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3 programa 3 lentelė" sheetId="1" r:id="rId1"/>
    <sheet name="Lėšų atmintinė" sheetId="2" r:id="rId2"/>
  </sheets>
  <calcPr calcId="181029"/>
  <customWorkbookViews>
    <customWorkbookView name="user - Individuali peržiūra" guid="{917BE945-19D7-4B99-999B-F8FF73E2ADD5}" mergeInterval="0" personalView="1" maximized="1" xWindow="-8" yWindow="-8" windowWidth="1936" windowHeight="1056" activeSheetId="1"/>
    <customWorkbookView name="Indrė Butenienė - Individuali peržiūra" guid="{028569E0-BD97-4BAA-81F2-4231AC92AA61}" mergeInterval="0" personalView="1" maximized="1" xWindow="-9" yWindow="-9" windowWidth="1938" windowHeight="1038" activeSheetId="1"/>
    <customWorkbookView name="Raimonda Cereskiene - Personal View" guid="{F9FAD84A-F619-411E-B833-1855D480497D}" mergeInterval="0" personalView="1" maximized="1" xWindow="-8" yWindow="-8" windowWidth="1936" windowHeight="1056" activeSheetId="1"/>
    <customWorkbookView name="Svetlana Jerpyliova - Individuali peržiūra" guid="{543D3B48-D29F-46D9-B133-982FA49B2C38}" autoUpdate="1" mergeInterval="15" changesSavedWin="1" personalView="1" xWindow="310" yWindow="70" windowWidth="1502" windowHeight="970" activeSheetId="1"/>
    <customWorkbookView name="Daiva Ulianskiene - Individuali peržiūra" guid="{2F265151-FAC9-4B61-912D-28E3E8DF5356}" mergeInterval="0" personalView="1" maximized="1" xWindow="-8" yWindow="-8" windowWidth="1936" windowHeight="1056" activeSheetId="1"/>
    <customWorkbookView name="Migle Brazeniene - Personal View" guid="{A4DBC077-ADE3-4132-9C13-8C1497F83596}" mergeInterval="0" personalView="1" maximized="1" xWindow="-8" yWindow="-8" windowWidth="1936" windowHeight="1056" activeSheetId="1"/>
    <customWorkbookView name="Sarune Drobuzaite - Personal View" guid="{D71CEEAC-79E6-45E9-87A1-771F39D7B8A5}" mergeInterval="0" personalView="1" maximized="1" xWindow="-9" yWindow="-9" windowWidth="1938" windowHeight="1038" activeSheetId="1"/>
    <customWorkbookView name="Irena Stankeviciene - Individuali peržiūra" guid="{7235DBAA-9E31-4FD6-90FD-577DFB8A8BED}" mergeInterval="0" personalView="1" yWindow="40" windowWidth="1920" windowHeight="1040" activeSheetId="1"/>
    <customWorkbookView name="Sarune Drobuzaite - Individuali peržiūra" guid="{2EB3C8B9-2B04-405E-95A6-536B4CFCBCEF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D152" i="1"/>
  <c r="E152" i="1"/>
  <c r="D153" i="1"/>
  <c r="E153" i="1"/>
  <c r="C153" i="1"/>
  <c r="C151" i="1"/>
  <c r="D150" i="1"/>
  <c r="E150" i="1"/>
  <c r="C149" i="1"/>
  <c r="D80" i="1"/>
  <c r="F80" i="1"/>
  <c r="E80" i="1"/>
  <c r="E151" i="1" l="1"/>
  <c r="E149" i="1"/>
  <c r="D151" i="1"/>
  <c r="D149" i="1"/>
  <c r="C150" i="1" l="1"/>
  <c r="D147" i="1" l="1"/>
  <c r="E20" i="1"/>
  <c r="F20" i="1"/>
  <c r="D20" i="1"/>
  <c r="E147" i="1" l="1"/>
  <c r="C147" i="1"/>
  <c r="F27" i="1"/>
  <c r="F33" i="1"/>
  <c r="D7" i="1" l="1"/>
  <c r="D14" i="1"/>
  <c r="D39" i="1"/>
  <c r="D73" i="1" l="1"/>
  <c r="D66" i="1"/>
  <c r="F73" i="1" l="1"/>
  <c r="E73" i="1"/>
  <c r="D88" i="1" l="1"/>
  <c r="F66" i="1" l="1"/>
  <c r="F60" i="1"/>
  <c r="F14" i="1"/>
  <c r="F7" i="1"/>
  <c r="E7" i="1"/>
  <c r="E66" i="1"/>
  <c r="E60" i="1"/>
  <c r="D27" i="1" l="1"/>
  <c r="E33" i="1"/>
  <c r="D33" i="1"/>
  <c r="E14" i="1"/>
  <c r="E49" i="1"/>
  <c r="F49" i="1"/>
  <c r="D49" i="1"/>
  <c r="D94" i="1"/>
  <c r="E94" i="1"/>
  <c r="E137" i="1" s="1"/>
  <c r="F94" i="1"/>
  <c r="E99" i="1"/>
  <c r="F99" i="1"/>
  <c r="D99" i="1"/>
  <c r="E105" i="1"/>
  <c r="F105" i="1"/>
  <c r="D105" i="1"/>
  <c r="E120" i="1"/>
  <c r="F120" i="1"/>
  <c r="D120" i="1"/>
  <c r="E110" i="1"/>
  <c r="F110" i="1"/>
  <c r="D110" i="1"/>
  <c r="E131" i="1"/>
  <c r="F131" i="1"/>
  <c r="D131" i="1"/>
  <c r="E126" i="1"/>
  <c r="F126" i="1"/>
  <c r="D126" i="1"/>
  <c r="E115" i="1"/>
  <c r="F115" i="1"/>
  <c r="D115" i="1"/>
  <c r="E27" i="1"/>
  <c r="E44" i="1"/>
  <c r="F44" i="1"/>
  <c r="D44" i="1"/>
  <c r="E39" i="1"/>
  <c r="F39" i="1"/>
  <c r="F137" i="1" s="1"/>
  <c r="E54" i="1"/>
  <c r="F54" i="1"/>
  <c r="D54" i="1"/>
  <c r="E88" i="1"/>
  <c r="F88" i="1"/>
  <c r="D60" i="1"/>
  <c r="D137" i="1" l="1"/>
  <c r="E139" i="1" s="1"/>
  <c r="D138" i="1"/>
  <c r="F138" i="1"/>
  <c r="E138" i="1"/>
  <c r="F139" i="1" l="1"/>
</calcChain>
</file>

<file path=xl/sharedStrings.xml><?xml version="1.0" encoding="utf-8"?>
<sst xmlns="http://schemas.openxmlformats.org/spreadsheetml/2006/main" count="211" uniqueCount="99">
  <si>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</si>
  <si>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</si>
  <si>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</si>
  <si>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</si>
  <si>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</si>
  <si>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</si>
  <si>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</si>
  <si>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</si>
  <si>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</si>
  <si>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</si>
  <si>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</si>
  <si>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</si>
  <si>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</si>
  <si>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</si>
  <si>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</si>
  <si>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</si>
  <si>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</si>
  <si>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</si>
  <si>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</si>
  <si>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</si>
  <si>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</si>
  <si>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</si>
  <si>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</si>
  <si>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</si>
  <si>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</si>
  <si>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</si>
  <si>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003-01-03-01 (PVP)</t>
  </si>
  <si>
    <t>003-01-03-02                  (PVP, RPP)</t>
  </si>
  <si>
    <t>003-01-01 (T)*</t>
  </si>
  <si>
    <t>003-01-01-01 (TVP)***</t>
  </si>
  <si>
    <t>003-01-01-02 (TVP)</t>
  </si>
  <si>
    <t>003-01-01-15 (TVP)</t>
  </si>
  <si>
    <t>003-01-01-16 (TVP)</t>
  </si>
  <si>
    <t>003-01-02 (T)*</t>
  </si>
  <si>
    <t>003-01-02-01 (TVP)</t>
  </si>
  <si>
    <t>003-01-02-02 (TVP)</t>
  </si>
  <si>
    <t>003-01-02-03 (TVP)</t>
  </si>
  <si>
    <t>003-01-02-04 (TVP)</t>
  </si>
  <si>
    <t>003-01-03 (P)*</t>
  </si>
  <si>
    <t>003-01-04 (P)*</t>
  </si>
  <si>
    <t>003-01-05 (T)</t>
  </si>
  <si>
    <t>003-01-05-01                 (TVP)</t>
  </si>
  <si>
    <t>003-01-05-02                 (TVP)</t>
  </si>
  <si>
    <t>003-01-05-03                 (TVP)</t>
  </si>
  <si>
    <t>003-01-05-04              (TVP)</t>
  </si>
  <si>
    <t>003-01-06 (T)</t>
  </si>
  <si>
    <t>003-01-06-01 (TVP)</t>
  </si>
  <si>
    <t>003-01-06-02 (TVP)</t>
  </si>
  <si>
    <t>1.3.1.3</t>
  </si>
  <si>
    <t>1.3.1.2</t>
  </si>
  <si>
    <t>2.1.1.2</t>
  </si>
  <si>
    <t>2.1.1.1; 2.1.1.2</t>
  </si>
  <si>
    <t>2.1.1.1</t>
  </si>
  <si>
    <t>1.2.2.5</t>
  </si>
  <si>
    <t>1.2.2.4; 1.2.2.5; 2.1.2.1</t>
  </si>
  <si>
    <t>2.1.2.1</t>
  </si>
  <si>
    <t>2.1.2.1; 2.1.2.2</t>
  </si>
  <si>
    <t>003-01-04-04                 (PVP)</t>
  </si>
  <si>
    <t xml:space="preserve">Policijos prevencinių programų rėmimas </t>
  </si>
  <si>
    <t>003-01-04-02                 (PVP)</t>
  </si>
  <si>
    <t>003-01-04-01                  (PVP)</t>
  </si>
  <si>
    <t>Uždavinys: Sudaryti sąlygas gauti aukštos kokybės kultūrines paslaugas</t>
  </si>
  <si>
    <t xml:space="preserve">Priemonė: Viešosios bibliotekos veiklos užtikrinimas </t>
  </si>
  <si>
    <t xml:space="preserve">Priemonė: Muziejų  veiklos užtikrinimas </t>
  </si>
  <si>
    <t xml:space="preserve">Priemonė: Kultūros renginių organizavimas </t>
  </si>
  <si>
    <t xml:space="preserve">Priemonė: Sporto priemonių organizavimas ir dalyvavimo sporto renginiuose užtikrinimas </t>
  </si>
  <si>
    <t>Uždavinys: Skatinti gyventojus užsiimti kūno kultūros ir sporto veikla</t>
  </si>
  <si>
    <t xml:space="preserve">Priemonė: Sporto renginių seniūnijose organizavimas </t>
  </si>
  <si>
    <r>
      <t>Priemonė: Švietimo centro sporto priemonių organizavimas ir dalyvavimas sporto renginiuose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</si>
  <si>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Nevyriausybinių sporto organizacijų veiklų rėmimas </t>
  </si>
  <si>
    <t>Uždavinys: Modernizuoti rajono kultūros įstaigų materialinę bazę ir tobulinti teikiamas paslaugas</t>
  </si>
  <si>
    <t>Priemonė: Projekto „Skaitmeninis amatų turizmas“ įgyvendinimas (Interreg Latvija-Lietuva 2021-2027 m.)</t>
  </si>
  <si>
    <t xml:space="preserve">Priemonė: Sporto infrastruktūros sukūrimas Panevėžio rajone </t>
  </si>
  <si>
    <t>Uždavinys: Modernizuoti rajono sporto ir poilsio infrastruktūrą</t>
  </si>
  <si>
    <t>Priemonė: Poilsio zonų įrengimas ir priežiūra</t>
  </si>
  <si>
    <t xml:space="preserve">Priemonė: Rajono kultūros objektų atnaujinimas, priežiūra ir plėtra </t>
  </si>
  <si>
    <t>Uždavinys: Remti įvairių gyventojų grupių užimtumo projektus ir užtikrinti kryptingą jaunimo politikos įgyvendinimą</t>
  </si>
  <si>
    <t xml:space="preserve">Priemonė: Religinių bendruomenių rėmimas pagal programas </t>
  </si>
  <si>
    <t xml:space="preserve">Priemonė: Nevyriausybinių organizacijų (NVO) rėmimas pagal programas </t>
  </si>
  <si>
    <t>Uždavinys: Skatinti bendruomenių veiklą</t>
  </si>
  <si>
    <t xml:space="preserve">Priemonė: Panevėžio rajono vietos veiklos grupės (VVG) administruojamų projektų įgyvendinimas </t>
  </si>
  <si>
    <t xml:space="preserve">Priemonė: Nevyriausybinių organizacijų ir bendruomeninės veiklos stiprinimo plano priemonių įgyvendinimas </t>
  </si>
  <si>
    <t>Metai</t>
  </si>
  <si>
    <t xml:space="preserve">Pajamų įmokos ir kitos pajamos </t>
  </si>
  <si>
    <t>Priemonė: Kultūros projektų, profesionaliojo meno kūrėjų rėmimas ir bendrasis finansavimas</t>
  </si>
  <si>
    <t xml:space="preserve">003-01-03-03               </t>
  </si>
  <si>
    <t xml:space="preserve">Priemonė: „Sumaniojo kaimo strategijos projektų įgyvendinimas“ </t>
  </si>
  <si>
    <t xml:space="preserve">Priemonė: Kryptingas jaunimo politikos įgyvendinimas ir projektinės veiklos rėmimas </t>
  </si>
  <si>
    <t>2027 metų asignavimai ir kitos lėšos</t>
  </si>
  <si>
    <t>1.3.1.1</t>
  </si>
  <si>
    <t xml:space="preserve"> 1.3.1.3</t>
  </si>
  <si>
    <t>2.1.3.3</t>
  </si>
  <si>
    <t>003-02-01-01 (TVP)</t>
  </si>
  <si>
    <t xml:space="preserve">Priemonė: Projekto 09-003-02-02-11 (RE) „Nestacionarių socialinių paslaugų infrastruktūros, skirtos atviriems jaunimo centrams, plėtra ir modernizavimas Panevėžio rajone“ įgyvendinimas (Šilagalio KC-AJC, Smilgių AJC) </t>
  </si>
  <si>
    <t>3 lentelė. Panevėžio rajono savivaldybės 2026–2028 metų 003 Aktyvaus bendruomenės gyvenimo skatinimo  programos uždaviniai, priemonės, asignavimai ir kitos lėšos (tūkst. eurų)</t>
  </si>
  <si>
    <t>2028 metų asignavimai ir kitos lėšos</t>
  </si>
  <si>
    <t>Priemonė: Kultūros centro veiklos užtikrinimas</t>
  </si>
  <si>
    <t>Priemonė: Projekto „Bibliotekos teikiamų viešųjų paslaugų kokybės gerinimas“ įgyvendinimas</t>
  </si>
  <si>
    <t xml:space="preserve">003-01-03-04  (PVP)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</si>
</sst>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top" wrapText="1"/>
    </xf>
    <xf numFmtId="0" fontId="6" fillId="3" borderId="0" xfId="0" applyFont="1" applyFill="1"/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164" fontId="13" fillId="5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2" fillId="3" borderId="1" xfId="0" applyNumberFormat="1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7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56E2AA4-351B-4167-80D1-D715F0ECA1B4}" diskRevisions="1" revisionId="1585" preserveHistory="15">
  <header guid="{A56E2AA4-351B-4167-80D1-D715F0ECA1B4}" dateTime="2026-08-24T14:58:16" maxSheetId="3" userName="Sarune Drobuzaite" r:id="rId270" minRId="1582" maxRId="1585">
    <sheetIdMap count="2">
      <sheetId val="1"/>
      <sheetId val="2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82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  <rcc rId="0" sId="1">
      <nc r="H79" t="inlineStr">
        <is>
          <t>NAUJAS PRIEMONĖ</t>
        </is>
      </nc>
    </rcc>
  </rrc>
  <rrc rId="1583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84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  <rrc rId="1585" sId="1" ref="H1:H1048576" action="deleteCol">
    <rfmt sheetId="1" xfDxf="1" sqref="H1:H1048576" start="0" length="0">
      <dxf>
        <font>
          <sz val="10"/>
          <name val="Times New Roman"/>
          <family val="1"/>
          <scheme val="none"/>
        </font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5"/>
  <sheetViews>
    <sheetView tabSelected="1" topLeftCell="A124" zoomScale="110" zoomScaleNormal="100" workbookViewId="0">
      <selection activeCell="L55" sqref="L55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84" t="s">
        <v>94</v>
      </c>
      <c r="C2" s="84"/>
      <c r="D2" s="84"/>
      <c r="E2" s="84"/>
      <c r="F2" s="84"/>
      <c r="G2" s="84"/>
    </row>
    <row r="3" spans="2:7" ht="60" customHeight="1" x14ac:dyDescent="0.2">
      <c r="B3" s="9" t="s">
        <v>0</v>
      </c>
      <c r="C3" s="10" t="s">
        <v>1</v>
      </c>
      <c r="D3" s="10" t="s">
        <v>7</v>
      </c>
      <c r="E3" s="10" t="s">
        <v>88</v>
      </c>
      <c r="F3" s="10" t="s">
        <v>95</v>
      </c>
      <c r="G3" s="10" t="s">
        <v>2</v>
      </c>
    </row>
    <row r="4" spans="2:7" x14ac:dyDescent="0.2">
      <c r="B4" s="25">
        <v>1</v>
      </c>
      <c r="C4" s="26">
        <v>2</v>
      </c>
      <c r="D4" s="25">
        <v>3</v>
      </c>
      <c r="E4" s="25">
        <v>4</v>
      </c>
      <c r="F4" s="25">
        <v>5</v>
      </c>
      <c r="G4" s="25">
        <v>6</v>
      </c>
    </row>
    <row r="5" spans="2:7" ht="31.15" customHeight="1" x14ac:dyDescent="0.2">
      <c r="B5" s="11" t="s">
        <v>28</v>
      </c>
      <c r="C5" s="11" t="s">
        <v>61</v>
      </c>
      <c r="D5" s="12"/>
      <c r="E5" s="12"/>
      <c r="F5" s="12"/>
      <c r="G5" s="52"/>
    </row>
    <row r="6" spans="2:7" ht="27.75" customHeight="1" x14ac:dyDescent="0.2">
      <c r="B6" s="13" t="s">
        <v>29</v>
      </c>
      <c r="C6" s="14" t="s">
        <v>62</v>
      </c>
      <c r="D6" s="29"/>
      <c r="E6" s="29"/>
      <c r="F6" s="29"/>
      <c r="G6" s="53" t="s">
        <v>89</v>
      </c>
    </row>
    <row r="7" spans="2:7" ht="17.25" customHeight="1" x14ac:dyDescent="0.2">
      <c r="B7" s="31"/>
      <c r="C7" s="30" t="s">
        <v>3</v>
      </c>
      <c r="D7" s="32">
        <f>SUM(D9:D12)</f>
        <v>1742</v>
      </c>
      <c r="E7" s="32">
        <f>SUM(E9:E12)</f>
        <v>1657.9</v>
      </c>
      <c r="F7" s="32">
        <f>SUM(F9:F12)</f>
        <v>1710.9</v>
      </c>
      <c r="G7" s="54"/>
    </row>
    <row r="8" spans="2:7" ht="17.25" customHeight="1" x14ac:dyDescent="0.2">
      <c r="B8" s="34"/>
      <c r="C8" s="36" t="s">
        <v>4</v>
      </c>
      <c r="D8" s="37"/>
      <c r="E8" s="37"/>
      <c r="F8" s="37"/>
      <c r="G8" s="55"/>
    </row>
    <row r="9" spans="2:7" ht="27.75" customHeight="1" x14ac:dyDescent="0.2">
      <c r="B9" s="34"/>
      <c r="C9" s="15" t="s">
        <v>9</v>
      </c>
      <c r="D9" s="76">
        <v>1582.5</v>
      </c>
      <c r="E9" s="76">
        <v>1656.9</v>
      </c>
      <c r="F9" s="76">
        <v>1709.9</v>
      </c>
      <c r="G9" s="56"/>
    </row>
    <row r="10" spans="2:7" ht="17.25" customHeight="1" x14ac:dyDescent="0.2">
      <c r="B10" s="34"/>
      <c r="C10" s="15" t="s">
        <v>12</v>
      </c>
      <c r="D10" s="76">
        <v>43.2</v>
      </c>
      <c r="E10" s="76"/>
      <c r="F10" s="76"/>
      <c r="G10" s="56"/>
    </row>
    <row r="11" spans="2:7" ht="18.75" customHeight="1" x14ac:dyDescent="0.2">
      <c r="B11" s="34"/>
      <c r="C11" s="15" t="s">
        <v>16</v>
      </c>
      <c r="D11" s="76">
        <v>1</v>
      </c>
      <c r="E11" s="76">
        <v>1</v>
      </c>
      <c r="F11" s="76">
        <v>1</v>
      </c>
      <c r="G11" s="56"/>
    </row>
    <row r="12" spans="2:7" ht="16.5" customHeight="1" x14ac:dyDescent="0.2">
      <c r="B12" s="35"/>
      <c r="C12" s="15" t="s">
        <v>8</v>
      </c>
      <c r="D12" s="76">
        <v>115.3</v>
      </c>
      <c r="E12" s="76"/>
      <c r="F12" s="76"/>
      <c r="G12" s="56"/>
    </row>
    <row r="13" spans="2:7" ht="17.25" customHeight="1" x14ac:dyDescent="0.2">
      <c r="B13" s="13" t="s">
        <v>30</v>
      </c>
      <c r="C13" s="14" t="s">
        <v>63</v>
      </c>
      <c r="D13" s="29"/>
      <c r="E13" s="29"/>
      <c r="F13" s="29"/>
      <c r="G13" s="53" t="s">
        <v>48</v>
      </c>
    </row>
    <row r="14" spans="2:7" ht="17.25" customHeight="1" x14ac:dyDescent="0.2">
      <c r="B14" s="43"/>
      <c r="C14" s="30" t="s">
        <v>3</v>
      </c>
      <c r="D14" s="32">
        <f>SUM(D16:D18)</f>
        <v>58.599999999999994</v>
      </c>
      <c r="E14" s="32">
        <f t="shared" ref="E14" si="0">SUM(E16:E18)</f>
        <v>60.5</v>
      </c>
      <c r="F14" s="32">
        <f>SUM(F16:F18)</f>
        <v>62.4</v>
      </c>
      <c r="G14" s="54"/>
    </row>
    <row r="15" spans="2:7" ht="17.25" customHeight="1" x14ac:dyDescent="0.2">
      <c r="B15" s="45"/>
      <c r="C15" s="42" t="s">
        <v>4</v>
      </c>
      <c r="D15" s="37"/>
      <c r="E15" s="37"/>
      <c r="F15" s="37"/>
      <c r="G15" s="55"/>
    </row>
    <row r="16" spans="2:7" ht="27.75" customHeight="1" x14ac:dyDescent="0.2">
      <c r="B16" s="34"/>
      <c r="C16" s="40" t="s">
        <v>9</v>
      </c>
      <c r="D16" s="76">
        <v>56.8</v>
      </c>
      <c r="E16" s="76">
        <v>59.5</v>
      </c>
      <c r="F16" s="76">
        <v>61.4</v>
      </c>
      <c r="G16" s="56"/>
    </row>
    <row r="17" spans="2:7" ht="19.5" customHeight="1" x14ac:dyDescent="0.2">
      <c r="B17" s="78"/>
      <c r="C17" s="40" t="s">
        <v>16</v>
      </c>
      <c r="D17" s="76">
        <v>0.8</v>
      </c>
      <c r="E17" s="76">
        <v>1</v>
      </c>
      <c r="F17" s="76">
        <v>1</v>
      </c>
      <c r="G17" s="56"/>
    </row>
    <row r="18" spans="2:7" ht="16.5" customHeight="1" x14ac:dyDescent="0.2">
      <c r="B18" s="79"/>
      <c r="C18" s="40" t="s">
        <v>8</v>
      </c>
      <c r="D18" s="76">
        <v>1</v>
      </c>
      <c r="E18" s="76"/>
      <c r="F18" s="76"/>
      <c r="G18" s="56"/>
    </row>
    <row r="19" spans="2:7" ht="27.75" customHeight="1" x14ac:dyDescent="0.2">
      <c r="B19" s="44" t="s">
        <v>92</v>
      </c>
      <c r="C19" s="14" t="s">
        <v>96</v>
      </c>
      <c r="D19" s="23"/>
      <c r="E19" s="23"/>
      <c r="F19" s="23"/>
      <c r="G19" s="53" t="s">
        <v>90</v>
      </c>
    </row>
    <row r="20" spans="2:7" ht="17.25" customHeight="1" x14ac:dyDescent="0.2">
      <c r="B20" s="16"/>
      <c r="C20" s="17" t="s">
        <v>17</v>
      </c>
      <c r="D20" s="7">
        <f>SUM(D22:D25)</f>
        <v>3047.0999999999995</v>
      </c>
      <c r="E20" s="7">
        <f t="shared" ref="E20:F20" si="1">SUM(E22:E25)</f>
        <v>3055.4</v>
      </c>
      <c r="F20" s="7">
        <f t="shared" si="1"/>
        <v>3153.1</v>
      </c>
      <c r="G20" s="57"/>
    </row>
    <row r="21" spans="2:7" ht="17.25" customHeight="1" x14ac:dyDescent="0.2">
      <c r="B21" s="80"/>
      <c r="C21" s="42" t="s">
        <v>4</v>
      </c>
      <c r="D21" s="6"/>
      <c r="E21" s="6"/>
      <c r="F21" s="6"/>
      <c r="G21" s="58"/>
    </row>
    <row r="22" spans="2:7" ht="27.75" customHeight="1" x14ac:dyDescent="0.2">
      <c r="B22" s="81"/>
      <c r="C22" s="40" t="s">
        <v>9</v>
      </c>
      <c r="D22" s="22">
        <v>2870.6</v>
      </c>
      <c r="E22" s="22">
        <v>3005.5</v>
      </c>
      <c r="F22" s="22">
        <v>3101.7</v>
      </c>
      <c r="G22" s="59"/>
    </row>
    <row r="23" spans="2:7" ht="17.25" customHeight="1" x14ac:dyDescent="0.2">
      <c r="B23" s="81"/>
      <c r="C23" s="40" t="s">
        <v>12</v>
      </c>
      <c r="D23" s="22">
        <v>25.1</v>
      </c>
      <c r="E23" s="22"/>
      <c r="F23" s="22"/>
      <c r="G23" s="59"/>
    </row>
    <row r="24" spans="2:7" ht="18.75" customHeight="1" x14ac:dyDescent="0.2">
      <c r="B24" s="81"/>
      <c r="C24" s="40" t="s">
        <v>16</v>
      </c>
      <c r="D24" s="22">
        <v>50.2</v>
      </c>
      <c r="E24" s="22">
        <v>49.9</v>
      </c>
      <c r="F24" s="22">
        <v>51.4</v>
      </c>
      <c r="G24" s="59"/>
    </row>
    <row r="25" spans="2:7" ht="16.149999999999999" customHeight="1" x14ac:dyDescent="0.2">
      <c r="B25" s="82"/>
      <c r="C25" s="40" t="s">
        <v>8</v>
      </c>
      <c r="D25" s="22">
        <v>101.2</v>
      </c>
      <c r="E25" s="22"/>
      <c r="F25" s="22"/>
      <c r="G25" s="59"/>
    </row>
    <row r="26" spans="2:7" ht="30" customHeight="1" x14ac:dyDescent="0.2">
      <c r="B26" s="44" t="s">
        <v>31</v>
      </c>
      <c r="C26" s="14" t="s">
        <v>84</v>
      </c>
      <c r="D26" s="23"/>
      <c r="E26" s="23"/>
      <c r="F26" s="23"/>
      <c r="G26" s="53" t="s">
        <v>48</v>
      </c>
    </row>
    <row r="27" spans="2:7" ht="16.149999999999999" customHeight="1" x14ac:dyDescent="0.2">
      <c r="B27" s="16"/>
      <c r="C27" s="17" t="s">
        <v>3</v>
      </c>
      <c r="D27" s="7">
        <f>SUM(D29:D31)</f>
        <v>287.8</v>
      </c>
      <c r="E27" s="7">
        <f t="shared" ref="E27" si="2">SUM(E29:E31)</f>
        <v>325.2</v>
      </c>
      <c r="F27" s="7">
        <f>SUM(F29:F31)</f>
        <v>335.6</v>
      </c>
      <c r="G27" s="57"/>
    </row>
    <row r="28" spans="2:7" ht="16.149999999999999" customHeight="1" x14ac:dyDescent="0.2">
      <c r="B28" s="80"/>
      <c r="C28" s="42" t="s">
        <v>4</v>
      </c>
      <c r="D28" s="76"/>
      <c r="E28" s="76"/>
      <c r="F28" s="76"/>
      <c r="G28" s="58"/>
    </row>
    <row r="29" spans="2:7" ht="16.149999999999999" customHeight="1" x14ac:dyDescent="0.2">
      <c r="B29" s="81"/>
      <c r="C29" s="40" t="s">
        <v>9</v>
      </c>
      <c r="D29" s="22">
        <v>253.5</v>
      </c>
      <c r="E29" s="22">
        <v>325.2</v>
      </c>
      <c r="F29" s="22">
        <v>335.6</v>
      </c>
      <c r="G29" s="59"/>
    </row>
    <row r="30" spans="2:7" ht="16.149999999999999" customHeight="1" x14ac:dyDescent="0.2">
      <c r="B30" s="81"/>
      <c r="C30" s="40" t="s">
        <v>12</v>
      </c>
      <c r="D30" s="22">
        <v>34.299999999999997</v>
      </c>
      <c r="E30" s="22"/>
      <c r="F30" s="22"/>
      <c r="G30" s="59"/>
    </row>
    <row r="31" spans="2:7" ht="16.149999999999999" customHeight="1" x14ac:dyDescent="0.2">
      <c r="B31" s="82"/>
      <c r="C31" s="40" t="s">
        <v>8</v>
      </c>
      <c r="D31" s="22"/>
      <c r="E31" s="22"/>
      <c r="F31" s="22"/>
      <c r="G31" s="59"/>
    </row>
    <row r="32" spans="2:7" ht="22.5" customHeight="1" x14ac:dyDescent="0.2">
      <c r="B32" s="44" t="s">
        <v>32</v>
      </c>
      <c r="C32" s="14" t="s">
        <v>64</v>
      </c>
      <c r="D32" s="23"/>
      <c r="E32" s="23"/>
      <c r="F32" s="23"/>
      <c r="G32" s="53" t="s">
        <v>49</v>
      </c>
    </row>
    <row r="33" spans="2:7" ht="16.149999999999999" customHeight="1" x14ac:dyDescent="0.2">
      <c r="B33" s="16"/>
      <c r="C33" s="17" t="s">
        <v>3</v>
      </c>
      <c r="D33" s="7">
        <f>SUM(D35:D36)</f>
        <v>381.2</v>
      </c>
      <c r="E33" s="7">
        <f t="shared" ref="E33:F33" si="3">SUM(E35:E36)</f>
        <v>0</v>
      </c>
      <c r="F33" s="7">
        <f t="shared" si="3"/>
        <v>0</v>
      </c>
      <c r="G33" s="57"/>
    </row>
    <row r="34" spans="2:7" ht="16.149999999999999" customHeight="1" x14ac:dyDescent="0.2">
      <c r="B34" s="80"/>
      <c r="C34" s="42" t="s">
        <v>4</v>
      </c>
      <c r="D34" s="6"/>
      <c r="E34" s="6"/>
      <c r="F34" s="6"/>
      <c r="G34" s="58"/>
    </row>
    <row r="35" spans="2:7" ht="16.149999999999999" customHeight="1" x14ac:dyDescent="0.2">
      <c r="B35" s="81"/>
      <c r="C35" s="40" t="s">
        <v>9</v>
      </c>
      <c r="D35" s="22">
        <v>55</v>
      </c>
      <c r="E35" s="22"/>
      <c r="F35" s="22"/>
      <c r="G35" s="59"/>
    </row>
    <row r="36" spans="2:7" ht="16.149999999999999" customHeight="1" x14ac:dyDescent="0.2">
      <c r="B36" s="82"/>
      <c r="C36" s="40" t="s">
        <v>8</v>
      </c>
      <c r="D36" s="22">
        <v>326.2</v>
      </c>
      <c r="E36" s="22"/>
      <c r="F36" s="22"/>
      <c r="G36" s="59"/>
    </row>
    <row r="37" spans="2:7" ht="30" customHeight="1" x14ac:dyDescent="0.2">
      <c r="B37" s="11" t="s">
        <v>33</v>
      </c>
      <c r="C37" s="11" t="s">
        <v>66</v>
      </c>
      <c r="D37" s="12"/>
      <c r="E37" s="12"/>
      <c r="F37" s="12"/>
      <c r="G37" s="52"/>
    </row>
    <row r="38" spans="2:7" ht="29.45" customHeight="1" x14ac:dyDescent="0.2">
      <c r="B38" s="44" t="s">
        <v>34</v>
      </c>
      <c r="C38" s="14" t="s">
        <v>65</v>
      </c>
      <c r="D38" s="23"/>
      <c r="E38" s="23"/>
      <c r="F38" s="23"/>
      <c r="G38" s="53" t="s">
        <v>50</v>
      </c>
    </row>
    <row r="39" spans="2:7" ht="16.149999999999999" customHeight="1" x14ac:dyDescent="0.2">
      <c r="B39" s="16"/>
      <c r="C39" s="17" t="s">
        <v>3</v>
      </c>
      <c r="D39" s="7">
        <f>SUM(D41:D42)</f>
        <v>109</v>
      </c>
      <c r="E39" s="7">
        <f t="shared" ref="E39:F39" si="4">SUM(E41:E42)</f>
        <v>126.3</v>
      </c>
      <c r="F39" s="7">
        <f t="shared" si="4"/>
        <v>130.30000000000001</v>
      </c>
      <c r="G39" s="57"/>
    </row>
    <row r="40" spans="2:7" ht="16.149999999999999" customHeight="1" x14ac:dyDescent="0.2">
      <c r="B40" s="80"/>
      <c r="C40" s="42" t="s">
        <v>4</v>
      </c>
      <c r="D40" s="6"/>
      <c r="E40" s="6"/>
      <c r="F40" s="6"/>
      <c r="G40" s="58"/>
    </row>
    <row r="41" spans="2:7" ht="28.15" customHeight="1" x14ac:dyDescent="0.2">
      <c r="B41" s="81"/>
      <c r="C41" s="40" t="s">
        <v>9</v>
      </c>
      <c r="D41" s="22">
        <v>109</v>
      </c>
      <c r="E41" s="22">
        <v>126.3</v>
      </c>
      <c r="F41" s="22">
        <v>130.30000000000001</v>
      </c>
      <c r="G41" s="59"/>
    </row>
    <row r="42" spans="2:7" ht="16.149999999999999" customHeight="1" x14ac:dyDescent="0.2">
      <c r="B42" s="82"/>
      <c r="C42" s="40" t="s">
        <v>8</v>
      </c>
      <c r="D42" s="22"/>
      <c r="E42" s="22"/>
      <c r="F42" s="22"/>
      <c r="G42" s="59"/>
    </row>
    <row r="43" spans="2:7" ht="28.5" customHeight="1" x14ac:dyDescent="0.2">
      <c r="B43" s="44" t="s">
        <v>35</v>
      </c>
      <c r="C43" s="14" t="s">
        <v>67</v>
      </c>
      <c r="D43" s="23"/>
      <c r="E43" s="23"/>
      <c r="F43" s="23"/>
      <c r="G43" s="53" t="s">
        <v>51</v>
      </c>
    </row>
    <row r="44" spans="2:7" ht="16.149999999999999" customHeight="1" x14ac:dyDescent="0.2">
      <c r="B44" s="16"/>
      <c r="C44" s="17" t="s">
        <v>3</v>
      </c>
      <c r="D44" s="7">
        <f>SUM(D46:D47)</f>
        <v>12</v>
      </c>
      <c r="E44" s="7">
        <f t="shared" ref="E44:F44" si="5">SUM(E46:E47)</f>
        <v>12.6</v>
      </c>
      <c r="F44" s="7">
        <f t="shared" si="5"/>
        <v>13</v>
      </c>
      <c r="G44" s="57"/>
    </row>
    <row r="45" spans="2:7" ht="16.149999999999999" customHeight="1" x14ac:dyDescent="0.2">
      <c r="B45" s="80"/>
      <c r="C45" s="42" t="s">
        <v>4</v>
      </c>
      <c r="D45" s="76"/>
      <c r="E45" s="76"/>
      <c r="F45" s="76"/>
      <c r="G45" s="58"/>
    </row>
    <row r="46" spans="2:7" ht="16.149999999999999" customHeight="1" x14ac:dyDescent="0.2">
      <c r="B46" s="81"/>
      <c r="C46" s="40" t="s">
        <v>9</v>
      </c>
      <c r="D46" s="22">
        <v>12</v>
      </c>
      <c r="E46" s="22">
        <v>12.6</v>
      </c>
      <c r="F46" s="22">
        <v>13</v>
      </c>
      <c r="G46" s="59"/>
    </row>
    <row r="47" spans="2:7" ht="16.149999999999999" customHeight="1" x14ac:dyDescent="0.2">
      <c r="B47" s="82"/>
      <c r="C47" s="40" t="s">
        <v>8</v>
      </c>
      <c r="D47" s="22"/>
      <c r="E47" s="22"/>
      <c r="F47" s="22"/>
      <c r="G47" s="59"/>
    </row>
    <row r="48" spans="2:7" ht="46.9" customHeight="1" x14ac:dyDescent="0.2">
      <c r="B48" s="44" t="s">
        <v>36</v>
      </c>
      <c r="C48" s="14" t="s">
        <v>68</v>
      </c>
      <c r="D48" s="23"/>
      <c r="E48" s="23"/>
      <c r="F48" s="23"/>
      <c r="G48" s="53" t="s">
        <v>52</v>
      </c>
    </row>
    <row r="49" spans="2:7" ht="16.149999999999999" customHeight="1" x14ac:dyDescent="0.2">
      <c r="B49" s="16"/>
      <c r="C49" s="17" t="s">
        <v>3</v>
      </c>
      <c r="D49" s="7">
        <f>SUM(D51:D52)</f>
        <v>35</v>
      </c>
      <c r="E49" s="7">
        <f t="shared" ref="E49:F49" si="6">SUM(E51:E52)</f>
        <v>36.6</v>
      </c>
      <c r="F49" s="7">
        <f t="shared" si="6"/>
        <v>37.799999999999997</v>
      </c>
      <c r="G49" s="57"/>
    </row>
    <row r="50" spans="2:7" ht="16.149999999999999" customHeight="1" x14ac:dyDescent="0.2">
      <c r="B50" s="80"/>
      <c r="C50" s="42" t="s">
        <v>4</v>
      </c>
      <c r="D50" s="6"/>
      <c r="E50" s="6"/>
      <c r="F50" s="6"/>
      <c r="G50" s="58"/>
    </row>
    <row r="51" spans="2:7" ht="16.149999999999999" customHeight="1" x14ac:dyDescent="0.2">
      <c r="B51" s="81"/>
      <c r="C51" s="40" t="s">
        <v>9</v>
      </c>
      <c r="D51" s="22">
        <v>35</v>
      </c>
      <c r="E51" s="22">
        <v>36.6</v>
      </c>
      <c r="F51" s="22">
        <v>37.799999999999997</v>
      </c>
      <c r="G51" s="59"/>
    </row>
    <row r="52" spans="2:7" ht="16.149999999999999" customHeight="1" x14ac:dyDescent="0.2">
      <c r="B52" s="82"/>
      <c r="C52" s="40" t="s">
        <v>8</v>
      </c>
      <c r="D52" s="22"/>
      <c r="E52" s="22"/>
      <c r="F52" s="22"/>
      <c r="G52" s="59"/>
    </row>
    <row r="53" spans="2:7" ht="29.25" customHeight="1" x14ac:dyDescent="0.2">
      <c r="B53" s="44" t="s">
        <v>37</v>
      </c>
      <c r="C53" s="14" t="s">
        <v>69</v>
      </c>
      <c r="D53" s="23"/>
      <c r="E53" s="23"/>
      <c r="F53" s="23"/>
      <c r="G53" s="53" t="s">
        <v>52</v>
      </c>
    </row>
    <row r="54" spans="2:7" ht="16.149999999999999" customHeight="1" x14ac:dyDescent="0.2">
      <c r="B54" s="16"/>
      <c r="C54" s="17" t="s">
        <v>3</v>
      </c>
      <c r="D54" s="7">
        <f>SUM(D56:D57)</f>
        <v>397</v>
      </c>
      <c r="E54" s="7">
        <f t="shared" ref="E54:F54" si="7">SUM(E56:E57)</f>
        <v>295.89999999999998</v>
      </c>
      <c r="F54" s="7">
        <f t="shared" si="7"/>
        <v>305.39999999999998</v>
      </c>
      <c r="G54" s="57"/>
    </row>
    <row r="55" spans="2:7" ht="16.149999999999999" customHeight="1" x14ac:dyDescent="0.2">
      <c r="B55" s="80"/>
      <c r="C55" s="42" t="s">
        <v>4</v>
      </c>
      <c r="D55" s="76"/>
      <c r="E55" s="76"/>
      <c r="F55" s="76"/>
      <c r="G55" s="58"/>
    </row>
    <row r="56" spans="2:7" ht="16.149999999999999" customHeight="1" x14ac:dyDescent="0.2">
      <c r="B56" s="81"/>
      <c r="C56" s="40" t="s">
        <v>9</v>
      </c>
      <c r="D56" s="22">
        <v>309.60000000000002</v>
      </c>
      <c r="E56" s="22">
        <v>295.89999999999998</v>
      </c>
      <c r="F56" s="22">
        <v>305.39999999999998</v>
      </c>
      <c r="G56" s="59"/>
    </row>
    <row r="57" spans="2:7" ht="16.149999999999999" customHeight="1" x14ac:dyDescent="0.2">
      <c r="B57" s="82"/>
      <c r="C57" s="40" t="s">
        <v>8</v>
      </c>
      <c r="D57" s="22">
        <v>87.4</v>
      </c>
      <c r="E57" s="22"/>
      <c r="F57" s="22"/>
      <c r="G57" s="59"/>
    </row>
    <row r="58" spans="2:7" ht="33.75" customHeight="1" x14ac:dyDescent="0.2">
      <c r="B58" s="11" t="s">
        <v>38</v>
      </c>
      <c r="C58" s="11" t="s">
        <v>70</v>
      </c>
      <c r="D58" s="12"/>
      <c r="E58" s="12"/>
      <c r="F58" s="12"/>
      <c r="G58" s="52"/>
    </row>
    <row r="59" spans="2:7" ht="39" customHeight="1" x14ac:dyDescent="0.2">
      <c r="B59" s="44" t="s">
        <v>26</v>
      </c>
      <c r="C59" s="63" t="s">
        <v>71</v>
      </c>
      <c r="D59" s="23"/>
      <c r="E59" s="23"/>
      <c r="F59" s="23"/>
      <c r="G59" s="53" t="s">
        <v>49</v>
      </c>
    </row>
    <row r="60" spans="2:7" ht="18.75" customHeight="1" x14ac:dyDescent="0.2">
      <c r="B60" s="16"/>
      <c r="C60" s="17" t="s">
        <v>3</v>
      </c>
      <c r="D60" s="7">
        <f>SUM(D62:D64)</f>
        <v>64</v>
      </c>
      <c r="E60" s="7">
        <f t="shared" ref="E60" si="8">SUM(E62:E64)</f>
        <v>0</v>
      </c>
      <c r="F60" s="7">
        <f>SUM(F62:F64)</f>
        <v>0</v>
      </c>
      <c r="G60" s="57"/>
    </row>
    <row r="61" spans="2:7" ht="16.149999999999999" customHeight="1" x14ac:dyDescent="0.2">
      <c r="B61" s="80"/>
      <c r="C61" s="42" t="s">
        <v>4</v>
      </c>
      <c r="D61" s="6"/>
      <c r="E61" s="6"/>
      <c r="F61" s="6"/>
      <c r="G61" s="58"/>
    </row>
    <row r="62" spans="2:7" ht="16.149999999999999" customHeight="1" x14ac:dyDescent="0.2">
      <c r="B62" s="81"/>
      <c r="C62" s="40" t="s">
        <v>9</v>
      </c>
      <c r="D62" s="22">
        <v>17</v>
      </c>
      <c r="E62" s="22"/>
      <c r="F62" s="21"/>
      <c r="G62" s="58"/>
    </row>
    <row r="63" spans="2:7" ht="16.149999999999999" customHeight="1" x14ac:dyDescent="0.2">
      <c r="B63" s="81"/>
      <c r="C63" s="40" t="s">
        <v>12</v>
      </c>
      <c r="D63" s="22">
        <v>17</v>
      </c>
      <c r="E63" s="22"/>
      <c r="F63" s="22"/>
      <c r="G63" s="59"/>
    </row>
    <row r="64" spans="2:7" ht="27" customHeight="1" x14ac:dyDescent="0.2">
      <c r="B64" s="81"/>
      <c r="C64" s="49" t="s">
        <v>13</v>
      </c>
      <c r="D64" s="50">
        <v>30</v>
      </c>
      <c r="E64" s="50"/>
      <c r="F64" s="50"/>
      <c r="G64" s="60"/>
    </row>
    <row r="65" spans="2:7" ht="64.5" customHeight="1" x14ac:dyDescent="0.2">
      <c r="B65" s="13" t="s">
        <v>27</v>
      </c>
      <c r="C65" s="14" t="s">
        <v>93</v>
      </c>
      <c r="D65" s="23"/>
      <c r="E65" s="23"/>
      <c r="F65" s="23"/>
      <c r="G65" s="53" t="s">
        <v>53</v>
      </c>
    </row>
    <row r="66" spans="2:7" ht="20.25" customHeight="1" x14ac:dyDescent="0.2">
      <c r="B66" s="16"/>
      <c r="C66" s="17" t="s">
        <v>3</v>
      </c>
      <c r="D66" s="7">
        <f>SUM(D68:D71)</f>
        <v>360</v>
      </c>
      <c r="E66" s="7">
        <f>SUM(E68:E71)</f>
        <v>1645</v>
      </c>
      <c r="F66" s="7">
        <f>SUM(F68:F71)</f>
        <v>1860</v>
      </c>
      <c r="G66" s="57"/>
    </row>
    <row r="67" spans="2:7" ht="16.149999999999999" customHeight="1" x14ac:dyDescent="0.2">
      <c r="B67" s="80"/>
      <c r="C67" s="42" t="s">
        <v>4</v>
      </c>
      <c r="D67" s="6"/>
      <c r="E67" s="6"/>
      <c r="F67" s="6"/>
      <c r="G67" s="58"/>
    </row>
    <row r="68" spans="2:7" ht="16.149999999999999" customHeight="1" x14ac:dyDescent="0.2">
      <c r="B68" s="81"/>
      <c r="C68" s="40" t="s">
        <v>9</v>
      </c>
      <c r="D68" s="22"/>
      <c r="E68" s="22">
        <v>200</v>
      </c>
      <c r="F68" s="22">
        <v>300</v>
      </c>
      <c r="G68" s="59"/>
    </row>
    <row r="69" spans="2:7" ht="16.149999999999999" customHeight="1" x14ac:dyDescent="0.2">
      <c r="B69" s="81"/>
      <c r="C69" s="40" t="s">
        <v>12</v>
      </c>
      <c r="D69" s="22"/>
      <c r="E69" s="22"/>
      <c r="F69" s="22"/>
      <c r="G69" s="59"/>
    </row>
    <row r="70" spans="2:7" ht="16.149999999999999" customHeight="1" x14ac:dyDescent="0.2">
      <c r="B70" s="81"/>
      <c r="C70" s="40" t="s">
        <v>13</v>
      </c>
      <c r="D70" s="22"/>
      <c r="E70" s="22">
        <v>1445</v>
      </c>
      <c r="F70" s="22">
        <v>1560</v>
      </c>
      <c r="G70" s="59"/>
    </row>
    <row r="71" spans="2:7" ht="16.149999999999999" customHeight="1" x14ac:dyDescent="0.2">
      <c r="B71" s="82"/>
      <c r="C71" s="40" t="s">
        <v>8</v>
      </c>
      <c r="D71" s="22">
        <v>360</v>
      </c>
      <c r="E71" s="22"/>
      <c r="F71" s="22"/>
      <c r="G71" s="59"/>
    </row>
    <row r="72" spans="2:7" ht="30" customHeight="1" x14ac:dyDescent="0.2">
      <c r="B72" s="13" t="s">
        <v>85</v>
      </c>
      <c r="C72" s="14" t="s">
        <v>86</v>
      </c>
      <c r="D72" s="23"/>
      <c r="E72" s="23"/>
      <c r="F72" s="23"/>
      <c r="G72" s="53" t="s">
        <v>91</v>
      </c>
    </row>
    <row r="73" spans="2:7" ht="16.149999999999999" customHeight="1" x14ac:dyDescent="0.2">
      <c r="B73" s="16"/>
      <c r="C73" s="17" t="s">
        <v>3</v>
      </c>
      <c r="D73" s="7">
        <f>SUM(D75:D78)</f>
        <v>0.2</v>
      </c>
      <c r="E73" s="7">
        <f>SUM(E75:E78)</f>
        <v>50</v>
      </c>
      <c r="F73" s="7">
        <f>SUM(F75:F78)</f>
        <v>50</v>
      </c>
      <c r="G73" s="57"/>
    </row>
    <row r="74" spans="2:7" ht="16.149999999999999" customHeight="1" x14ac:dyDescent="0.2">
      <c r="B74" s="74"/>
      <c r="C74" s="42" t="s">
        <v>4</v>
      </c>
      <c r="D74" s="6"/>
      <c r="E74" s="6"/>
      <c r="F74" s="6"/>
      <c r="G74" s="58"/>
    </row>
    <row r="75" spans="2:7" ht="16.149999999999999" customHeight="1" x14ac:dyDescent="0.2">
      <c r="B75" s="28"/>
      <c r="C75" s="40" t="s">
        <v>9</v>
      </c>
      <c r="D75" s="22"/>
      <c r="E75" s="22">
        <v>50</v>
      </c>
      <c r="F75" s="22">
        <v>50</v>
      </c>
      <c r="G75" s="59"/>
    </row>
    <row r="76" spans="2:7" ht="16.149999999999999" customHeight="1" x14ac:dyDescent="0.2">
      <c r="B76" s="28"/>
      <c r="C76" s="40" t="s">
        <v>12</v>
      </c>
      <c r="D76" s="22"/>
      <c r="E76" s="22"/>
      <c r="F76" s="22"/>
      <c r="G76" s="59"/>
    </row>
    <row r="77" spans="2:7" ht="16.149999999999999" customHeight="1" x14ac:dyDescent="0.2">
      <c r="B77" s="28"/>
      <c r="C77" s="40" t="s">
        <v>13</v>
      </c>
      <c r="D77" s="22"/>
      <c r="E77" s="22"/>
      <c r="F77" s="22"/>
      <c r="G77" s="59"/>
    </row>
    <row r="78" spans="2:7" ht="16.149999999999999" customHeight="1" x14ac:dyDescent="0.2">
      <c r="B78" s="75"/>
      <c r="C78" s="40" t="s">
        <v>8</v>
      </c>
      <c r="D78" s="22">
        <v>0.2</v>
      </c>
      <c r="E78" s="22"/>
      <c r="F78" s="22"/>
      <c r="G78" s="59"/>
    </row>
    <row r="79" spans="2:7" ht="31.5" customHeight="1" x14ac:dyDescent="0.2">
      <c r="B79" s="13" t="s">
        <v>98</v>
      </c>
      <c r="C79" s="14" t="s">
        <v>97</v>
      </c>
      <c r="D79" s="23"/>
      <c r="E79" s="23"/>
      <c r="F79" s="23"/>
      <c r="G79" s="53" t="s">
        <v>89</v>
      </c>
    </row>
    <row r="80" spans="2:7" x14ac:dyDescent="0.2">
      <c r="B80" s="16"/>
      <c r="C80" s="17" t="s">
        <v>3</v>
      </c>
      <c r="D80" s="7">
        <f>SUM(D82:D85)</f>
        <v>0</v>
      </c>
      <c r="E80" s="7">
        <f>SUM(E82:E85)</f>
        <v>0</v>
      </c>
      <c r="F80" s="7">
        <f>SUM(F82:F85)</f>
        <v>0</v>
      </c>
      <c r="G80" s="57"/>
    </row>
    <row r="81" spans="2:7" ht="16.149999999999999" customHeight="1" x14ac:dyDescent="0.2">
      <c r="B81" s="75"/>
      <c r="C81" s="42" t="s">
        <v>4</v>
      </c>
      <c r="D81" s="22"/>
      <c r="E81" s="22"/>
      <c r="F81" s="22"/>
      <c r="G81" s="59"/>
    </row>
    <row r="82" spans="2:7" ht="16.149999999999999" customHeight="1" x14ac:dyDescent="0.2">
      <c r="B82" s="75"/>
      <c r="C82" s="40" t="s">
        <v>9</v>
      </c>
      <c r="D82" s="22"/>
      <c r="E82" s="22"/>
      <c r="F82" s="22"/>
      <c r="G82" s="59"/>
    </row>
    <row r="83" spans="2:7" ht="16.149999999999999" customHeight="1" x14ac:dyDescent="0.2">
      <c r="B83" s="75"/>
      <c r="C83" s="40" t="s">
        <v>12</v>
      </c>
      <c r="D83" s="22"/>
      <c r="E83" s="22"/>
      <c r="F83" s="22"/>
      <c r="G83" s="59"/>
    </row>
    <row r="84" spans="2:7" ht="16.149999999999999" customHeight="1" x14ac:dyDescent="0.2">
      <c r="B84" s="75"/>
      <c r="C84" s="40" t="s">
        <v>13</v>
      </c>
      <c r="D84" s="22"/>
      <c r="E84" s="22"/>
      <c r="F84" s="22"/>
      <c r="G84" s="59"/>
    </row>
    <row r="85" spans="2:7" ht="16.149999999999999" customHeight="1" x14ac:dyDescent="0.2">
      <c r="B85" s="75"/>
      <c r="C85" s="40" t="s">
        <v>8</v>
      </c>
      <c r="D85" s="22"/>
      <c r="E85" s="22"/>
      <c r="F85" s="22"/>
      <c r="G85" s="59"/>
    </row>
    <row r="86" spans="2:7" ht="32.450000000000003" customHeight="1" x14ac:dyDescent="0.2">
      <c r="B86" s="11" t="s">
        <v>39</v>
      </c>
      <c r="C86" s="11" t="s">
        <v>73</v>
      </c>
      <c r="D86" s="12"/>
      <c r="E86" s="12"/>
      <c r="F86" s="12"/>
      <c r="G86" s="52"/>
    </row>
    <row r="87" spans="2:7" ht="30" customHeight="1" x14ac:dyDescent="0.2">
      <c r="B87" s="44" t="s">
        <v>60</v>
      </c>
      <c r="C87" s="14" t="s">
        <v>72</v>
      </c>
      <c r="D87" s="23"/>
      <c r="E87" s="23"/>
      <c r="F87" s="23"/>
      <c r="G87" s="53" t="s">
        <v>52</v>
      </c>
    </row>
    <row r="88" spans="2:7" ht="18" customHeight="1" x14ac:dyDescent="0.2">
      <c r="B88" s="16"/>
      <c r="C88" s="17" t="s">
        <v>3</v>
      </c>
      <c r="D88" s="7">
        <f>SUM(D90:D92)</f>
        <v>30</v>
      </c>
      <c r="E88" s="7">
        <f t="shared" ref="E88:F88" si="9">SUM(E90:E92)</f>
        <v>0</v>
      </c>
      <c r="F88" s="7">
        <f t="shared" si="9"/>
        <v>0</v>
      </c>
      <c r="G88" s="57"/>
    </row>
    <row r="89" spans="2:7" ht="16.149999999999999" customHeight="1" x14ac:dyDescent="0.2">
      <c r="B89" s="80"/>
      <c r="C89" s="42" t="s">
        <v>4</v>
      </c>
      <c r="D89" s="6"/>
      <c r="E89" s="6"/>
      <c r="F89" s="6"/>
      <c r="G89" s="58"/>
    </row>
    <row r="90" spans="2:7" ht="16.149999999999999" customHeight="1" x14ac:dyDescent="0.2">
      <c r="B90" s="81"/>
      <c r="C90" s="40" t="s">
        <v>9</v>
      </c>
      <c r="D90" s="22"/>
      <c r="E90" s="21"/>
      <c r="F90" s="21"/>
      <c r="G90" s="59"/>
    </row>
    <row r="91" spans="2:7" ht="16.149999999999999" customHeight="1" x14ac:dyDescent="0.2">
      <c r="B91" s="81"/>
      <c r="C91" s="40" t="s">
        <v>12</v>
      </c>
      <c r="D91" s="22"/>
      <c r="E91" s="21"/>
      <c r="F91" s="21"/>
      <c r="G91" s="59"/>
    </row>
    <row r="92" spans="2:7" ht="14.25" customHeight="1" x14ac:dyDescent="0.2">
      <c r="B92" s="82"/>
      <c r="C92" s="40" t="s">
        <v>8</v>
      </c>
      <c r="D92" s="22">
        <v>30</v>
      </c>
      <c r="E92" s="21"/>
      <c r="F92" s="21"/>
      <c r="G92" s="59"/>
    </row>
    <row r="93" spans="2:7" ht="30" customHeight="1" x14ac:dyDescent="0.2">
      <c r="B93" s="44" t="s">
        <v>59</v>
      </c>
      <c r="C93" s="14" t="s">
        <v>74</v>
      </c>
      <c r="D93" s="23"/>
      <c r="E93" s="23"/>
      <c r="F93" s="23"/>
      <c r="G93" s="53" t="s">
        <v>52</v>
      </c>
    </row>
    <row r="94" spans="2:7" ht="21.75" customHeight="1" x14ac:dyDescent="0.2">
      <c r="B94" s="16"/>
      <c r="C94" s="17" t="s">
        <v>3</v>
      </c>
      <c r="D94" s="7">
        <f t="shared" ref="D94:F94" si="10">SUM(D96:D97)</f>
        <v>146.9</v>
      </c>
      <c r="E94" s="7">
        <f t="shared" si="10"/>
        <v>0</v>
      </c>
      <c r="F94" s="7">
        <f t="shared" si="10"/>
        <v>0</v>
      </c>
      <c r="G94" s="57"/>
    </row>
    <row r="95" spans="2:7" ht="13.5" customHeight="1" x14ac:dyDescent="0.2">
      <c r="B95" s="45"/>
      <c r="C95" s="42" t="s">
        <v>4</v>
      </c>
      <c r="D95" s="6"/>
      <c r="E95" s="6"/>
      <c r="F95" s="6"/>
      <c r="G95" s="58"/>
    </row>
    <row r="96" spans="2:7" ht="24.75" customHeight="1" x14ac:dyDescent="0.2">
      <c r="B96" s="34"/>
      <c r="C96" s="40" t="s">
        <v>9</v>
      </c>
      <c r="D96" s="22">
        <v>92.8</v>
      </c>
      <c r="E96" s="22"/>
      <c r="F96" s="22"/>
      <c r="G96" s="59"/>
    </row>
    <row r="97" spans="2:7" ht="18" customHeight="1" x14ac:dyDescent="0.2">
      <c r="B97" s="35"/>
      <c r="C97" s="40" t="s">
        <v>8</v>
      </c>
      <c r="D97" s="22">
        <v>54.1</v>
      </c>
      <c r="E97" s="22"/>
      <c r="F97" s="22"/>
      <c r="G97" s="59"/>
    </row>
    <row r="98" spans="2:7" ht="29.25" customHeight="1" x14ac:dyDescent="0.2">
      <c r="B98" s="44" t="s">
        <v>57</v>
      </c>
      <c r="C98" s="14" t="s">
        <v>75</v>
      </c>
      <c r="D98" s="23"/>
      <c r="E98" s="23"/>
      <c r="F98" s="23"/>
      <c r="G98" s="53" t="s">
        <v>89</v>
      </c>
    </row>
    <row r="99" spans="2:7" ht="18" customHeight="1" x14ac:dyDescent="0.2">
      <c r="B99" s="16"/>
      <c r="C99" s="17" t="s">
        <v>3</v>
      </c>
      <c r="D99" s="7">
        <f>SUM(D101:D102)</f>
        <v>0</v>
      </c>
      <c r="E99" s="7">
        <f t="shared" ref="E99:F99" si="11">SUM(E101:E102)</f>
        <v>0</v>
      </c>
      <c r="F99" s="7">
        <f t="shared" si="11"/>
        <v>0</v>
      </c>
      <c r="G99" s="57"/>
    </row>
    <row r="100" spans="2:7" ht="18" customHeight="1" x14ac:dyDescent="0.2">
      <c r="B100" s="45"/>
      <c r="C100" s="42" t="s">
        <v>4</v>
      </c>
      <c r="D100" s="6"/>
      <c r="E100" s="6"/>
      <c r="F100" s="6"/>
      <c r="G100" s="58"/>
    </row>
    <row r="101" spans="2:7" ht="28.5" customHeight="1" x14ac:dyDescent="0.2">
      <c r="B101" s="34"/>
      <c r="C101" s="40" t="s">
        <v>9</v>
      </c>
      <c r="D101" s="21"/>
      <c r="E101" s="22"/>
      <c r="F101" s="22"/>
      <c r="G101" s="59"/>
    </row>
    <row r="102" spans="2:7" ht="18" customHeight="1" x14ac:dyDescent="0.2">
      <c r="B102" s="35"/>
      <c r="C102" s="40" t="s">
        <v>8</v>
      </c>
      <c r="D102" s="22"/>
      <c r="E102" s="22"/>
      <c r="F102" s="22"/>
      <c r="G102" s="59"/>
    </row>
    <row r="103" spans="2:7" ht="43.15" customHeight="1" x14ac:dyDescent="0.2">
      <c r="B103" s="11" t="s">
        <v>40</v>
      </c>
      <c r="C103" s="18" t="s">
        <v>76</v>
      </c>
      <c r="D103" s="24"/>
      <c r="E103" s="24"/>
      <c r="F103" s="24"/>
      <c r="G103" s="52"/>
    </row>
    <row r="104" spans="2:7" ht="27.75" customHeight="1" x14ac:dyDescent="0.2">
      <c r="B104" s="44" t="s">
        <v>41</v>
      </c>
      <c r="C104" s="14" t="s">
        <v>87</v>
      </c>
      <c r="D104" s="23"/>
      <c r="E104" s="23"/>
      <c r="F104" s="23"/>
      <c r="G104" s="53" t="s">
        <v>54</v>
      </c>
    </row>
    <row r="105" spans="2:7" ht="18.600000000000001" customHeight="1" x14ac:dyDescent="0.2">
      <c r="B105" s="16"/>
      <c r="C105" s="17" t="s">
        <v>3</v>
      </c>
      <c r="D105" s="7">
        <f>SUM(D107:D108)</f>
        <v>142.4</v>
      </c>
      <c r="E105" s="7">
        <f t="shared" ref="E105:F105" si="12">SUM(E107:E108)</f>
        <v>149.1</v>
      </c>
      <c r="F105" s="7">
        <f t="shared" si="12"/>
        <v>153.9</v>
      </c>
      <c r="G105" s="57"/>
    </row>
    <row r="106" spans="2:7" ht="18.600000000000001" customHeight="1" x14ac:dyDescent="0.2">
      <c r="B106" s="45"/>
      <c r="C106" s="42" t="s">
        <v>4</v>
      </c>
      <c r="D106" s="6"/>
      <c r="E106" s="6"/>
      <c r="F106" s="6"/>
      <c r="G106" s="58"/>
    </row>
    <row r="107" spans="2:7" ht="27.75" customHeight="1" x14ac:dyDescent="0.2">
      <c r="B107" s="34"/>
      <c r="C107" s="40" t="s">
        <v>9</v>
      </c>
      <c r="D107" s="22">
        <v>142.4</v>
      </c>
      <c r="E107" s="22">
        <v>149.1</v>
      </c>
      <c r="F107" s="22">
        <v>153.9</v>
      </c>
      <c r="G107" s="59"/>
    </row>
    <row r="108" spans="2:7" ht="18.600000000000001" customHeight="1" x14ac:dyDescent="0.2">
      <c r="B108" s="35"/>
      <c r="C108" s="40" t="s">
        <v>8</v>
      </c>
      <c r="D108" s="22"/>
      <c r="E108" s="22"/>
      <c r="F108" s="22"/>
      <c r="G108" s="59"/>
    </row>
    <row r="109" spans="2:7" ht="30" customHeight="1" x14ac:dyDescent="0.2">
      <c r="B109" s="44" t="s">
        <v>42</v>
      </c>
      <c r="C109" s="14" t="s">
        <v>77</v>
      </c>
      <c r="D109" s="23"/>
      <c r="E109" s="23"/>
      <c r="F109" s="23"/>
      <c r="G109" s="53" t="s">
        <v>55</v>
      </c>
    </row>
    <row r="110" spans="2:7" ht="16.5" customHeight="1" x14ac:dyDescent="0.2">
      <c r="B110" s="16"/>
      <c r="C110" s="17" t="s">
        <v>3</v>
      </c>
      <c r="D110" s="7">
        <f>SUM(D112:D113)</f>
        <v>105.6</v>
      </c>
      <c r="E110" s="7">
        <f t="shared" ref="E110:F110" si="13">SUM(E112:E113)</f>
        <v>104.7</v>
      </c>
      <c r="F110" s="7">
        <f t="shared" si="13"/>
        <v>108.1</v>
      </c>
      <c r="G110" s="57"/>
    </row>
    <row r="111" spans="2:7" ht="16.5" customHeight="1" x14ac:dyDescent="0.2">
      <c r="B111" s="45"/>
      <c r="C111" s="42" t="s">
        <v>4</v>
      </c>
      <c r="D111" s="6"/>
      <c r="E111" s="6"/>
      <c r="F111" s="6"/>
      <c r="G111" s="58"/>
    </row>
    <row r="112" spans="2:7" ht="16.5" customHeight="1" x14ac:dyDescent="0.2">
      <c r="B112" s="34"/>
      <c r="C112" s="40" t="s">
        <v>9</v>
      </c>
      <c r="D112" s="22"/>
      <c r="E112" s="22">
        <v>104.7</v>
      </c>
      <c r="F112" s="22">
        <v>108.1</v>
      </c>
      <c r="G112" s="59"/>
    </row>
    <row r="113" spans="2:7" ht="16.5" customHeight="1" x14ac:dyDescent="0.2">
      <c r="B113" s="35"/>
      <c r="C113" s="40" t="s">
        <v>8</v>
      </c>
      <c r="D113" s="22">
        <v>105.6</v>
      </c>
      <c r="E113" s="22"/>
      <c r="F113" s="22"/>
      <c r="G113" s="59"/>
    </row>
    <row r="114" spans="2:7" ht="33" customHeight="1" x14ac:dyDescent="0.2">
      <c r="B114" s="44" t="s">
        <v>43</v>
      </c>
      <c r="C114" s="14" t="s">
        <v>78</v>
      </c>
      <c r="D114" s="23"/>
      <c r="E114" s="23"/>
      <c r="F114" s="23"/>
      <c r="G114" s="53" t="s">
        <v>56</v>
      </c>
    </row>
    <row r="115" spans="2:7" ht="16.5" customHeight="1" x14ac:dyDescent="0.2">
      <c r="B115" s="16"/>
      <c r="C115" s="17" t="s">
        <v>3</v>
      </c>
      <c r="D115" s="7">
        <f>SUM(D117:D118)</f>
        <v>142.19999999999999</v>
      </c>
      <c r="E115" s="7">
        <f t="shared" ref="E115:F115" si="14">SUM(E117:E118)</f>
        <v>225.1</v>
      </c>
      <c r="F115" s="7">
        <f t="shared" si="14"/>
        <v>232.3</v>
      </c>
      <c r="G115" s="57"/>
    </row>
    <row r="116" spans="2:7" ht="16.5" customHeight="1" x14ac:dyDescent="0.2">
      <c r="B116" s="45"/>
      <c r="C116" s="42" t="s">
        <v>4</v>
      </c>
      <c r="D116" s="6"/>
      <c r="E116" s="6"/>
      <c r="F116" s="6"/>
      <c r="G116" s="58"/>
    </row>
    <row r="117" spans="2:7" ht="25.5" customHeight="1" x14ac:dyDescent="0.2">
      <c r="B117" s="34"/>
      <c r="C117" s="40" t="s">
        <v>9</v>
      </c>
      <c r="D117" s="22">
        <v>122.2</v>
      </c>
      <c r="E117" s="22">
        <v>225.1</v>
      </c>
      <c r="F117" s="22">
        <v>232.3</v>
      </c>
      <c r="G117" s="59"/>
    </row>
    <row r="118" spans="2:7" ht="13.5" customHeight="1" x14ac:dyDescent="0.2">
      <c r="B118" s="35"/>
      <c r="C118" s="40" t="s">
        <v>8</v>
      </c>
      <c r="D118" s="22">
        <v>20</v>
      </c>
      <c r="E118" s="22"/>
      <c r="F118" s="22"/>
      <c r="G118" s="59"/>
    </row>
    <row r="119" spans="2:7" ht="28.5" customHeight="1" x14ac:dyDescent="0.2">
      <c r="B119" s="44" t="s">
        <v>44</v>
      </c>
      <c r="C119" s="14" t="s">
        <v>58</v>
      </c>
      <c r="D119" s="23"/>
      <c r="E119" s="23"/>
      <c r="F119" s="23"/>
      <c r="G119" s="53"/>
    </row>
    <row r="120" spans="2:7" ht="18" customHeight="1" x14ac:dyDescent="0.2">
      <c r="B120" s="16"/>
      <c r="C120" s="17" t="s">
        <v>3</v>
      </c>
      <c r="D120" s="7">
        <f>SUM(D122:D123)</f>
        <v>39</v>
      </c>
      <c r="E120" s="7">
        <f t="shared" ref="E120:F120" si="15">SUM(E122:E123)</f>
        <v>40.799999999999997</v>
      </c>
      <c r="F120" s="7">
        <f t="shared" si="15"/>
        <v>42.1</v>
      </c>
      <c r="G120" s="57"/>
    </row>
    <row r="121" spans="2:7" ht="15.75" customHeight="1" x14ac:dyDescent="0.2">
      <c r="B121" s="45"/>
      <c r="C121" s="42" t="s">
        <v>4</v>
      </c>
      <c r="D121" s="6"/>
      <c r="E121" s="6"/>
      <c r="F121" s="6"/>
      <c r="G121" s="58"/>
    </row>
    <row r="122" spans="2:7" ht="27" customHeight="1" x14ac:dyDescent="0.2">
      <c r="B122" s="34"/>
      <c r="C122" s="40" t="s">
        <v>9</v>
      </c>
      <c r="D122" s="22">
        <v>39</v>
      </c>
      <c r="E122" s="22">
        <v>40.799999999999997</v>
      </c>
      <c r="F122" s="22">
        <v>42.1</v>
      </c>
      <c r="G122" s="59"/>
    </row>
    <row r="123" spans="2:7" ht="18" customHeight="1" x14ac:dyDescent="0.2">
      <c r="B123" s="35"/>
      <c r="C123" s="40" t="s">
        <v>8</v>
      </c>
      <c r="D123" s="22"/>
      <c r="E123" s="22"/>
      <c r="F123" s="22"/>
      <c r="G123" s="59"/>
    </row>
    <row r="124" spans="2:7" ht="18.75" customHeight="1" x14ac:dyDescent="0.2">
      <c r="B124" s="11" t="s">
        <v>45</v>
      </c>
      <c r="C124" s="18" t="s">
        <v>79</v>
      </c>
      <c r="D124" s="24"/>
      <c r="E124" s="24"/>
      <c r="F124" s="24"/>
      <c r="G124" s="52"/>
    </row>
    <row r="125" spans="2:7" ht="27" customHeight="1" x14ac:dyDescent="0.2">
      <c r="B125" s="44" t="s">
        <v>46</v>
      </c>
      <c r="C125" s="14" t="s">
        <v>80</v>
      </c>
      <c r="D125" s="23"/>
      <c r="E125" s="23"/>
      <c r="F125" s="23"/>
      <c r="G125" s="53" t="s">
        <v>55</v>
      </c>
    </row>
    <row r="126" spans="2:7" ht="23.25" customHeight="1" x14ac:dyDescent="0.2">
      <c r="B126" s="41"/>
      <c r="C126" s="17" t="s">
        <v>3</v>
      </c>
      <c r="D126" s="7">
        <f>SUM(D128:D129)</f>
        <v>188.4</v>
      </c>
      <c r="E126" s="7">
        <f t="shared" ref="E126:F126" si="16">SUM(E128:E129)</f>
        <v>230.2</v>
      </c>
      <c r="F126" s="7">
        <f t="shared" si="16"/>
        <v>237.6</v>
      </c>
      <c r="G126" s="57"/>
    </row>
    <row r="127" spans="2:7" ht="12.75" customHeight="1" x14ac:dyDescent="0.2">
      <c r="B127" s="46"/>
      <c r="C127" s="42" t="s">
        <v>4</v>
      </c>
      <c r="D127" s="6"/>
      <c r="E127" s="6"/>
      <c r="F127" s="6"/>
      <c r="G127" s="58"/>
    </row>
    <row r="128" spans="2:7" ht="27" customHeight="1" x14ac:dyDescent="0.2">
      <c r="B128" s="28"/>
      <c r="C128" s="40" t="s">
        <v>9</v>
      </c>
      <c r="D128" s="22">
        <v>188.4</v>
      </c>
      <c r="E128" s="22">
        <v>230.2</v>
      </c>
      <c r="F128" s="22">
        <v>237.6</v>
      </c>
      <c r="G128" s="59"/>
    </row>
    <row r="129" spans="2:7" ht="23.45" customHeight="1" x14ac:dyDescent="0.2">
      <c r="B129" s="35"/>
      <c r="C129" s="40" t="s">
        <v>8</v>
      </c>
      <c r="D129" s="22"/>
      <c r="E129" s="22"/>
      <c r="F129" s="22"/>
      <c r="G129" s="59"/>
    </row>
    <row r="130" spans="2:7" ht="38.25" x14ac:dyDescent="0.2">
      <c r="B130" s="44" t="s">
        <v>47</v>
      </c>
      <c r="C130" s="14" t="s">
        <v>81</v>
      </c>
      <c r="D130" s="23"/>
      <c r="E130" s="23"/>
      <c r="F130" s="23"/>
      <c r="G130" s="53" t="s">
        <v>55</v>
      </c>
    </row>
    <row r="131" spans="2:7" ht="18" customHeight="1" x14ac:dyDescent="0.2">
      <c r="B131" s="41"/>
      <c r="C131" s="17" t="s">
        <v>3</v>
      </c>
      <c r="D131" s="7">
        <f>SUM(D133:D135)</f>
        <v>89.9</v>
      </c>
      <c r="E131" s="7">
        <f t="shared" ref="E131:F131" si="17">SUM(E133:E135)</f>
        <v>18.8</v>
      </c>
      <c r="F131" s="7">
        <f t="shared" si="17"/>
        <v>19.399999999999999</v>
      </c>
      <c r="G131" s="57"/>
    </row>
    <row r="132" spans="2:7" ht="17.25" customHeight="1" x14ac:dyDescent="0.2">
      <c r="B132" s="46"/>
      <c r="C132" s="42" t="s">
        <v>4</v>
      </c>
      <c r="D132" s="6"/>
      <c r="E132" s="6"/>
      <c r="F132" s="6"/>
      <c r="G132" s="58"/>
    </row>
    <row r="133" spans="2:7" ht="26.25" customHeight="1" x14ac:dyDescent="0.2">
      <c r="B133" s="28"/>
      <c r="C133" s="40" t="s">
        <v>9</v>
      </c>
      <c r="D133" s="21"/>
      <c r="E133" s="22">
        <v>18.8</v>
      </c>
      <c r="F133" s="22">
        <v>19.399999999999999</v>
      </c>
      <c r="G133" s="59"/>
    </row>
    <row r="134" spans="2:7" ht="18" customHeight="1" x14ac:dyDescent="0.2">
      <c r="B134" s="28"/>
      <c r="C134" s="40" t="s">
        <v>12</v>
      </c>
      <c r="D134" s="22">
        <v>31.9</v>
      </c>
      <c r="E134" s="22"/>
      <c r="F134" s="22"/>
      <c r="G134" s="59"/>
    </row>
    <row r="135" spans="2:7" ht="18" customHeight="1" x14ac:dyDescent="0.2">
      <c r="B135" s="35"/>
      <c r="C135" s="40" t="s">
        <v>8</v>
      </c>
      <c r="D135" s="22">
        <v>58</v>
      </c>
      <c r="E135" s="22"/>
      <c r="F135" s="22"/>
      <c r="G135" s="59"/>
    </row>
    <row r="136" spans="2:7" ht="17.45" customHeight="1" x14ac:dyDescent="0.2">
      <c r="B136" s="48"/>
      <c r="C136" s="15" t="s">
        <v>4</v>
      </c>
      <c r="D136" s="6"/>
      <c r="E136" s="6"/>
      <c r="F136" s="6"/>
      <c r="G136" s="58"/>
    </row>
    <row r="137" spans="2:7" ht="26.25" customHeight="1" x14ac:dyDescent="0.2">
      <c r="B137" s="27"/>
      <c r="C137" s="38" t="s">
        <v>18</v>
      </c>
      <c r="D137" s="39">
        <f>SUM(D7+D14+D20+D27+D33+D39+D44+D49+D54+D60+D66+D73+D88+D94+D99+D105+D110+D115+D120+D126+D131+D80)</f>
        <v>7378.2999999999975</v>
      </c>
      <c r="E137" s="39">
        <f>SUM(E7+E14+E20+E27+E33+E39+E44+E49+E54+E60+E66+E73+E88+E94+E99+E105+E110+E115+E120+E126+E131+E80)</f>
        <v>8034.1000000000013</v>
      </c>
      <c r="F137" s="39">
        <f>SUM(F7+F14+F20+F27+F33+F39+F44+F49+F54+F60+F66+F73+F88+F94+F99+F105+F110+F115+F120+F126+F131+F80)</f>
        <v>8451.9</v>
      </c>
      <c r="G137" s="61"/>
    </row>
    <row r="138" spans="2:7" ht="15.75" customHeight="1" x14ac:dyDescent="0.2">
      <c r="B138" s="20"/>
      <c r="C138" s="19" t="s">
        <v>5</v>
      </c>
      <c r="D138" s="5">
        <f>SUM(D99+D94+D88+D66+D60)</f>
        <v>600.9</v>
      </c>
      <c r="E138" s="5">
        <f>SUM(E99+E94+E88+E66+E60)</f>
        <v>1645</v>
      </c>
      <c r="F138" s="5">
        <f>SUM(F99+F94+F88+F66+F60)</f>
        <v>1860</v>
      </c>
      <c r="G138" s="62"/>
    </row>
    <row r="139" spans="2:7" ht="40.5" customHeight="1" x14ac:dyDescent="0.2">
      <c r="B139" s="20"/>
      <c r="C139" s="19" t="s">
        <v>6</v>
      </c>
      <c r="D139" s="5">
        <v>631.29999999999995</v>
      </c>
      <c r="E139" s="5">
        <f>+E137-D137</f>
        <v>655.80000000000382</v>
      </c>
      <c r="F139" s="5">
        <f>+F137-E137</f>
        <v>417.79999999999836</v>
      </c>
      <c r="G139" s="62"/>
    </row>
    <row r="140" spans="2:7" x14ac:dyDescent="0.2">
      <c r="C140" s="4"/>
    </row>
    <row r="141" spans="2:7" ht="13.15" customHeight="1" x14ac:dyDescent="0.2">
      <c r="B141" s="83" t="s">
        <v>10</v>
      </c>
      <c r="C141" s="83"/>
      <c r="D141" s="83"/>
      <c r="E141" s="83"/>
      <c r="F141" s="83"/>
      <c r="G141" s="83"/>
    </row>
    <row r="142" spans="2:7" ht="18" customHeight="1" x14ac:dyDescent="0.2">
      <c r="B142" s="83" t="s">
        <v>11</v>
      </c>
      <c r="C142" s="83"/>
      <c r="D142" s="83"/>
      <c r="E142" s="83"/>
      <c r="F142" s="83"/>
      <c r="G142" s="83"/>
    </row>
    <row r="143" spans="2:7" x14ac:dyDescent="0.2">
      <c r="B143" s="77" t="s">
        <v>15</v>
      </c>
      <c r="C143" s="77"/>
      <c r="D143" s="77"/>
      <c r="E143" s="77"/>
      <c r="F143" s="77"/>
      <c r="G143" s="77"/>
    </row>
    <row r="144" spans="2:7" x14ac:dyDescent="0.2">
      <c r="B144" s="1" t="s">
        <v>14</v>
      </c>
    </row>
    <row r="145" spans="2:7" x14ac:dyDescent="0.2">
      <c r="D145" s="51"/>
    </row>
    <row r="146" spans="2:7" x14ac:dyDescent="0.2">
      <c r="B146" s="64" t="s">
        <v>82</v>
      </c>
      <c r="C146" s="65">
        <v>2026</v>
      </c>
      <c r="D146" s="65">
        <v>2027</v>
      </c>
      <c r="E146" s="65">
        <v>2028</v>
      </c>
      <c r="G146" s="33"/>
    </row>
    <row r="147" spans="2:7" ht="36" x14ac:dyDescent="0.2">
      <c r="B147" s="66" t="s">
        <v>3</v>
      </c>
      <c r="C147" s="67">
        <f>SUM(C149:C153)</f>
        <v>7378.2999999999993</v>
      </c>
      <c r="D147" s="67">
        <f>SUM(D149:D153)</f>
        <v>8034.1</v>
      </c>
      <c r="E147" s="67">
        <f t="shared" ref="E147" si="18">SUM(E149:E153)</f>
        <v>8451.9000000000015</v>
      </c>
      <c r="F147" s="33"/>
    </row>
    <row r="148" spans="2:7" x14ac:dyDescent="0.2">
      <c r="B148" s="68" t="s">
        <v>4</v>
      </c>
      <c r="C148" s="69"/>
      <c r="D148" s="69"/>
      <c r="E148" s="69"/>
      <c r="F148" s="33"/>
    </row>
    <row r="149" spans="2:7" ht="38.25" customHeight="1" x14ac:dyDescent="0.2">
      <c r="B149" s="70" t="s">
        <v>9</v>
      </c>
      <c r="C149" s="71">
        <f>SUM(D9+D16+D22+D29+D35+D41+D46+D51+D56+D62+D68+D75+D90+D96+D101+D107+D112+D117+D122+D128+D133+D82)</f>
        <v>5885.7999999999993</v>
      </c>
      <c r="D149" s="71">
        <f>SUM(E9+E16+E22+E29+E35+E41+E46+E51+E56+E62+E68+E75+E90+E96+E101+E107+E112+E117+E122+E128+E133)</f>
        <v>6537.2000000000007</v>
      </c>
      <c r="E149" s="71">
        <f>SUM(F9+F16+F22+F29+F35+F41+F46+F51+F56+F62+F68+F75+F90+F96+F101+F107+F112+F117+F122+F128+F133)</f>
        <v>6838.5000000000009</v>
      </c>
    </row>
    <row r="150" spans="2:7" ht="24" x14ac:dyDescent="0.2">
      <c r="B150" s="70" t="s">
        <v>83</v>
      </c>
      <c r="C150" s="73">
        <f>SUM(D11+D17+D24)</f>
        <v>52</v>
      </c>
      <c r="D150" s="73">
        <f t="shared" ref="D150:E150" si="19">SUM(E11+E17+E24)</f>
        <v>51.9</v>
      </c>
      <c r="E150" s="73">
        <f t="shared" si="19"/>
        <v>53.4</v>
      </c>
    </row>
    <row r="151" spans="2:7" ht="13.9" customHeight="1" x14ac:dyDescent="0.2">
      <c r="B151" s="70" t="s">
        <v>8</v>
      </c>
      <c r="C151" s="73">
        <f>SUM(D12+D18+D25+D31+D36+D42+D47+D52+D57+D71+D78+D92+D97+D102+D108+D113+D118+D123+D129+D135+D85)</f>
        <v>1259</v>
      </c>
      <c r="D151" s="73">
        <f>SUM(E12+E18+E25+E31+E36+E42+E47+E52+E57+E71+E78+E92+E97+E102+E108+E113+E118+E123+E129+E135)</f>
        <v>0</v>
      </c>
      <c r="E151" s="73">
        <f>SUM(F12+F18+F25+F31+F36+F42+F47+F52+F57+F71+F78+F92+F97+F102+F108+F113+F118+F123+F129+F135)</f>
        <v>0</v>
      </c>
    </row>
    <row r="152" spans="2:7" ht="36" x14ac:dyDescent="0.2">
      <c r="B152" s="70" t="s">
        <v>12</v>
      </c>
      <c r="C152" s="73">
        <f>SUM(D10+D63+D69+D76+D91+D134+D30+D83+D23)</f>
        <v>151.5</v>
      </c>
      <c r="D152" s="73">
        <f t="shared" ref="D152:E152" si="20">SUM(E10+E63+E69+E76+E91+E134+E30+E83)</f>
        <v>0</v>
      </c>
      <c r="E152" s="73">
        <f t="shared" si="20"/>
        <v>0</v>
      </c>
    </row>
    <row r="153" spans="2:7" ht="45" customHeight="1" x14ac:dyDescent="0.2">
      <c r="B153" s="72" t="s">
        <v>13</v>
      </c>
      <c r="C153" s="73">
        <f>SUM(D64+D70+D77+D84)</f>
        <v>30</v>
      </c>
      <c r="D153" s="73">
        <f t="shared" ref="D153:E153" si="21">SUM(E64+E70+E77+E84)</f>
        <v>1445</v>
      </c>
      <c r="E153" s="73">
        <f t="shared" si="21"/>
        <v>1560</v>
      </c>
    </row>
    <row r="155" spans="2:7" x14ac:dyDescent="0.2">
      <c r="E155" s="33"/>
    </row>
  </sheetData>
  <customSheetViews>
    <customSheetView guid="{917BE945-19D7-4B99-999B-F8FF73E2ADD5}" scale="110" fitToPage="1" topLeftCell="A112">
      <selection activeCell="D127" sqref="D127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028569E0-BD97-4BAA-81F2-4231AC92AA61}" fitToPage="1" topLeftCell="A184">
      <selection activeCell="D190" sqref="D190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F9FAD84A-F619-411E-B833-1855D480497D}" fitToPage="1" topLeftCell="A125">
      <selection activeCell="C136" sqref="C136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543D3B48-D29F-46D9-B133-982FA49B2C38}" fitToPage="1" topLeftCell="A101">
      <selection activeCell="C107" sqref="C107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2F265151-FAC9-4B61-912D-28E3E8DF5356}" fitToPage="1" topLeftCell="A115">
      <selection activeCell="C123" sqref="C123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4DBC077-ADE3-4132-9C13-8C1497F83596}" showPageBreaks="1" fitToPage="1" topLeftCell="A73">
      <selection activeCell="C92" sqref="C92"/>
      <pageMargins left="0.39370078740157483" right="0.39370078740157483" top="0.59055118110236227" bottom="0.59055118110236227" header="0" footer="0"/>
      <pageSetup paperSize="9" scale="90" fitToHeight="0" orientation="landscape" r:id="rId6"/>
    </customSheetView>
    <customSheetView guid="{D71CEEAC-79E6-45E9-87A1-771F39D7B8A5}" fitToPage="1" topLeftCell="A202">
      <selection activeCell="C213" sqref="C213"/>
      <pageMargins left="0.39370078740157483" right="0.39370078740157483" top="0.59055118110236227" bottom="0.59055118110236227" header="0" footer="0"/>
      <pageSetup paperSize="9" scale="90" fitToHeight="0" orientation="landscape" r:id="rId7"/>
    </customSheetView>
    <customSheetView guid="{7235DBAA-9E31-4FD6-90FD-577DFB8A8BED}" scale="110" fitToPage="1" topLeftCell="A193">
      <selection activeCell="G183" sqref="G183"/>
      <pageMargins left="0.39370078740157483" right="0.39370078740157483" top="0.59055118110236227" bottom="0.59055118110236227" header="0" footer="0"/>
      <pageSetup paperSize="9" scale="61" fitToHeight="0" orientation="portrait" r:id="rId8"/>
    </customSheetView>
    <customSheetView guid="{2EB3C8B9-2B04-405E-95A6-536B4CFCBCEF}" scale="110" fitToPage="1" topLeftCell="A131">
      <selection activeCell="G150" sqref="G150"/>
      <pageMargins left="0.39370078740157483" right="0.39370078740157483" top="0.59055118110236227" bottom="0.59055118110236227" header="0" footer="0"/>
      <pageSetup paperSize="9" scale="61" fitToHeight="0" orientation="portrait" r:id="rId9"/>
    </customSheetView>
  </customSheetViews>
  <mergeCells count="15">
    <mergeCell ref="B2:G2"/>
    <mergeCell ref="B142:G142"/>
    <mergeCell ref="B28:B31"/>
    <mergeCell ref="B34:B36"/>
    <mergeCell ref="B61:B64"/>
    <mergeCell ref="B67:B71"/>
    <mergeCell ref="B89:B92"/>
    <mergeCell ref="B143:G143"/>
    <mergeCell ref="B17:B18"/>
    <mergeCell ref="B21:B25"/>
    <mergeCell ref="B141:G141"/>
    <mergeCell ref="B40:B42"/>
    <mergeCell ref="B45:B47"/>
    <mergeCell ref="B50:B52"/>
    <mergeCell ref="B55:B57"/>
  </mergeCells>
  <pageMargins left="0.39370078740157483" right="0.39370078740157483" top="0.59055118110236227" bottom="0.59055118110236227" header="0" footer="0"/>
  <pageSetup paperSize="9" scale="61" fitToHeight="0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zoomScaleNormal="100" workbookViewId="0">
      <selection activeCell="C3" sqref="C3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30" t="s">
        <v>3</v>
      </c>
    </row>
    <row r="2" spans="2:2" ht="174" customHeight="1" x14ac:dyDescent="0.2">
      <c r="B2" s="3" t="s">
        <v>19</v>
      </c>
    </row>
    <row r="3" spans="2:2" ht="231" customHeight="1" x14ac:dyDescent="0.2">
      <c r="B3" s="2" t="s">
        <v>20</v>
      </c>
    </row>
    <row r="4" spans="2:2" ht="102" customHeight="1" x14ac:dyDescent="0.2">
      <c r="B4" s="2" t="s">
        <v>21</v>
      </c>
    </row>
    <row r="5" spans="2:2" ht="70.5" customHeight="1" x14ac:dyDescent="0.2">
      <c r="B5" s="2" t="s">
        <v>22</v>
      </c>
    </row>
    <row r="6" spans="2:2" ht="26.25" customHeight="1" x14ac:dyDescent="0.2">
      <c r="B6" s="2" t="s">
        <v>23</v>
      </c>
    </row>
    <row r="7" spans="2:2" ht="178.15" customHeight="1" x14ac:dyDescent="0.2">
      <c r="B7" s="2" t="s">
        <v>24</v>
      </c>
    </row>
    <row r="8" spans="2:2" ht="84" customHeight="1" x14ac:dyDescent="0.2">
      <c r="B8" s="47" t="s">
        <v>25</v>
      </c>
    </row>
    <row r="9" spans="2:2" x14ac:dyDescent="0.2">
      <c r="B9" s="4"/>
    </row>
  </sheetData>
  <customSheetViews>
    <customSheetView guid="{917BE945-19D7-4B99-999B-F8FF73E2ADD5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028569E0-BD97-4BAA-81F2-4231AC92AA61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F9FAD84A-F619-411E-B833-1855D480497D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543D3B48-D29F-46D9-B133-982FA49B2C38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2F265151-FAC9-4B61-912D-28E3E8DF5356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4DBC077-ADE3-4132-9C13-8C1497F83596}" fitToPage="1" state="hidden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D71CEEAC-79E6-45E9-87A1-771F39D7B8A5}" fitToPage="1" state="hidden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7235DBAA-9E31-4FD6-90FD-577DFB8A8BED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8"/>
    </customSheetView>
    <customSheetView guid="{2EB3C8B9-2B04-405E-95A6-536B4CFCBCEF}" fitToPage="1">
      <selection activeCell="C3" sqref="C3"/>
      <pageMargins left="0.39370078740157483" right="0.39370078740157483" top="0.59055118110236227" bottom="0.59055118110236227" header="0" footer="0"/>
      <pageSetup paperSize="9" scale="62" fitToHeight="0" orientation="portrait" r:id="rId9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3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2026-01-30T15:02:19Z</cp:lastPrinted>
  <dcterms:created xsi:type="dcterms:W3CDTF">2023-07-11T10:34:54Z</dcterms:created>
  <dcterms:modified xsi:type="dcterms:W3CDTF">2026-08-24T13:40:18Z</dcterms:modified>
</cp:coreProperties>
</file>