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7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7 programa 3 lentelė" sheetId="1" r:id="rId1"/>
    <sheet name="Lėšų atmintinė" sheetId="2" r:id="rId2"/>
  </sheets>
  <calcPr calcId="181029"/>
  <customWorkbookViews>
    <customWorkbookView name="Sarune Drobuzaite - Individuali peržiūra" guid="{8F31C52A-E45F-4576-808B-D5EB82EFCE49}" mergeInterval="0" personalView="1" maximized="1" xWindow="-8" yWindow="-8" windowWidth="1936" windowHeight="1048" activeSheetId="1"/>
    <customWorkbookView name="user - Individuali peržiūra" guid="{80160BAF-9468-40D4-8FD7-187B1FF513EA}" mergeInterval="0" personalView="1" maximized="1" xWindow="-8" yWindow="-8" windowWidth="1936" windowHeight="1056" activeSheetId="1"/>
    <customWorkbookView name="Migle Brazeniene - Personal View" guid="{7F021C91-FE39-495A-83F7-D623C0869603}" mergeInterval="0" personalView="1" maximized="1" xWindow="-8" yWindow="-8" windowWidth="1936" windowHeight="1056" activeSheetId="1"/>
    <customWorkbookView name="Daiva Ulianskiene - Individuali peržiūra" guid="{015A5EC3-FF5C-419A-B296-8DFBD66837C3}" mergeInterval="0" personalView="1" maximized="1" xWindow="-8" yWindow="-8" windowWidth="1936" windowHeight="1056" activeSheetId="1"/>
    <customWorkbookView name="Svetlana Jerpyliova - Individuali peržiūra" guid="{5F68112C-8F04-4665-953D-DD0EA89D32A8}" autoUpdate="1" mergeInterval="15" changesSavedWin="1" personalView="1" xWindow="310" yWindow="70" windowWidth="1502" windowHeight="970" activeSheetId="1"/>
    <customWorkbookView name="Indrė Butenienė - Individuali peržiūra" guid="{5E12961D-9227-4AD9-A7B3-C15D7092E9FD}" mergeInterval="0" personalView="1" maximized="1" xWindow="-9" yWindow="-9" windowWidth="1938" windowHeight="1038" activeSheetId="1"/>
    <customWorkbookView name="Sarune Drobuzaite - Personal View" guid="{1656619A-DF76-410B-8E40-7121D28251DE}" mergeInterval="0" personalView="1" maximized="1" xWindow="-9" yWindow="-9" windowWidth="1938" windowHeight="1038" activeSheetId="1"/>
    <customWorkbookView name="Irena Stankeviciene - Individuali peržiūra" guid="{7CBC5E87-5E26-4373-A36B-CBEE111E590D}" mergeInterval="0" personalView="1" yWindow="26" windowWidth="1920" windowHeight="104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F42" i="1"/>
  <c r="E42" i="1"/>
  <c r="D62" i="1"/>
  <c r="E62" i="1"/>
  <c r="D60" i="1"/>
  <c r="E60" i="1"/>
  <c r="C60" i="1"/>
  <c r="E65" i="1" l="1"/>
  <c r="D65" i="1"/>
  <c r="E64" i="1"/>
  <c r="D64" i="1"/>
  <c r="D58" i="1" l="1"/>
  <c r="E58" i="1"/>
  <c r="C62" i="1"/>
  <c r="C64" i="1"/>
  <c r="C58" i="1" l="1"/>
  <c r="E12" i="1"/>
  <c r="D12" i="1"/>
  <c r="E7" i="1" l="1"/>
  <c r="F7" i="1"/>
  <c r="D7" i="1"/>
  <c r="F12" i="1"/>
  <c r="E17" i="1"/>
  <c r="F17" i="1"/>
  <c r="D17" i="1"/>
  <c r="E24" i="1"/>
  <c r="F24" i="1"/>
  <c r="D24" i="1"/>
  <c r="E29" i="1" l="1"/>
  <c r="F29" i="1"/>
  <c r="F48" i="1" s="1"/>
  <c r="D29" i="1"/>
  <c r="D48" i="1" s="1"/>
  <c r="E35" i="1"/>
  <c r="E49" i="1" s="1"/>
  <c r="F35" i="1"/>
  <c r="F49" i="1" s="1"/>
  <c r="D35" i="1"/>
  <c r="D49" i="1" s="1"/>
  <c r="E48" i="1" l="1"/>
  <c r="E50" i="1"/>
  <c r="F50" i="1"/>
</calcChain>
</file>

<file path=xl/sharedStrings.xml><?xml version="1.0" encoding="utf-8"?>
<sst xmlns="http://schemas.openxmlformats.org/spreadsheetml/2006/main" count="91" uniqueCount="53">
  <si>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</si>
  <si>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</si>
  <si>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</si>
  <si>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</si>
  <si>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</si>
  <si>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</si>
  <si>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</si>
  <si>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</si>
  <si>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</si>
  <si>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</si>
  <si>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</si>
  <si>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</si>
  <si>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</si>
  <si>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</si>
  <si>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</si>
  <si>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</si>
  <si>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 xml:space="preserve">IŠ VISO programai finansuoti pagal finansavimo šaltinius (1 ir 2 punktai) 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</si>
  <si>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</si>
  <si>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</si>
  <si>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</si>
  <si>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</si>
  <si>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</si>
  <si>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</si>
  <si>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</si>
  <si>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007-01-01 (T)*</t>
  </si>
  <si>
    <t>007-01-01-01 (TVP)***</t>
  </si>
  <si>
    <t>007-01-01-02 (TVP)</t>
  </si>
  <si>
    <t>007-01-02 (T)*</t>
  </si>
  <si>
    <t>007-01-02-01 (TVP)</t>
  </si>
  <si>
    <t>007-01-02-02 (TVP)</t>
  </si>
  <si>
    <t>007-01-03 (P)*</t>
  </si>
  <si>
    <t>007-01-03-01                            (PVP, RPP)</t>
  </si>
  <si>
    <t>007-01-01-03 (TVP)</t>
  </si>
  <si>
    <t>2.5.1.2</t>
  </si>
  <si>
    <t>2.5.1.1</t>
  </si>
  <si>
    <t xml:space="preserve">Uždavinys: Užtikrinti sklandų atliekų tvarkymo sistemos veikimą </t>
  </si>
  <si>
    <t xml:space="preserve">Priemonė: Komunalinių atliekų surinkimo sistemos integravimas į regioninę sistemą bei atliekų rūšiavimo skatinimas </t>
  </si>
  <si>
    <t xml:space="preserve">Priemonė: Komunalinių atliekų surinkimas (iš savivaldybės valdomų pastatų) </t>
  </si>
  <si>
    <t>Priemonė: Panevėžio rajono namų ūkiuose susidariusių asbesto atliekų tvarkymas</t>
  </si>
  <si>
    <t xml:space="preserve">Uždavinys: Vykdyti priemones, numatytas Savivaldybių aplinkos apsaugos rėmimo specialiosios programos  įstatyme </t>
  </si>
  <si>
    <t xml:space="preserve">Priemonė: Aplinkos kokybės gerinimo ir apsaugos, atliekų tvarkymo infrastruktūros, plėtros, atliekų, kurių turėtojo nustatyti neįmanoma priemonių, aplinkos monitoringo, prevencinių, aplinkos atkūrimo priemonių įgyvendinimas  </t>
  </si>
  <si>
    <t xml:space="preserve">Priemonė: Sklypų, kuriuose medžioklė nėra uždrausta, savininkų, valdytojų ir naudotojų įgyvendinamos žalos miškui prevencijos priemonės, kartografinės ir kitos medžiagos, reikalingos pagal Medžioklės įstatymą </t>
  </si>
  <si>
    <t xml:space="preserve">Uždavinys: Investuoti į priemones, gerinančias aplinkos kokybę </t>
  </si>
  <si>
    <t>Metai</t>
  </si>
  <si>
    <t xml:space="preserve">Pajamų įmokos ir kitos pajamos </t>
  </si>
  <si>
    <t>Skolintos lėšos</t>
  </si>
  <si>
    <t xml:space="preserve">Priemonė: Projekto 02-001-06-10-01 (RE) „Komunalinių atliekų rūšiuojamojo atliekų surinkimo pajėgumo  plėtra ir atliekų prevencijos bei tinkamo tvarkymo namų ūkiuose skatinimas Panevėžio regione“ įgyvendinimas </t>
  </si>
  <si>
    <t>2027 metų asignavimai ir kitos lėšos</t>
  </si>
  <si>
    <t>2028 metų asignavimai ir kitos lėšos</t>
  </si>
  <si>
    <t>3 lentelė. Panevėžio rajono savivaldybės 2026–2028 metų 007 Aplinkos apsaugos programos uždaviniai, priemonės, asignavimai ir kitos lėšos (tūkst. eurų)</t>
  </si>
  <si>
    <t>007-01-03-02                            (PVP)</t>
  </si>
  <si>
    <t>2.5.1.3, 2.5.1.4</t>
  </si>
  <si>
    <t xml:space="preserve">Priemonė: Projekto „Potvynių rizikos mažinimas gerinant vandens infrastruktūrą, sprendimus ir ekosistemas“ įgyvendinimas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</si>
</sst>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7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6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7" fillId="0" borderId="7" xfId="0" applyNumberFormat="1" applyFont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vertical="top" wrapText="1"/>
    </xf>
    <xf numFmtId="164" fontId="7" fillId="6" borderId="3" xfId="0" applyNumberFormat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3" fillId="7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1" fillId="6" borderId="3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1" fillId="5" borderId="1" xfId="0" applyFont="1" applyFill="1" applyBorder="1"/>
    <xf numFmtId="0" fontId="11" fillId="5" borderId="1" xfId="0" applyFont="1" applyFill="1" applyBorder="1" applyAlignment="1">
      <alignment vertical="top"/>
    </xf>
    <xf numFmtId="0" fontId="11" fillId="5" borderId="1" xfId="0" applyFont="1" applyFill="1" applyBorder="1" applyAlignment="1">
      <alignment vertical="top" wrapText="1"/>
    </xf>
    <xf numFmtId="164" fontId="12" fillId="5" borderId="1" xfId="0" applyNumberFormat="1" applyFont="1" applyFill="1" applyBorder="1"/>
    <xf numFmtId="0" fontId="11" fillId="3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164" fontId="11" fillId="0" borderId="1" xfId="0" applyNumberFormat="1" applyFont="1" applyBorder="1" applyAlignment="1">
      <alignment vertical="top"/>
    </xf>
    <xf numFmtId="0" fontId="1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FF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7.xml"/><Relationship Id="rId71" Type="http://schemas.openxmlformats.org/officeDocument/2006/relationships/revisionLog" Target="revisionLog16.xml"/><Relationship Id="rId70" Type="http://schemas.openxmlformats.org/officeDocument/2006/relationships/revisionLog" Target="revisionLog15.xml"/><Relationship Id="rId74" Type="http://schemas.openxmlformats.org/officeDocument/2006/relationships/revisionLog" Target="revisionLog19.xml"/><Relationship Id="rId73" Type="http://schemas.openxmlformats.org/officeDocument/2006/relationships/revisionLog" Target="revisionLog1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AEABC0E-3ABB-491D-A831-44686B874AD5}" diskRevisions="1" revisionId="365" preserveHistory="15">
  <header guid="{A08629DA-E7F9-4317-84F1-D0063D83E704}" dateTime="2026-08-11T09:05:41" maxSheetId="3" userName="Sarune Drobuzaite" r:id="rId70" minRId="330" maxRId="352">
    <sheetIdMap count="2">
      <sheetId val="1"/>
      <sheetId val="2"/>
    </sheetIdMap>
  </header>
  <header guid="{0DE8A45C-5001-4C3A-9B7A-56670B3D4884}" dateTime="2026-08-11T09:06:11" maxSheetId="3" userName="Sarune Drobuzaite" r:id="rId71" minRId="353" maxRId="355">
    <sheetIdMap count="2">
      <sheetId val="1"/>
      <sheetId val="2"/>
    </sheetIdMap>
  </header>
  <header guid="{94F4D777-70FB-45AC-9EAA-24A65A3A3E75}" dateTime="2026-08-11T09:06:42" maxSheetId="3" userName="Sarune Drobuzaite" r:id="rId72" minRId="356" maxRId="359">
    <sheetIdMap count="2">
      <sheetId val="1"/>
      <sheetId val="2"/>
    </sheetIdMap>
  </header>
  <header guid="{BEE5CFC1-ED12-4FC4-8575-1DF3AAF7C1BC}" dateTime="2026-08-11T09:08:22" maxSheetId="3" userName="Sarune Drobuzaite" r:id="rId73" minRId="360" maxRId="361">
    <sheetIdMap count="2">
      <sheetId val="1"/>
      <sheetId val="2"/>
    </sheetIdMap>
  </header>
  <header guid="{DAEABC0E-3ABB-491D-A831-44686B874AD5}" dateTime="2026-08-24T14:59:03" maxSheetId="3" userName="Sarune Drobuzaite" r:id="rId74" minRId="362" maxRId="365">
    <sheetIdMap count="2">
      <sheetId val="1"/>
      <sheetId val="2"/>
    </sheetIdMap>
  </header>
</header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30" sId="1" ref="A41:XFD41" action="insertRow"/>
  <rrc rId="331" sId="1" ref="A41:XFD41" action="insertRow"/>
  <rrc rId="332" sId="1" ref="A41:XFD41" action="insertRow"/>
  <rrc rId="333" sId="1" ref="A41:XFD41" action="insertRow"/>
  <rrc rId="334" sId="1" ref="A41:XFD41" action="insertRow"/>
  <rrc rId="335" sId="1" ref="A44:XFD44" action="insertRow"/>
  <rrc rId="336" sId="1" ref="A44:XFD44" action="insertRow"/>
  <rfmt sheetId="1" sqref="B41" start="0" length="0">
    <dxf>
      <font>
        <b/>
        <sz val="10"/>
        <color auto="1"/>
        <name val="Times New Roman"/>
        <family val="1"/>
        <scheme val="none"/>
      </font>
      <fill>
        <patternFill>
          <bgColor rgb="FFFFFFCC"/>
        </patternFill>
      </fill>
      <alignment horizontal="justify" vertical="top"/>
      <border outline="0">
        <bottom style="thin">
          <color indexed="64"/>
        </bottom>
      </border>
    </dxf>
  </rfmt>
  <rfmt sheetId="1" sqref="C41" start="0" length="0">
    <dxf>
      <fill>
        <patternFill>
          <bgColor rgb="FFFFFFCC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D41" start="0" length="0">
    <dxf>
      <font>
        <sz val="10"/>
        <color auto="1"/>
        <name val="Times New Roman"/>
        <family val="1"/>
        <scheme val="none"/>
      </font>
      <numFmt numFmtId="2" formatCode="0.00"/>
      <fill>
        <patternFill patternType="solid">
          <bgColor rgb="FFFFFFCC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E41" start="0" length="0">
    <dxf>
      <font>
        <sz val="10"/>
        <color auto="1"/>
        <name val="Times New Roman"/>
        <family val="1"/>
        <scheme val="none"/>
      </font>
      <numFmt numFmtId="2" formatCode="0.00"/>
      <fill>
        <patternFill patternType="solid">
          <bgColor rgb="FFFFFFCC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F41" start="0" length="0">
    <dxf>
      <font>
        <sz val="10"/>
        <color auto="1"/>
        <name val="Times New Roman"/>
        <family val="1"/>
        <scheme val="none"/>
      </font>
      <numFmt numFmtId="2" formatCode="0.00"/>
      <fill>
        <patternFill patternType="solid">
          <bgColor rgb="FFFFFFCC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G41" start="0" length="0">
    <dxf>
      <font>
        <sz val="10"/>
        <color auto="1"/>
        <name val="Times New Roman"/>
        <family val="1"/>
        <scheme val="none"/>
      </font>
      <fill>
        <patternFill patternType="solid">
          <bgColor rgb="FFFFFFCC"/>
        </patternFill>
      </fill>
      <border outline="0">
        <top style="thin">
          <color indexed="64"/>
        </top>
      </border>
    </dxf>
  </rfmt>
  <rfmt sheetId="1" sqref="B42" start="0" length="0">
    <dxf>
      <fill>
        <patternFill>
          <bgColor theme="8" tint="0.79998168889431442"/>
        </patternFill>
      </fill>
      <alignment horizontal="justify"/>
      <border outline="0">
        <top style="thin">
          <color indexed="64"/>
        </top>
        <bottom style="thin">
          <color indexed="64"/>
        </bottom>
      </border>
    </dxf>
  </rfmt>
  <rcc rId="337" sId="1" odxf="1" dxf="1">
    <nc r="C42" t="inlineStr">
      <is>
        <t>1. Savivaldybės biudžetas (įskaitant skolintas lėšas)</t>
      </is>
    </nc>
    <odxf>
      <fill>
        <patternFill>
          <bgColor theme="0"/>
        </patternFill>
      </fill>
      <border outline="0">
        <left/>
        <right style="thin">
          <color indexed="64"/>
        </right>
        <top/>
      </border>
    </odxf>
    <ndxf>
      <fill>
        <patternFill>
          <bgColor theme="8" tint="0.79998168889431442"/>
        </patternFill>
      </fill>
      <border outline="0">
        <left style="thin">
          <color indexed="64"/>
        </left>
        <right/>
        <top style="thin">
          <color indexed="64"/>
        </top>
      </border>
    </ndxf>
  </rcc>
  <rcc rId="338" sId="1" odxf="1" dxf="1">
    <nc r="D42">
      <f>SUM(D44:D47)</f>
    </nc>
    <odxf>
      <font>
        <sz val="10"/>
        <color auto="1"/>
        <name val="Times New Roman"/>
        <family val="1"/>
        <scheme val="none"/>
      </font>
      <fill>
        <patternFill patternType="none">
          <bgColor indexed="65"/>
        </patternFill>
      </fill>
      <border outline="0">
        <top/>
      </border>
    </odxf>
    <ndxf>
      <font>
        <sz val="10"/>
        <color auto="1"/>
        <name val="Times New Roman"/>
        <family val="1"/>
        <scheme val="none"/>
      </font>
      <fill>
        <patternFill patternType="solid">
          <bgColor theme="8" tint="0.79998168889431442"/>
        </patternFill>
      </fill>
      <border outline="0">
        <top style="thin">
          <color indexed="64"/>
        </top>
      </border>
    </ndxf>
  </rcc>
  <rcc rId="339" sId="1" odxf="1" dxf="1">
    <nc r="E42">
      <f>SUM(E44:E47)</f>
    </nc>
    <odxf>
      <font>
        <sz val="10"/>
        <color auto="1"/>
        <name val="Times New Roman"/>
        <family val="1"/>
        <scheme val="none"/>
      </font>
      <fill>
        <patternFill patternType="none">
          <bgColor indexed="65"/>
        </patternFill>
      </fill>
      <border outline="0">
        <top/>
      </border>
    </odxf>
    <ndxf>
      <font>
        <sz val="10"/>
        <color auto="1"/>
        <name val="Times New Roman"/>
        <family val="1"/>
        <scheme val="none"/>
      </font>
      <fill>
        <patternFill patternType="solid">
          <bgColor theme="8" tint="0.79998168889431442"/>
        </patternFill>
      </fill>
      <border outline="0">
        <top style="thin">
          <color indexed="64"/>
        </top>
      </border>
    </ndxf>
  </rcc>
  <rcc rId="340" sId="1" odxf="1" dxf="1">
    <nc r="F42">
      <f>SUM(F44:F47)</f>
    </nc>
    <odxf>
      <font>
        <sz val="10"/>
        <color auto="1"/>
        <name val="Times New Roman"/>
        <family val="1"/>
        <scheme val="none"/>
      </font>
      <fill>
        <patternFill patternType="none">
          <bgColor indexed="65"/>
        </patternFill>
      </fill>
      <border outline="0">
        <top/>
      </border>
    </odxf>
    <ndxf>
      <font>
        <sz val="10"/>
        <color auto="1"/>
        <name val="Times New Roman"/>
        <family val="1"/>
        <scheme val="none"/>
      </font>
      <fill>
        <patternFill patternType="solid">
          <bgColor theme="8" tint="0.79998168889431442"/>
        </patternFill>
      </fill>
      <border outline="0">
        <top style="thin">
          <color indexed="64"/>
        </top>
      </border>
    </ndxf>
  </rcc>
  <rfmt sheetId="1" sqref="G42" start="0" length="0">
    <dxf>
      <font>
        <sz val="10"/>
        <color auto="1"/>
        <name val="Times New Roman"/>
        <family val="1"/>
        <scheme val="none"/>
      </font>
      <fill>
        <patternFill patternType="solid">
          <bgColor theme="8" tint="0.79998168889431442"/>
        </patternFill>
      </fill>
      <border outline="0">
        <top style="thin">
          <color indexed="64"/>
        </top>
      </border>
    </dxf>
  </rfmt>
  <rfmt sheetId="1" sqref="B43" start="0" length="0">
    <dxf>
      <border outline="0">
        <top style="thin">
          <color indexed="64"/>
        </top>
      </border>
    </dxf>
  </rfmt>
  <rcc rId="341" sId="1">
    <nc r="C43" t="inlineStr">
      <is>
        <t>Iš jo:</t>
      </is>
    </nc>
  </rcc>
  <rfmt sheetId="1" sqref="D43" start="0" length="0">
    <dxf>
      <fill>
        <patternFill patternType="solid">
          <bgColor theme="0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E43" start="0" length="0">
    <dxf>
      <fill>
        <patternFill patternType="solid">
          <bgColor theme="0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F43" start="0" length="0">
    <dxf>
      <fill>
        <patternFill patternType="solid">
          <bgColor theme="0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G43" start="0" length="0">
    <dxf>
      <fill>
        <patternFill patternType="solid">
          <bgColor theme="0"/>
        </patternFill>
      </fill>
      <border outline="0">
        <top style="thin">
          <color indexed="64"/>
        </top>
      </border>
    </dxf>
  </rfmt>
  <rcc rId="342" sId="1" odxf="1" dxf="1">
    <nc r="C44" t="inlineStr">
      <is>
        <t xml:space="preserve">Savivaldybės biudžeto lėšos (nuosavos, be ankstesnių metų likučio) </t>
      </is>
    </nc>
    <odxf>
      <border outline="0">
        <top/>
      </border>
    </odxf>
    <ndxf>
      <border outline="0">
        <top style="thin">
          <color indexed="64"/>
        </top>
      </border>
    </ndxf>
  </rcc>
  <rcc rId="343" sId="1" odxf="1" dxf="1" numFmtId="4">
    <nc r="D44">
      <v>5.7</v>
    </nc>
    <odxf>
      <border outline="0">
        <top/>
      </border>
    </odxf>
    <ndxf>
      <border outline="0">
        <top style="thin">
          <color indexed="64"/>
        </top>
      </border>
    </ndxf>
  </rcc>
  <rcc rId="344" sId="1" odxf="1" dxf="1" numFmtId="4">
    <nc r="E44">
      <v>27.8</v>
    </nc>
    <odxf>
      <border outline="0">
        <top/>
      </border>
    </odxf>
    <ndxf>
      <border outline="0">
        <top style="thin">
          <color indexed="64"/>
        </top>
      </border>
    </ndxf>
  </rcc>
  <rcc rId="345" sId="1" odxf="1" dxf="1" numFmtId="4">
    <nc r="F44">
      <v>37.1</v>
    </nc>
    <odxf>
      <border outline="0">
        <top/>
      </border>
    </odxf>
    <ndxf>
      <border outline="0">
        <top style="thin">
          <color indexed="64"/>
        </top>
      </border>
    </ndxf>
  </rcc>
  <rfmt sheetId="1" sqref="G44" start="0" length="0">
    <dxf>
      <border outline="0">
        <top style="thin">
          <color indexed="64"/>
        </top>
      </border>
    </dxf>
  </rfmt>
  <rcc rId="346" sId="1" odxf="1" dxf="1">
    <nc r="C45" t="inlineStr">
      <is>
        <t>Lietuvos Respublikos valstybės biudžeto dotacijos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D45" start="0" length="0">
    <dxf>
      <border outline="0">
        <top style="thin">
          <color indexed="64"/>
        </top>
      </border>
    </dxf>
  </rfmt>
  <rfmt sheetId="1" sqref="E45" start="0" length="0">
    <dxf>
      <border outline="0">
        <top style="thin">
          <color indexed="64"/>
        </top>
      </border>
    </dxf>
  </rfmt>
  <rfmt sheetId="1" sqref="F45" start="0" length="0">
    <dxf>
      <border outline="0">
        <top style="thin">
          <color indexed="64"/>
        </top>
      </border>
    </dxf>
  </rfmt>
  <rfmt sheetId="1" sqref="G45" start="0" length="0">
    <dxf>
      <border outline="0">
        <top style="thin">
          <color indexed="64"/>
        </top>
      </border>
    </dxf>
  </rfmt>
  <rcc rId="347" sId="1" odxf="1" dxf="1">
    <nc r="C46" t="inlineStr">
      <is>
        <t>Europos Sąjungos ir kitos tarptautinės finansinės paramos lėšos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D46" start="0" length="0">
    <dxf>
      <border outline="0">
        <top style="thin">
          <color indexed="64"/>
        </top>
      </border>
    </dxf>
  </rfmt>
  <rfmt sheetId="1" sqref="E46" start="0" length="0">
    <dxf>
      <font>
        <sz val="10"/>
        <color auto="1"/>
        <name val="Times New Roman"/>
        <family val="1"/>
        <scheme val="none"/>
      </font>
      <alignment vertical="center" wrapText="0"/>
      <border outline="0">
        <left style="thin">
          <color indexed="64"/>
        </left>
        <top style="thin">
          <color indexed="64"/>
        </top>
      </border>
    </dxf>
  </rfmt>
  <rfmt sheetId="1" sqref="F46" start="0" length="0">
    <dxf>
      <alignment vertical="center"/>
      <border outline="0">
        <top style="thin">
          <color indexed="64"/>
        </top>
      </border>
    </dxf>
  </rfmt>
  <rfmt sheetId="1" sqref="G46" start="0" length="0">
    <dxf>
      <border outline="0">
        <top style="thin">
          <color indexed="64"/>
        </top>
      </border>
    </dxf>
  </rfmt>
  <rfmt sheetId="1" sqref="B47" start="0" length="0">
    <dxf>
      <border outline="0">
        <bottom style="thin">
          <color indexed="64"/>
        </bottom>
      </border>
    </dxf>
  </rfmt>
  <rcc rId="348" sId="1" odxf="1" dxf="1">
    <nc r="C47" t="inlineStr">
      <is>
        <t xml:space="preserve">Ankstesnių metų likučiai
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D47" start="0" length="0">
    <dxf>
      <border outline="0">
        <top style="thin">
          <color indexed="64"/>
        </top>
      </border>
    </dxf>
  </rfmt>
  <rfmt sheetId="1" sqref="E47" start="0" length="0">
    <dxf>
      <border outline="0">
        <top style="thin">
          <color indexed="64"/>
        </top>
      </border>
    </dxf>
  </rfmt>
  <rfmt sheetId="1" sqref="F47" start="0" length="0">
    <dxf>
      <border outline="0">
        <top style="thin">
          <color indexed="64"/>
        </top>
      </border>
    </dxf>
  </rfmt>
  <rfmt sheetId="1" sqref="G47" start="0" length="0">
    <dxf>
      <border outline="0">
        <top style="thin">
          <color indexed="64"/>
        </top>
      </border>
    </dxf>
  </rfmt>
  <rcc rId="349" sId="1">
    <nc r="B41" t="inlineStr">
      <is>
        <t>007-01-03-02                            (PVP)</t>
      </is>
    </nc>
  </rcc>
  <rcc rId="350" sId="1">
    <nc r="G41" t="inlineStr">
      <is>
        <t>2.5.1.3, 2.5.1.4</t>
      </is>
    </nc>
  </rcc>
  <rcc rId="351" sId="1">
    <nc r="C41" t="inlineStr">
      <is>
        <t xml:space="preserve">Priemonė: Projekto „Potvynių rizikos mažinimas gerinant vandens infrastruktūrą, sprendimus ir ekosistemas“ įgyvendinimas </t>
      </is>
    </nc>
  </rcc>
  <rcc rId="352" sId="1">
    <nc r="H41" t="inlineStr">
      <is>
        <t>NAUJA</t>
      </is>
    </nc>
  </rcc>
  <rcv guid="{8F31C52A-E45F-4576-808B-D5EB82EFCE49}" action="delete"/>
  <rcv guid="{8F31C52A-E45F-4576-808B-D5EB82EFCE49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" sId="1" numFmtId="4">
    <oc r="D44">
      <v>5.7</v>
    </oc>
    <nc r="D44"/>
  </rcc>
  <rcc rId="354" sId="1" numFmtId="4">
    <oc r="E44">
      <v>27.8</v>
    </oc>
    <nc r="E44"/>
  </rcc>
  <rcc rId="355" sId="1" numFmtId="4">
    <oc r="F44">
      <v>37.1</v>
    </oc>
    <nc r="F44"/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6" sId="1">
    <oc r="D48">
      <f>+D29+D24+D12+D7+D35+D17</f>
    </oc>
    <nc r="D48">
      <f>+D29+D24+D12+D7+D35+D17+D42</f>
    </nc>
  </rcc>
  <rcc rId="357" sId="1">
    <oc r="E48">
      <f>+E29+E24+E12+E7+E35+E17</f>
    </oc>
    <nc r="E48">
      <f>+E29+E24+E12+E7+E35+E17+E42</f>
    </nc>
  </rcc>
  <rcc rId="358" sId="1">
    <oc r="F48">
      <f>+F29+F24+F12+F7+F35+F17</f>
    </oc>
    <nc r="F48">
      <f>+F29+F24+F12+F7+F35+F17+F42</f>
    </nc>
  </rcc>
  <rcc rId="359" sId="1">
    <oc r="D42">
      <f>SUM(D44:D47)</f>
    </oc>
    <nc r="D42">
      <f>SUM(D44:D47)</f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0" sId="1" numFmtId="4">
    <oc r="D27">
      <v>198.9</v>
    </oc>
    <nc r="D27">
      <v>200.3</v>
    </nc>
  </rcc>
  <rcc rId="361" sId="1" numFmtId="4">
    <oc r="D50">
      <v>-329.3</v>
    </oc>
    <nc r="D50">
      <v>-327.9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62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  <rcc rId="0" sId="1">
      <nc r="H41" t="inlineStr">
        <is>
          <t>NAUJA</t>
        </is>
      </nc>
    </rcc>
  </rrc>
  <rrc rId="363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  <rrc rId="364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  <rrc rId="365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65"/>
  <sheetViews>
    <sheetView tabSelected="1" topLeftCell="B43" zoomScaleNormal="100" workbookViewId="0">
      <selection activeCell="M28" sqref="M28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8" customWidth="1"/>
    <col min="4" max="7" width="14.7109375" style="1" customWidth="1"/>
    <col min="8" max="16384" width="9.140625" style="1"/>
  </cols>
  <sheetData>
    <row r="2" spans="2:7" ht="39.6" customHeight="1" x14ac:dyDescent="0.2">
      <c r="B2" s="67" t="s">
        <v>49</v>
      </c>
      <c r="C2" s="67"/>
      <c r="D2" s="67"/>
      <c r="E2" s="67"/>
      <c r="F2" s="67"/>
      <c r="G2" s="67"/>
    </row>
    <row r="3" spans="2:7" ht="55.5" customHeight="1" x14ac:dyDescent="0.2">
      <c r="B3" s="9" t="s">
        <v>0</v>
      </c>
      <c r="C3" s="10" t="s">
        <v>1</v>
      </c>
      <c r="D3" s="10" t="s">
        <v>7</v>
      </c>
      <c r="E3" s="10" t="s">
        <v>47</v>
      </c>
      <c r="F3" s="10" t="s">
        <v>48</v>
      </c>
      <c r="G3" s="10" t="s">
        <v>2</v>
      </c>
    </row>
    <row r="4" spans="2:7" x14ac:dyDescent="0.2">
      <c r="B4" s="22">
        <v>1</v>
      </c>
      <c r="C4" s="23">
        <v>2</v>
      </c>
      <c r="D4" s="22">
        <v>3</v>
      </c>
      <c r="E4" s="22">
        <v>4</v>
      </c>
      <c r="F4" s="22">
        <v>5</v>
      </c>
      <c r="G4" s="22">
        <v>6</v>
      </c>
    </row>
    <row r="5" spans="2:7" ht="31.15" customHeight="1" x14ac:dyDescent="0.2">
      <c r="B5" s="11" t="s">
        <v>24</v>
      </c>
      <c r="C5" s="11" t="s">
        <v>35</v>
      </c>
      <c r="D5" s="12"/>
      <c r="E5" s="12"/>
      <c r="F5" s="12"/>
      <c r="G5" s="42"/>
    </row>
    <row r="6" spans="2:7" ht="43.5" customHeight="1" x14ac:dyDescent="0.2">
      <c r="B6" s="13" t="s">
        <v>25</v>
      </c>
      <c r="C6" s="14" t="s">
        <v>36</v>
      </c>
      <c r="D6" s="25"/>
      <c r="E6" s="25"/>
      <c r="F6" s="25"/>
      <c r="G6" s="43" t="s">
        <v>33</v>
      </c>
    </row>
    <row r="7" spans="2:7" ht="17.25" customHeight="1" x14ac:dyDescent="0.2">
      <c r="B7" s="27"/>
      <c r="C7" s="26" t="s">
        <v>3</v>
      </c>
      <c r="D7" s="28">
        <f>SUM(D9:D10)</f>
        <v>1633.8</v>
      </c>
      <c r="E7" s="28">
        <f t="shared" ref="E7:F7" si="0">SUM(E9:E10)</f>
        <v>1600</v>
      </c>
      <c r="F7" s="28">
        <f t="shared" si="0"/>
        <v>1700</v>
      </c>
      <c r="G7" s="44"/>
    </row>
    <row r="8" spans="2:7" ht="17.25" customHeight="1" x14ac:dyDescent="0.2">
      <c r="B8" s="29"/>
      <c r="C8" s="31" t="s">
        <v>4</v>
      </c>
      <c r="D8" s="32"/>
      <c r="E8" s="32"/>
      <c r="F8" s="32"/>
      <c r="G8" s="45"/>
    </row>
    <row r="9" spans="2:7" ht="27.75" customHeight="1" x14ac:dyDescent="0.2">
      <c r="B9" s="29"/>
      <c r="C9" s="15" t="s">
        <v>9</v>
      </c>
      <c r="D9" s="61">
        <v>1600</v>
      </c>
      <c r="E9" s="61">
        <v>1600</v>
      </c>
      <c r="F9" s="61">
        <v>1700</v>
      </c>
      <c r="G9" s="46"/>
    </row>
    <row r="10" spans="2:7" ht="16.5" customHeight="1" x14ac:dyDescent="0.2">
      <c r="B10" s="30"/>
      <c r="C10" s="15" t="s">
        <v>8</v>
      </c>
      <c r="D10" s="61">
        <v>33.799999999999997</v>
      </c>
      <c r="E10" s="61"/>
      <c r="F10" s="61"/>
      <c r="G10" s="46"/>
    </row>
    <row r="11" spans="2:7" ht="30" customHeight="1" x14ac:dyDescent="0.2">
      <c r="B11" s="13" t="s">
        <v>26</v>
      </c>
      <c r="C11" s="14" t="s">
        <v>37</v>
      </c>
      <c r="D11" s="25"/>
      <c r="E11" s="25"/>
      <c r="F11" s="25"/>
      <c r="G11" s="43" t="s">
        <v>33</v>
      </c>
    </row>
    <row r="12" spans="2:7" ht="17.25" customHeight="1" x14ac:dyDescent="0.2">
      <c r="B12" s="37"/>
      <c r="C12" s="26" t="s">
        <v>3</v>
      </c>
      <c r="D12" s="28">
        <f>SUM(D14:D15)</f>
        <v>29.5</v>
      </c>
      <c r="E12" s="28">
        <f>SUM(E14:E15)</f>
        <v>11.9</v>
      </c>
      <c r="F12" s="28">
        <f t="shared" ref="F12" si="1">SUM(F14:F15)</f>
        <v>12.3</v>
      </c>
      <c r="G12" s="44"/>
    </row>
    <row r="13" spans="2:7" ht="17.25" customHeight="1" x14ac:dyDescent="0.2">
      <c r="B13" s="39"/>
      <c r="C13" s="36" t="s">
        <v>4</v>
      </c>
      <c r="D13" s="32"/>
      <c r="E13" s="32"/>
      <c r="F13" s="32"/>
      <c r="G13" s="45"/>
    </row>
    <row r="14" spans="2:7" ht="27.75" customHeight="1" x14ac:dyDescent="0.2">
      <c r="B14" s="29"/>
      <c r="C14" s="35" t="s">
        <v>9</v>
      </c>
      <c r="D14" s="61">
        <v>11.4</v>
      </c>
      <c r="E14" s="61">
        <v>11.9</v>
      </c>
      <c r="F14" s="61">
        <v>12.3</v>
      </c>
      <c r="G14" s="46"/>
    </row>
    <row r="15" spans="2:7" ht="16.5" customHeight="1" x14ac:dyDescent="0.2">
      <c r="B15" s="41"/>
      <c r="C15" s="35" t="s">
        <v>8</v>
      </c>
      <c r="D15" s="61">
        <v>18.100000000000001</v>
      </c>
      <c r="E15" s="61"/>
      <c r="F15" s="61"/>
      <c r="G15" s="46"/>
    </row>
    <row r="16" spans="2:7" ht="33.6" customHeight="1" x14ac:dyDescent="0.2">
      <c r="B16" s="13" t="s">
        <v>32</v>
      </c>
      <c r="C16" s="14" t="s">
        <v>38</v>
      </c>
      <c r="D16" s="25"/>
      <c r="E16" s="25"/>
      <c r="F16" s="25"/>
      <c r="G16" s="43" t="s">
        <v>34</v>
      </c>
    </row>
    <row r="17" spans="2:7" ht="16.5" customHeight="1" x14ac:dyDescent="0.2">
      <c r="B17" s="37"/>
      <c r="C17" s="26" t="s">
        <v>3</v>
      </c>
      <c r="D17" s="28">
        <f>SUM(D19:D21)</f>
        <v>30</v>
      </c>
      <c r="E17" s="28">
        <f t="shared" ref="E17:F17" si="2">SUM(E19:E21)</f>
        <v>20.9</v>
      </c>
      <c r="F17" s="28">
        <f t="shared" si="2"/>
        <v>21.6</v>
      </c>
      <c r="G17" s="44"/>
    </row>
    <row r="18" spans="2:7" ht="16.5" customHeight="1" x14ac:dyDescent="0.2">
      <c r="B18" s="39"/>
      <c r="C18" s="36" t="s">
        <v>4</v>
      </c>
      <c r="D18" s="32"/>
      <c r="E18" s="32"/>
      <c r="F18" s="32"/>
      <c r="G18" s="45"/>
    </row>
    <row r="19" spans="2:7" ht="28.15" customHeight="1" x14ac:dyDescent="0.2">
      <c r="B19" s="29"/>
      <c r="C19" s="35" t="s">
        <v>9</v>
      </c>
      <c r="D19" s="61">
        <v>20</v>
      </c>
      <c r="E19" s="61">
        <v>20.9</v>
      </c>
      <c r="F19" s="61">
        <v>21.6</v>
      </c>
      <c r="G19" s="46"/>
    </row>
    <row r="20" spans="2:7" ht="18" customHeight="1" x14ac:dyDescent="0.2">
      <c r="B20" s="29"/>
      <c r="C20" s="35" t="s">
        <v>12</v>
      </c>
      <c r="D20" s="6"/>
      <c r="E20" s="6"/>
      <c r="F20" s="6"/>
      <c r="G20" s="46"/>
    </row>
    <row r="21" spans="2:7" ht="16.5" customHeight="1" x14ac:dyDescent="0.2">
      <c r="B21" s="41"/>
      <c r="C21" s="35" t="s">
        <v>8</v>
      </c>
      <c r="D21" s="6">
        <v>10</v>
      </c>
      <c r="E21" s="6"/>
      <c r="F21" s="6"/>
      <c r="G21" s="46"/>
    </row>
    <row r="22" spans="2:7" ht="41.45" customHeight="1" x14ac:dyDescent="0.2">
      <c r="B22" s="11" t="s">
        <v>27</v>
      </c>
      <c r="C22" s="11" t="s">
        <v>39</v>
      </c>
      <c r="D22" s="12"/>
      <c r="E22" s="12"/>
      <c r="F22" s="12"/>
      <c r="G22" s="42"/>
    </row>
    <row r="23" spans="2:7" ht="53.25" customHeight="1" x14ac:dyDescent="0.2">
      <c r="B23" s="38" t="s">
        <v>28</v>
      </c>
      <c r="C23" s="14" t="s">
        <v>40</v>
      </c>
      <c r="D23" s="21"/>
      <c r="E23" s="21"/>
      <c r="F23" s="21"/>
      <c r="G23" s="43" t="s">
        <v>34</v>
      </c>
    </row>
    <row r="24" spans="2:7" ht="16.149999999999999" customHeight="1" x14ac:dyDescent="0.2">
      <c r="B24" s="16"/>
      <c r="C24" s="17" t="s">
        <v>3</v>
      </c>
      <c r="D24" s="7">
        <f>SUM(D26:D27)</f>
        <v>503.1</v>
      </c>
      <c r="E24" s="7">
        <f t="shared" ref="E24:F24" si="3">SUM(E26:E27)</f>
        <v>290.60000000000002</v>
      </c>
      <c r="F24" s="7">
        <f t="shared" si="3"/>
        <v>298</v>
      </c>
      <c r="G24" s="47"/>
    </row>
    <row r="25" spans="2:7" ht="16.149999999999999" customHeight="1" x14ac:dyDescent="0.2">
      <c r="B25" s="70"/>
      <c r="C25" s="36" t="s">
        <v>4</v>
      </c>
      <c r="D25" s="6"/>
      <c r="E25" s="6"/>
      <c r="F25" s="6"/>
      <c r="G25" s="48"/>
    </row>
    <row r="26" spans="2:7" ht="27" customHeight="1" x14ac:dyDescent="0.2">
      <c r="B26" s="71"/>
      <c r="C26" s="35" t="s">
        <v>9</v>
      </c>
      <c r="D26" s="20">
        <v>302.8</v>
      </c>
      <c r="E26" s="20">
        <v>290.60000000000002</v>
      </c>
      <c r="F26" s="20">
        <v>298</v>
      </c>
      <c r="G26" s="49"/>
    </row>
    <row r="27" spans="2:7" ht="16.149999999999999" customHeight="1" x14ac:dyDescent="0.2">
      <c r="B27" s="72"/>
      <c r="C27" s="35" t="s">
        <v>8</v>
      </c>
      <c r="D27" s="20">
        <v>200.3</v>
      </c>
      <c r="E27" s="20"/>
      <c r="F27" s="20"/>
      <c r="G27" s="49"/>
    </row>
    <row r="28" spans="2:7" ht="55.5" customHeight="1" x14ac:dyDescent="0.2">
      <c r="B28" s="38" t="s">
        <v>29</v>
      </c>
      <c r="C28" s="14" t="s">
        <v>41</v>
      </c>
      <c r="D28" s="21"/>
      <c r="E28" s="21"/>
      <c r="F28" s="21"/>
      <c r="G28" s="43" t="s">
        <v>34</v>
      </c>
    </row>
    <row r="29" spans="2:7" ht="16.149999999999999" customHeight="1" x14ac:dyDescent="0.2">
      <c r="B29" s="16"/>
      <c r="C29" s="17" t="s">
        <v>3</v>
      </c>
      <c r="D29" s="7">
        <f>SUM(D31:D32)</f>
        <v>216.1</v>
      </c>
      <c r="E29" s="7">
        <f t="shared" ref="E29:F29" si="4">SUM(E31:E32)</f>
        <v>50</v>
      </c>
      <c r="F29" s="7">
        <f t="shared" si="4"/>
        <v>60</v>
      </c>
      <c r="G29" s="47"/>
    </row>
    <row r="30" spans="2:7" ht="16.149999999999999" customHeight="1" x14ac:dyDescent="0.2">
      <c r="B30" s="70"/>
      <c r="C30" s="36" t="s">
        <v>4</v>
      </c>
      <c r="D30" s="6"/>
      <c r="E30" s="6"/>
      <c r="F30" s="6"/>
      <c r="G30" s="48"/>
    </row>
    <row r="31" spans="2:7" ht="27" customHeight="1" x14ac:dyDescent="0.2">
      <c r="B31" s="71"/>
      <c r="C31" s="35" t="s">
        <v>9</v>
      </c>
      <c r="D31" s="20">
        <v>75</v>
      </c>
      <c r="E31" s="20">
        <v>50</v>
      </c>
      <c r="F31" s="20">
        <v>60</v>
      </c>
      <c r="G31" s="49"/>
    </row>
    <row r="32" spans="2:7" ht="16.149999999999999" customHeight="1" x14ac:dyDescent="0.2">
      <c r="B32" s="72"/>
      <c r="C32" s="35" t="s">
        <v>8</v>
      </c>
      <c r="D32" s="20">
        <v>141.1</v>
      </c>
      <c r="E32" s="20"/>
      <c r="F32" s="20"/>
      <c r="G32" s="49"/>
    </row>
    <row r="33" spans="2:7" ht="30.6" customHeight="1" x14ac:dyDescent="0.2">
      <c r="B33" s="11" t="s">
        <v>30</v>
      </c>
      <c r="C33" s="11" t="s">
        <v>42</v>
      </c>
      <c r="D33" s="12"/>
      <c r="E33" s="12"/>
      <c r="F33" s="12"/>
      <c r="G33" s="42"/>
    </row>
    <row r="34" spans="2:7" ht="54.75" customHeight="1" x14ac:dyDescent="0.2">
      <c r="B34" s="38" t="s">
        <v>31</v>
      </c>
      <c r="C34" s="14" t="s">
        <v>46</v>
      </c>
      <c r="D34" s="21"/>
      <c r="E34" s="21"/>
      <c r="F34" s="21"/>
      <c r="G34" s="43" t="s">
        <v>34</v>
      </c>
    </row>
    <row r="35" spans="2:7" ht="19.5" customHeight="1" x14ac:dyDescent="0.2">
      <c r="B35" s="16"/>
      <c r="C35" s="17" t="s">
        <v>3</v>
      </c>
      <c r="D35" s="7">
        <f>SUM(D37:D40)</f>
        <v>5.7</v>
      </c>
      <c r="E35" s="7">
        <f t="shared" ref="E35:F35" si="5">SUM(E37:E40)</f>
        <v>27.8</v>
      </c>
      <c r="F35" s="7">
        <f t="shared" si="5"/>
        <v>37.1</v>
      </c>
      <c r="G35" s="47"/>
    </row>
    <row r="36" spans="2:7" ht="19.5" customHeight="1" x14ac:dyDescent="0.2">
      <c r="B36" s="70"/>
      <c r="C36" s="36" t="s">
        <v>4</v>
      </c>
      <c r="D36" s="6"/>
      <c r="E36" s="6"/>
      <c r="F36" s="6"/>
      <c r="G36" s="48"/>
    </row>
    <row r="37" spans="2:7" ht="29.25" customHeight="1" x14ac:dyDescent="0.2">
      <c r="B37" s="71"/>
      <c r="C37" s="35" t="s">
        <v>9</v>
      </c>
      <c r="D37" s="20">
        <v>5.7</v>
      </c>
      <c r="E37" s="20">
        <v>27.8</v>
      </c>
      <c r="F37" s="20">
        <v>37.1</v>
      </c>
      <c r="G37" s="49"/>
    </row>
    <row r="38" spans="2:7" ht="20.25" customHeight="1" x14ac:dyDescent="0.2">
      <c r="B38" s="71"/>
      <c r="C38" s="35" t="s">
        <v>12</v>
      </c>
      <c r="D38" s="20"/>
      <c r="E38" s="20"/>
      <c r="F38" s="20"/>
      <c r="G38" s="49"/>
    </row>
    <row r="39" spans="2:7" ht="31.15" customHeight="1" x14ac:dyDescent="0.2">
      <c r="B39" s="71"/>
      <c r="C39" s="35" t="s">
        <v>13</v>
      </c>
      <c r="D39" s="20"/>
      <c r="E39" s="63"/>
      <c r="F39" s="62"/>
      <c r="G39" s="49"/>
    </row>
    <row r="40" spans="2:7" ht="16.899999999999999" customHeight="1" x14ac:dyDescent="0.2">
      <c r="B40" s="72"/>
      <c r="C40" s="35" t="s">
        <v>8</v>
      </c>
      <c r="D40" s="20"/>
      <c r="E40" s="20"/>
      <c r="F40" s="20"/>
      <c r="G40" s="49"/>
    </row>
    <row r="41" spans="2:7" ht="41.25" customHeight="1" x14ac:dyDescent="0.2">
      <c r="B41" s="38" t="s">
        <v>50</v>
      </c>
      <c r="C41" s="14" t="s">
        <v>52</v>
      </c>
      <c r="D41" s="21"/>
      <c r="E41" s="21"/>
      <c r="F41" s="21"/>
      <c r="G41" s="43" t="s">
        <v>51</v>
      </c>
    </row>
    <row r="42" spans="2:7" ht="16.899999999999999" customHeight="1" x14ac:dyDescent="0.2">
      <c r="B42" s="16"/>
      <c r="C42" s="17" t="s">
        <v>3</v>
      </c>
      <c r="D42" s="7">
        <f>SUM(D44:D47)</f>
        <v>0</v>
      </c>
      <c r="E42" s="7">
        <f t="shared" ref="E42:F42" si="6">SUM(E44:E47)</f>
        <v>0</v>
      </c>
      <c r="F42" s="7">
        <f t="shared" si="6"/>
        <v>0</v>
      </c>
      <c r="G42" s="47"/>
    </row>
    <row r="43" spans="2:7" ht="16.899999999999999" customHeight="1" x14ac:dyDescent="0.2">
      <c r="B43" s="64"/>
      <c r="C43" s="36" t="s">
        <v>4</v>
      </c>
      <c r="D43" s="6"/>
      <c r="E43" s="6"/>
      <c r="F43" s="6"/>
      <c r="G43" s="48"/>
    </row>
    <row r="44" spans="2:7" ht="16.899999999999999" customHeight="1" x14ac:dyDescent="0.2">
      <c r="B44" s="65"/>
      <c r="C44" s="35" t="s">
        <v>9</v>
      </c>
      <c r="D44" s="20"/>
      <c r="E44" s="20"/>
      <c r="F44" s="20"/>
      <c r="G44" s="49"/>
    </row>
    <row r="45" spans="2:7" ht="16.899999999999999" customHeight="1" x14ac:dyDescent="0.2">
      <c r="B45" s="65"/>
      <c r="C45" s="35" t="s">
        <v>12</v>
      </c>
      <c r="D45" s="20"/>
      <c r="E45" s="20"/>
      <c r="F45" s="20"/>
      <c r="G45" s="49"/>
    </row>
    <row r="46" spans="2:7" ht="16.899999999999999" customHeight="1" x14ac:dyDescent="0.2">
      <c r="B46" s="65"/>
      <c r="C46" s="35" t="s">
        <v>13</v>
      </c>
      <c r="D46" s="20"/>
      <c r="E46" s="63"/>
      <c r="F46" s="62"/>
      <c r="G46" s="49"/>
    </row>
    <row r="47" spans="2:7" ht="16.899999999999999" customHeight="1" x14ac:dyDescent="0.2">
      <c r="B47" s="66"/>
      <c r="C47" s="35" t="s">
        <v>8</v>
      </c>
      <c r="D47" s="20"/>
      <c r="E47" s="20"/>
      <c r="F47" s="20"/>
      <c r="G47" s="49"/>
    </row>
    <row r="48" spans="2:7" ht="26.25" customHeight="1" x14ac:dyDescent="0.2">
      <c r="B48" s="24"/>
      <c r="C48" s="33" t="s">
        <v>16</v>
      </c>
      <c r="D48" s="34">
        <f>+D29+D24+D12+D7+D35+D17+D42</f>
        <v>2418.1999999999998</v>
      </c>
      <c r="E48" s="34">
        <f t="shared" ref="E48:F48" si="7">+E29+E24+E12+E7+E35+E17+E42</f>
        <v>2001.2</v>
      </c>
      <c r="F48" s="34">
        <f t="shared" si="7"/>
        <v>2129</v>
      </c>
      <c r="G48" s="50"/>
    </row>
    <row r="49" spans="2:7" ht="15.75" customHeight="1" x14ac:dyDescent="0.2">
      <c r="B49" s="19"/>
      <c r="C49" s="18" t="s">
        <v>5</v>
      </c>
      <c r="D49" s="5">
        <f>SUM(D35)</f>
        <v>5.7</v>
      </c>
      <c r="E49" s="5">
        <f t="shared" ref="E49:F49" si="8">SUM(E35)</f>
        <v>27.8</v>
      </c>
      <c r="F49" s="5">
        <f t="shared" si="8"/>
        <v>37.1</v>
      </c>
      <c r="G49" s="51"/>
    </row>
    <row r="50" spans="2:7" ht="31.5" customHeight="1" x14ac:dyDescent="0.2">
      <c r="B50" s="19"/>
      <c r="C50" s="18" t="s">
        <v>6</v>
      </c>
      <c r="D50" s="5">
        <v>-327.9</v>
      </c>
      <c r="E50" s="5">
        <f>+E48-D48</f>
        <v>-416.99999999999977</v>
      </c>
      <c r="F50" s="5">
        <f>+F48-E48</f>
        <v>127.79999999999995</v>
      </c>
      <c r="G50" s="51"/>
    </row>
    <row r="51" spans="2:7" x14ac:dyDescent="0.2">
      <c r="C51" s="4"/>
    </row>
    <row r="52" spans="2:7" ht="13.15" customHeight="1" x14ac:dyDescent="0.2">
      <c r="B52" s="68" t="s">
        <v>10</v>
      </c>
      <c r="C52" s="68"/>
      <c r="D52" s="68"/>
      <c r="E52" s="68"/>
      <c r="F52" s="68"/>
      <c r="G52" s="68"/>
    </row>
    <row r="53" spans="2:7" ht="18" customHeight="1" x14ac:dyDescent="0.2">
      <c r="B53" s="68" t="s">
        <v>11</v>
      </c>
      <c r="C53" s="68"/>
      <c r="D53" s="68"/>
      <c r="E53" s="68"/>
      <c r="F53" s="68"/>
      <c r="G53" s="68"/>
    </row>
    <row r="54" spans="2:7" x14ac:dyDescent="0.2">
      <c r="B54" s="69" t="s">
        <v>15</v>
      </c>
      <c r="C54" s="69"/>
      <c r="D54" s="69"/>
      <c r="E54" s="69"/>
      <c r="F54" s="69"/>
      <c r="G54" s="69"/>
    </row>
    <row r="55" spans="2:7" x14ac:dyDescent="0.2">
      <c r="B55" s="1" t="s">
        <v>14</v>
      </c>
    </row>
    <row r="57" spans="2:7" x14ac:dyDescent="0.2">
      <c r="B57" s="52" t="s">
        <v>43</v>
      </c>
      <c r="C57" s="53">
        <v>2026</v>
      </c>
      <c r="D57" s="53">
        <v>2027</v>
      </c>
      <c r="E57" s="53">
        <v>2028</v>
      </c>
    </row>
    <row r="58" spans="2:7" ht="36" x14ac:dyDescent="0.2">
      <c r="B58" s="54" t="s">
        <v>3</v>
      </c>
      <c r="C58" s="55">
        <f>+C60+C61+C62+C63+C64+C65</f>
        <v>2418.2000000000003</v>
      </c>
      <c r="D58" s="55">
        <f>+D60+D61+D62+D63+D64+D65</f>
        <v>2001.2</v>
      </c>
      <c r="E58" s="55">
        <f>+E60+E61+E62+E63+E64+E65</f>
        <v>2129</v>
      </c>
    </row>
    <row r="59" spans="2:7" x14ac:dyDescent="0.2">
      <c r="B59" s="56" t="s">
        <v>4</v>
      </c>
      <c r="C59" s="57"/>
      <c r="D59" s="57"/>
      <c r="E59" s="57"/>
    </row>
    <row r="60" spans="2:7" ht="41.25" customHeight="1" x14ac:dyDescent="0.2">
      <c r="B60" s="58" t="s">
        <v>9</v>
      </c>
      <c r="C60" s="59">
        <f>+D9+D14+D26+D31+D19+D37</f>
        <v>2014.9</v>
      </c>
      <c r="D60" s="59">
        <f t="shared" ref="D60:E60" si="9">+E9+E14+E26+E31+E19+E37</f>
        <v>2001.2</v>
      </c>
      <c r="E60" s="59">
        <f t="shared" si="9"/>
        <v>2129</v>
      </c>
    </row>
    <row r="61" spans="2:7" ht="24" x14ac:dyDescent="0.2">
      <c r="B61" s="58" t="s">
        <v>44</v>
      </c>
      <c r="C61" s="59"/>
      <c r="D61" s="59"/>
      <c r="E61" s="59"/>
    </row>
    <row r="62" spans="2:7" ht="18" customHeight="1" x14ac:dyDescent="0.2">
      <c r="B62" s="58" t="s">
        <v>8</v>
      </c>
      <c r="C62" s="59">
        <f>+D10+D21+D27+D32+D15</f>
        <v>403.30000000000007</v>
      </c>
      <c r="D62" s="59">
        <f t="shared" ref="D62:E62" si="10">+E10+E21+E27+E32+E15</f>
        <v>0</v>
      </c>
      <c r="E62" s="59">
        <f t="shared" si="10"/>
        <v>0</v>
      </c>
    </row>
    <row r="63" spans="2:7" x14ac:dyDescent="0.2">
      <c r="B63" s="58" t="s">
        <v>45</v>
      </c>
      <c r="C63" s="59"/>
      <c r="D63" s="59"/>
      <c r="E63" s="59"/>
    </row>
    <row r="64" spans="2:7" ht="36" x14ac:dyDescent="0.2">
      <c r="B64" s="58" t="s">
        <v>12</v>
      </c>
      <c r="C64" s="59">
        <f>SUM(D20)</f>
        <v>0</v>
      </c>
      <c r="D64" s="59">
        <f>+E38</f>
        <v>0</v>
      </c>
      <c r="E64" s="59">
        <f>+F38</f>
        <v>0</v>
      </c>
    </row>
    <row r="65" spans="2:5" ht="36.75" customHeight="1" x14ac:dyDescent="0.2">
      <c r="B65" s="60" t="s">
        <v>13</v>
      </c>
      <c r="C65" s="59"/>
      <c r="D65" s="59">
        <f>E39</f>
        <v>0</v>
      </c>
      <c r="E65" s="59">
        <f>F39</f>
        <v>0</v>
      </c>
    </row>
  </sheetData>
  <customSheetViews>
    <customSheetView guid="{8F31C52A-E45F-4576-808B-D5EB82EFCE49}" fitToPage="1" topLeftCell="B31">
      <selection activeCell="J49" sqref="J49"/>
      <pageMargins left="0.39370078740157483" right="0.39370078740157483" top="0.59055118110236227" bottom="0.59055118110236227" header="0" footer="0"/>
      <pageSetup paperSize="9" scale="61" fitToHeight="0" orientation="portrait" r:id="rId1"/>
    </customSheetView>
    <customSheetView guid="{80160BAF-9468-40D4-8FD7-187B1FF513EA}" fitToPage="1" topLeftCell="B40">
      <selection activeCell="G5" sqref="G5"/>
      <pageMargins left="0.39370078740157483" right="0.39370078740157483" top="0.59055118110236227" bottom="0.59055118110236227" header="0" footer="0"/>
      <pageSetup paperSize="9" scale="61" fitToHeight="0" orientation="portrait" r:id="rId2"/>
    </customSheetView>
    <customSheetView guid="{7F021C91-FE39-495A-83F7-D623C0869603}" showPageBreaks="1" fitToPage="1" topLeftCell="B1">
      <selection activeCell="C48" sqref="C48"/>
      <pageMargins left="0.39370078740157483" right="0.39370078740157483" top="0.59055118110236227" bottom="0.59055118110236227" header="0" footer="0"/>
      <pageSetup paperSize="9" fitToHeight="0" orientation="landscape" r:id="rId3"/>
    </customSheetView>
    <customSheetView guid="{015A5EC3-FF5C-419A-B296-8DFBD66837C3}" fitToPage="1" topLeftCell="B16">
      <selection activeCell="C22" sqref="C22"/>
      <pageMargins left="0.39370078740157483" right="0.39370078740157483" top="0.59055118110236227" bottom="0.59055118110236227" header="0" footer="0"/>
      <pageSetup paperSize="9" scale="61" fitToHeight="0" orientation="portrait" r:id="rId4"/>
    </customSheetView>
    <customSheetView guid="{5F68112C-8F04-4665-953D-DD0EA89D32A8}" fitToPage="1" topLeftCell="B4">
      <selection activeCell="C16" sqref="C16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5E12961D-9227-4AD9-A7B3-C15D7092E9FD}" fitToPage="1" topLeftCell="B47">
      <selection activeCell="F56" sqref="F56"/>
      <pageMargins left="0.39370078740157483" right="0.39370078740157483" top="0.59055118110236227" bottom="0.59055118110236227" header="0" footer="0"/>
      <pageSetup paperSize="9" scale="61" fitToHeight="0" orientation="portrait" r:id="rId6"/>
    </customSheetView>
    <customSheetView guid="{1656619A-DF76-410B-8E40-7121D28251DE}" fitToPage="1" topLeftCell="B56">
      <selection activeCell="G69" sqref="G69"/>
      <pageMargins left="0.39370078740157483" right="0.39370078740157483" top="0.59055118110236227" bottom="0.59055118110236227" header="0" footer="0"/>
      <pageSetup paperSize="9" fitToHeight="0" orientation="landscape" r:id="rId7"/>
    </customSheetView>
    <customSheetView guid="{7CBC5E87-5E26-4373-A36B-CBEE111E590D}" fitToPage="1" topLeftCell="B34">
      <selection activeCell="I19" sqref="I19"/>
      <pageMargins left="0.39370078740157483" right="0.39370078740157483" top="0.59055118110236227" bottom="0.59055118110236227" header="0" footer="0"/>
      <pageSetup paperSize="9" scale="61" fitToHeight="0" orientation="portrait" r:id="rId8"/>
    </customSheetView>
  </customSheetViews>
  <mergeCells count="7">
    <mergeCell ref="B2:G2"/>
    <mergeCell ref="B53:G53"/>
    <mergeCell ref="B54:G54"/>
    <mergeCell ref="B52:G52"/>
    <mergeCell ref="B25:B27"/>
    <mergeCell ref="B30:B32"/>
    <mergeCell ref="B36:B40"/>
  </mergeCells>
  <pageMargins left="0.39370078740157483" right="0.39370078740157483" top="0.59055118110236227" bottom="0.59055118110236227" header="0" footer="0"/>
  <pageSetup paperSize="9" scale="61" fitToHeight="0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topLeftCell="A4" zoomScaleNormal="100" workbookViewId="0">
      <selection activeCell="D7" sqref="D7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16384" width="9.140625" style="1"/>
  </cols>
  <sheetData>
    <row r="1" spans="2:2" ht="35.25" customHeight="1" x14ac:dyDescent="0.2">
      <c r="B1" s="26" t="s">
        <v>3</v>
      </c>
    </row>
    <row r="2" spans="2:2" ht="171.6" customHeight="1" x14ac:dyDescent="0.2">
      <c r="B2" s="3" t="s">
        <v>17</v>
      </c>
    </row>
    <row r="3" spans="2:2" ht="210.6" customHeight="1" x14ac:dyDescent="0.2">
      <c r="B3" s="2" t="s">
        <v>18</v>
      </c>
    </row>
    <row r="4" spans="2:2" ht="102" customHeight="1" x14ac:dyDescent="0.2">
      <c r="B4" s="2" t="s">
        <v>19</v>
      </c>
    </row>
    <row r="5" spans="2:2" ht="70.5" customHeight="1" x14ac:dyDescent="0.2">
      <c r="B5" s="2" t="s">
        <v>20</v>
      </c>
    </row>
    <row r="6" spans="2:2" ht="26.25" customHeight="1" x14ac:dyDescent="0.2">
      <c r="B6" s="2" t="s">
        <v>21</v>
      </c>
    </row>
    <row r="7" spans="2:2" ht="179.45" customHeight="1" x14ac:dyDescent="0.2">
      <c r="B7" s="2" t="s">
        <v>22</v>
      </c>
    </row>
    <row r="8" spans="2:2" ht="108.75" customHeight="1" x14ac:dyDescent="0.2">
      <c r="B8" s="40" t="s">
        <v>23</v>
      </c>
    </row>
    <row r="9" spans="2:2" x14ac:dyDescent="0.2">
      <c r="B9" s="4"/>
    </row>
  </sheetData>
  <customSheetViews>
    <customSheetView guid="{8F31C52A-E45F-4576-808B-D5EB82EFCE49}" fitToPage="1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80160BAF-9468-40D4-8FD7-187B1FF513EA}" fitToPage="1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7F021C91-FE39-495A-83F7-D623C0869603}" fitToPage="1" state="hidden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015A5EC3-FF5C-419A-B296-8DFBD66837C3}" fitToPage="1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5F68112C-8F04-4665-953D-DD0EA89D32A8}" fitToPage="1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5E12961D-9227-4AD9-A7B3-C15D7092E9FD}" fitToPage="1" state="hidden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1656619A-DF76-410B-8E40-7121D28251DE}" fitToPage="1" state="hidden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7"/>
    </customSheetView>
    <customSheetView guid="{7CBC5E87-5E26-4373-A36B-CBEE111E590D}" fitToPage="1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8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7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2026-08-11T06:06:47Z</cp:lastPrinted>
  <dcterms:created xsi:type="dcterms:W3CDTF">2023-07-11T10:34:54Z</dcterms:created>
  <dcterms:modified xsi:type="dcterms:W3CDTF">2026-08-24T13:43:11Z</dcterms:modified>
</cp:coreProperties>
</file>