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Šios_darbaknygės"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EB4F54BF-D074-4D14-A77A-40FF04494854}" xr6:coauthVersionLast="47" xr6:coauthVersionMax="47" xr10:uidLastSave="{00000000-0000-0000-0000-000000000000}"/>
  <bookViews>
    <workbookView xWindow="-120" yWindow="-120" windowWidth="29040" windowHeight="15720" tabRatio="918" xr2:uid="{00000000-000D-0000-FFFF-FFFF00000000}"/>
  </bookViews>
  <sheets>
    <sheet name="2026 pajamos" sheetId="17" r:id="rId1"/>
  </sheets>
  <definedNames>
    <definedName name="__xlnm.Print_Titles" localSheetId="0">'2026 pajamos'!$11:$11</definedName>
    <definedName name="_xlnm.Print_Titles" localSheetId="0">'2026 pajamos'!$11:$11</definedName>
  </definedNames>
  <calcPr calcId="181029"/>
</workbook>
</file>

<file path=xl/calcChain.xml><?xml version="1.0" encoding="utf-8"?>
<calcChain xmlns="http://schemas.openxmlformats.org/spreadsheetml/2006/main">
  <c r="D30" i="17" l="1"/>
  <c r="D29" i="17" s="1"/>
  <c r="D116" i="17" l="1"/>
  <c r="D103" i="17"/>
  <c r="D102" i="17" s="1"/>
  <c r="D96" i="17"/>
  <c r="D91" i="17"/>
  <c r="D88" i="17"/>
  <c r="D85" i="17" s="1"/>
  <c r="D26" i="17"/>
  <c r="D23" i="17"/>
  <c r="D20" i="17"/>
  <c r="D16" i="17"/>
  <c r="D13" i="17"/>
  <c r="D15" i="17" l="1"/>
  <c r="D12" i="17" s="1"/>
  <c r="D84" i="17"/>
  <c r="D28" i="17" l="1"/>
  <c r="D25" i="17" l="1"/>
  <c r="D107" i="17" l="1"/>
  <c r="D117" i="17" l="1"/>
</calcChain>
</file>

<file path=xl/sharedStrings.xml><?xml version="1.0" encoding="utf-8"?>
<sst xmlns="http://schemas.openxmlformats.org/spreadsheetml/2006/main" count="217" uniqueCount="217">
  <si>
    <t>Pajamų pavadinimas</t>
  </si>
  <si>
    <t>1.</t>
  </si>
  <si>
    <t>MOKESČIAI</t>
  </si>
  <si>
    <t>1.1.</t>
  </si>
  <si>
    <t>Pajamų ir pelno mokesčiai</t>
  </si>
  <si>
    <t>1.1.1.</t>
  </si>
  <si>
    <t>Gyventojų pajamų mokestis</t>
  </si>
  <si>
    <t>1.2.</t>
  </si>
  <si>
    <t xml:space="preserve">Turto mokesčiai </t>
  </si>
  <si>
    <t>1.2.1.</t>
  </si>
  <si>
    <t xml:space="preserve"> Žemės mokestis</t>
  </si>
  <si>
    <t>1.2.1.1.</t>
  </si>
  <si>
    <t xml:space="preserve">  Fizinių asmenų žemės mokestis</t>
  </si>
  <si>
    <t>1.2.1.2.</t>
  </si>
  <si>
    <t xml:space="preserve">  Juridinių asmenų žemės mokestis</t>
  </si>
  <si>
    <t>1.2.2.</t>
  </si>
  <si>
    <t>Paveldimo turto mokestis</t>
  </si>
  <si>
    <t>1.2.3.</t>
  </si>
  <si>
    <t>Nekilnojamojo turto mokestis</t>
  </si>
  <si>
    <t>1.2.3.1.</t>
  </si>
  <si>
    <t>Fizinių asmenų nekilnojamo turto mokestis</t>
  </si>
  <si>
    <t>1.2.3.2.</t>
  </si>
  <si>
    <t>Juridinių asmenų nekilnojamo turto mokestis</t>
  </si>
  <si>
    <t>1.3.</t>
  </si>
  <si>
    <t>Prekių ir paslaugų mokesčiai</t>
  </si>
  <si>
    <t>1.3.1.</t>
  </si>
  <si>
    <t>Mokestis už aplinkos teršimą</t>
  </si>
  <si>
    <t>2.</t>
  </si>
  <si>
    <t>DOTACIJOS</t>
  </si>
  <si>
    <t>2.1.</t>
  </si>
  <si>
    <t>Europos Sąjungos finansinės paramos lėšos</t>
  </si>
  <si>
    <t>2.1.1.</t>
  </si>
  <si>
    <t>Projektams vykdyti</t>
  </si>
  <si>
    <t>2.2.</t>
  </si>
  <si>
    <t xml:space="preserve">Dotacijos iš kitų valdžios sektoriaus subjektų  </t>
  </si>
  <si>
    <t>2.2.1.</t>
  </si>
  <si>
    <t>Speciali tikslinė dotacija savivaldybės, iš jų:</t>
  </si>
  <si>
    <t>2.2.1.1.</t>
  </si>
  <si>
    <t>Valstybinėms (valstybės perduotoms savivaldybėms) funkcijoms atlikti, iš jų:</t>
  </si>
  <si>
    <t>2.2.1.1.1.</t>
  </si>
  <si>
    <t xml:space="preserve">  Būsto nuomos ir išperkamosios būsto nuomos mokesčių dalies kompensacijoms</t>
  </si>
  <si>
    <t>2.2.1.1.2.</t>
  </si>
  <si>
    <t xml:space="preserve">  Civilinei saugai</t>
  </si>
  <si>
    <t>2.2.1.1.3.</t>
  </si>
  <si>
    <t xml:space="preserve">  Civilinės būklės aktams registruoti </t>
  </si>
  <si>
    <t>2.2.1.1.4.</t>
  </si>
  <si>
    <t xml:space="preserve">  Dalyvauti rengiant ir įgyvendinat darbo rinkos politikos priemones ir gyventojų užimtumą</t>
  </si>
  <si>
    <t>2.2.1.1.5.</t>
  </si>
  <si>
    <t xml:space="preserve">  Dalyvauti rengiant ir vykdant mobilizaciją</t>
  </si>
  <si>
    <t>2.2.1.1.6.</t>
  </si>
  <si>
    <t xml:space="preserve">  Duomenims suteiktos valstybės pagalbos registrui teikti</t>
  </si>
  <si>
    <t>2.2.1.1.7.</t>
  </si>
  <si>
    <t xml:space="preserve">  Gyvenamosios vietos deklaravimo duomenų ir gyvenamosios vietos neturinčių asmenų apskaitos duomenims tvarkyti</t>
  </si>
  <si>
    <t>2.2.1.1.8.</t>
  </si>
  <si>
    <t xml:space="preserve">  Gyventojų registrui tvarkyti ir duomenims valstybės registrui teikti</t>
  </si>
  <si>
    <t>2.2.1.1.9.</t>
  </si>
  <si>
    <t xml:space="preserve">  Jaunimo teisių apsaugai</t>
  </si>
  <si>
    <t>2.2.1.1.10.</t>
  </si>
  <si>
    <t xml:space="preserve">  Melioracijai</t>
  </si>
  <si>
    <t>2.2.1.1.11.</t>
  </si>
  <si>
    <t xml:space="preserve">  Neveiksnių asmenų būklės peržiūrėjimui užtikrinti</t>
  </si>
  <si>
    <t>2.2.1.1.12.</t>
  </si>
  <si>
    <t xml:space="preserve">  Priešgaisrinei saugai</t>
  </si>
  <si>
    <t>2.2.1.1.13.</t>
  </si>
  <si>
    <t xml:space="preserve">  Savivaldybėms priskirtiems archyviniams dokumentams tvarkyti</t>
  </si>
  <si>
    <t>2.2.1.1.14.</t>
  </si>
  <si>
    <t xml:space="preserve">  Socialinei paramai mokiniams</t>
  </si>
  <si>
    <t>2.2.1.1.15.</t>
  </si>
  <si>
    <t xml:space="preserve">  Socialinėms paslaugoms</t>
  </si>
  <si>
    <t>2.2.1.1.16.</t>
  </si>
  <si>
    <t xml:space="preserve">  Socialinėms išmokoms ir kompensacijoms skaičiuoti ir mokėti</t>
  </si>
  <si>
    <t>2.2.1.1.17.</t>
  </si>
  <si>
    <t xml:space="preserve">  Erdvinių duomenų rinkinio tvarkymui</t>
  </si>
  <si>
    <t>2.2.1.1.18.</t>
  </si>
  <si>
    <t xml:space="preserve">  Valstybės garantuojamai pirminei teisinei pagalbai teikti</t>
  </si>
  <si>
    <t>2.2.1.1.19.</t>
  </si>
  <si>
    <t xml:space="preserve">  Valstybinės kalbos vartojimo ir taisyklingumo kontrolei</t>
  </si>
  <si>
    <t>2.2.1.1.20.</t>
  </si>
  <si>
    <t>2.2.1.1.21.</t>
  </si>
  <si>
    <t>2.2.1.1.22.</t>
  </si>
  <si>
    <t xml:space="preserve">  Savižudybių prevencijai</t>
  </si>
  <si>
    <t>2.2.1.1.23.</t>
  </si>
  <si>
    <t xml:space="preserve">  Žemės ūkio funkcijoms atlikti</t>
  </si>
  <si>
    <t>2.2.1.2.</t>
  </si>
  <si>
    <t>Mokymo lėšos</t>
  </si>
  <si>
    <t>2.2.1.3.</t>
  </si>
  <si>
    <t>2.2.1.4.</t>
  </si>
  <si>
    <t>2.2.1.6.</t>
  </si>
  <si>
    <t>3.</t>
  </si>
  <si>
    <t>KITOS PAJAMOS</t>
  </si>
  <si>
    <t>3.1.</t>
  </si>
  <si>
    <t xml:space="preserve">Turto pajamos </t>
  </si>
  <si>
    <t>3.1.1.</t>
  </si>
  <si>
    <t>Dividendai ir kitos pelno įmokos</t>
  </si>
  <si>
    <t>3.1.2.</t>
  </si>
  <si>
    <t>Nuomos mokestis už valstybinę žemę ir valstybinio vidaus vandenų fondo vandens telkinius</t>
  </si>
  <si>
    <t>3.1.3.</t>
  </si>
  <si>
    <t>Mokesčiai už valstybinius gamtos išteklius</t>
  </si>
  <si>
    <t>3.1.3.1.</t>
  </si>
  <si>
    <t xml:space="preserve">  Mokestis už medžiojamųjų gyvūnų išteklius</t>
  </si>
  <si>
    <t>3.1.3.2.</t>
  </si>
  <si>
    <t xml:space="preserve">  Kiti mokesčiai už valstybinius gamtos išteklius</t>
  </si>
  <si>
    <t>3.2.</t>
  </si>
  <si>
    <t>Pajamos už prekes ir paslaugas</t>
  </si>
  <si>
    <t>3.2.1.</t>
  </si>
  <si>
    <t>Biudžetinių įstaigų pajamos už prekes ir paslaugas</t>
  </si>
  <si>
    <t>3.2.2.</t>
  </si>
  <si>
    <t>Pajamos už ilgalaikio ir trumpalaikio materialiojo turto nuoma</t>
  </si>
  <si>
    <t>3.2.3.</t>
  </si>
  <si>
    <t xml:space="preserve">Įmokos už išlaikymą švietimo, socialinės apsaugos ir kitose įstaigose </t>
  </si>
  <si>
    <t>3.3.</t>
  </si>
  <si>
    <t>Rinkliavos</t>
  </si>
  <si>
    <t>3.3.1.</t>
  </si>
  <si>
    <t xml:space="preserve">  Valstybės  rinkliavos</t>
  </si>
  <si>
    <t>3.3.2.</t>
  </si>
  <si>
    <t xml:space="preserve">  Vietinės rinkliavos, iš jų:</t>
  </si>
  <si>
    <t xml:space="preserve">  už komunalinių atliekų surinkimą ir tvarkymą</t>
  </si>
  <si>
    <t>3.4.</t>
  </si>
  <si>
    <t>Pajamos iš baudų, konfiskuoto turto ir kitų netesybų</t>
  </si>
  <si>
    <t>3.5.</t>
  </si>
  <si>
    <t>Kitos neišvardintos pajamos</t>
  </si>
  <si>
    <t>4.</t>
  </si>
  <si>
    <t>MATERIALIOJO IR NEMATERIALIOJO TURTO REALIZAVIMO PAJAMOS</t>
  </si>
  <si>
    <t>4.1.</t>
  </si>
  <si>
    <t>Ilgalaikio materialiojo turto realizavimo pajamos</t>
  </si>
  <si>
    <t>4.1.1.</t>
  </si>
  <si>
    <t>Žemės realizavimo pajamos</t>
  </si>
  <si>
    <t>4.1.2.</t>
  </si>
  <si>
    <t>Kito ilgalaikio materialiojo turto realizavimo pajamos</t>
  </si>
  <si>
    <t>IŠ VISO PAJAMŲ IR DOTACIJŲ</t>
  </si>
  <si>
    <t>KITI FINANSAVIMO ŠALTINIAI</t>
  </si>
  <si>
    <t>I</t>
  </si>
  <si>
    <t>Aplinkos apsaugos rėmimo programos nepanaudotas lėšų likutis</t>
  </si>
  <si>
    <t>II</t>
  </si>
  <si>
    <t>Sveikatos apsaugos rėmimo programos nepanaudotas lėšų likutis</t>
  </si>
  <si>
    <t>III</t>
  </si>
  <si>
    <t>Biudžetinių įstaigų pajamų likutis</t>
  </si>
  <si>
    <t>IV</t>
  </si>
  <si>
    <t>Savivaldybės biudžeto likutis nukreiptas išlaidoms dengti</t>
  </si>
  <si>
    <t>IŠ VISO KITI FINANSAVIMO ŠALTINIAI</t>
  </si>
  <si>
    <t>IŠ VISO</t>
  </si>
  <si>
    <t>5.</t>
  </si>
  <si>
    <t>SKOLINTOS LĖŠOS</t>
  </si>
  <si>
    <t>Valstybės lėšos kelių priežiūrai ir plėtrai</t>
  </si>
  <si>
    <t xml:space="preserve">Vietinės reikšmės kelių tiksliniam finansavimui </t>
  </si>
  <si>
    <t>2.2.1.7.</t>
  </si>
  <si>
    <t>2.2.1.8.</t>
  </si>
  <si>
    <t>2.2.1.9.</t>
  </si>
  <si>
    <t>2.2.1.10.</t>
  </si>
  <si>
    <t>2.2.1.11.</t>
  </si>
  <si>
    <t>2.2.1.12.</t>
  </si>
  <si>
    <t>2.2.1.13.</t>
  </si>
  <si>
    <t>Valstybės lėšos viešosioms bibliotekoms dokumentams įsigyti</t>
  </si>
  <si>
    <t>Valstybės lėšos akredituotai vaikų dienos socialinei priežiūrai organizuoti ir teikti</t>
  </si>
  <si>
    <t>Valstybės lėšos neformaliajam vaikų švietimui</t>
  </si>
  <si>
    <t>V</t>
  </si>
  <si>
    <t xml:space="preserve">  Tarpinstitucinio bendradarbiavimo koordinatoriaus pareigybės išlaikymui</t>
  </si>
  <si>
    <t>Valstybės lėšos socialinių paslaugų šakos kolektyvinės sutarties įsipareigojimams įgyvendinti</t>
  </si>
  <si>
    <t>Vietinės rinkliavos už komunalinių atliekų surinkimą ir tvarkymą likutis</t>
  </si>
  <si>
    <t>2.2.1.14.</t>
  </si>
  <si>
    <t>2.2.1.15.</t>
  </si>
  <si>
    <t>Valstybės lėšos asmeninei pagalbai teikti ir administruoti</t>
  </si>
  <si>
    <t>Valstybės lėšos socialinę riziką patiriančių vaikų ikimokykliniam ugdymui</t>
  </si>
  <si>
    <t xml:space="preserve">  Sveikos gyvensenos įgūdžių stiprinimas ir stebėsena ugdymo įstaigose ir bendruomenėse</t>
  </si>
  <si>
    <t>Valstybės lėšos socialinės reabilitacijos paslaugoms neįgaliesiems teikti</t>
  </si>
  <si>
    <t>Valstybės lėšos būstų pritaikymas neįgaliesiems</t>
  </si>
  <si>
    <t>VI</t>
  </si>
  <si>
    <t>Valstybės lėšų likutis</t>
  </si>
  <si>
    <t>Valstybės lėšos kompleksinėms paslaugoms šeimai organizuoti</t>
  </si>
  <si>
    <t>VII</t>
  </si>
  <si>
    <t>Valstybės lėšos socialinių paslaugų srities darbuotojų darbo užmokesčiui</t>
  </si>
  <si>
    <t>2.2.1.16.</t>
  </si>
  <si>
    <t>2.2.1.17.</t>
  </si>
  <si>
    <t>2.2.1.18.</t>
  </si>
  <si>
    <t>2.2.1.19.</t>
  </si>
  <si>
    <t>2.2.1.20.</t>
  </si>
  <si>
    <t>2.2.1.21.</t>
  </si>
  <si>
    <t>2.2.1.22.</t>
  </si>
  <si>
    <t>Valstybės lėšos bendruomeninei veiklai stiprinti</t>
  </si>
  <si>
    <t xml:space="preserve">  Savivaldybėms priskirtos valstybinės žemės ir kito valstybės turto valdymo, naudojimo ir disponavimo juo patikėjimo teise funkcijai atlikti</t>
  </si>
  <si>
    <t>Valstybės lėšos užsieniečių vaikų ugdymui</t>
  </si>
  <si>
    <t>2.2.1.5.</t>
  </si>
  <si>
    <t>Infrastruktūros plėtros programos lėšų likutis</t>
  </si>
  <si>
    <t>Valstybės biudžeto lėšos asmenų su negalia reikalų koordinavimo funkcijai</t>
  </si>
  <si>
    <t>2.2.1.1.24.</t>
  </si>
  <si>
    <t>Valstybės biudžeto lėšos laikino atokvėpio paslaugai teikti</t>
  </si>
  <si>
    <t>Užtikrinti asmenims, pradėjusiems gauti ilgalaikę socialinę globą iki 2007 m. sausio 1 d. iš apskričių viršininkų perduotose įstaigose, bendrųjų ir specialiųjų socialinių paslaugų finansavimą</t>
  </si>
  <si>
    <t>Valstybės lėšos melioracijos statinių rekonstravimui</t>
  </si>
  <si>
    <t>3.2.4.</t>
  </si>
  <si>
    <t>Savivaldybės infrastruktūros plėtros programos įmokos</t>
  </si>
  <si>
    <t>PANEVĖŽIO RAJONO SAVIVALDYBĖS 2026 METŲ BIUDŽETO 
PAJAMOS</t>
  </si>
  <si>
    <t>Iš viso</t>
  </si>
  <si>
    <t>(tūkst. eurų)</t>
  </si>
  <si>
    <t>Valstybės lėšos savivaldybių švietimo įstaigų pedagogų darbo užmokesčiui</t>
  </si>
  <si>
    <t>2.2.1.23.</t>
  </si>
  <si>
    <t>2.2.1.24.</t>
  </si>
  <si>
    <t>Valstybės lėšos įtraukiojo ugdymo organizavimo modeliui savivaldybės mokyklose finansuoti</t>
  </si>
  <si>
    <t>Valstybės lėšos nustatytų kelių priežiūrai finansuoti</t>
  </si>
  <si>
    <t>Valstybės lėšos profesiniam orientavimui savivaldybės mokyklose</t>
  </si>
  <si>
    <t>2.2.1.25.</t>
  </si>
  <si>
    <t>Valstybės rezervo lėšos ūkio subjektų patirtai žalai dėl stichinio meteorologinio reiškinio iš dalies kompensuoti</t>
  </si>
  <si>
    <t>2.2.1.26.</t>
  </si>
  <si>
    <t>2.2.1.27.</t>
  </si>
  <si>
    <t>Valstybės lėšos mokytojų skaičiaus optimizavimui ir atnaujinimui</t>
  </si>
  <si>
    <t>Valstybės lėšos su Lietuvos moksleivių dainų švente susijusioms išlaidoms apmokėti</t>
  </si>
  <si>
    <t>Valstybės vardu pasiskolintos lėšos socialinei pašalpai, būsto šildymo išlaidų, geriamojo vandens išlaidų  ir karšto vandens išlaidų kompensacijoms, Ukrainos gyventojams, nukentėjusiems dėl Rusijos Federacijos karinės agresijos prieš Ukrainą</t>
  </si>
  <si>
    <t>2.2.1.28.</t>
  </si>
  <si>
    <t>2.2.1.29.</t>
  </si>
  <si>
    <t>Valstybės vardu pasiskolintos lėšos laidojimo pašalpos ir socialinei paramai mokiniams mokėti Ukrainos gyventojams, nukentėjusiems dėl Rusijos Federacijos karinės agresijos prieš Ukrainą</t>
  </si>
  <si>
    <t xml:space="preserve">            1 priedas</t>
  </si>
  <si>
    <t xml:space="preserve">                         PATVIRTINTA</t>
  </si>
  <si>
    <t>2.2.1.30.</t>
  </si>
  <si>
    <t>Valstybės lėšos Lietuvos kultūros tarybos administruojamiems projektams vykdyti</t>
  </si>
  <si>
    <t xml:space="preserve">                                                                                                     Panevėžio rajono savivaldybės tarybos</t>
  </si>
  <si>
    <t xml:space="preserve">                                                                                                          2026 m. vasario 19 d. sprendimu Nr. T-31</t>
  </si>
  <si>
    <t xml:space="preserve">                                                            (Panevėžio rajono savivaldybės tarybos</t>
  </si>
  <si>
    <t xml:space="preserve">                                                                                      2026 m. rugpjūčio 27 d. sprendimu Nr. T- 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</si>
</sst>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Arial"/>
      <family val="2"/>
      <charset val="186"/>
    </font>
    <font>
      <b/>
      <i/>
      <sz val="9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8" fillId="0" borderId="0" xfId="1"/>
    <xf numFmtId="0" fontId="8" fillId="0" borderId="0" xfId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left" wrapText="1"/>
    </xf>
    <xf numFmtId="164" fontId="5" fillId="2" borderId="1" xfId="1" applyNumberFormat="1" applyFont="1" applyFill="1" applyBorder="1"/>
    <xf numFmtId="49" fontId="5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5" fillId="0" borderId="1" xfId="1" applyNumberFormat="1" applyFont="1" applyBorder="1" applyAlignment="1">
      <alignment horizontal="left" vertical="top" wrapText="1"/>
    </xf>
    <xf numFmtId="164" fontId="5" fillId="5" borderId="1" xfId="1" applyNumberFormat="1" applyFont="1" applyFill="1" applyBorder="1"/>
    <xf numFmtId="49" fontId="4" fillId="0" borderId="1" xfId="1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left" wrapText="1"/>
    </xf>
    <xf numFmtId="164" fontId="7" fillId="5" borderId="1" xfId="1" applyNumberFormat="1" applyFont="1" applyFill="1" applyBorder="1"/>
    <xf numFmtId="49" fontId="4" fillId="0" borderId="1" xfId="1" applyNumberFormat="1" applyFont="1" applyBorder="1" applyAlignment="1">
      <alignment horizontal="right" wrapText="1"/>
    </xf>
    <xf numFmtId="49" fontId="5" fillId="3" borderId="1" xfId="1" applyNumberFormat="1" applyFont="1" applyFill="1" applyBorder="1" applyAlignment="1">
      <alignment horizontal="left" wrapText="1"/>
    </xf>
    <xf numFmtId="49" fontId="4" fillId="3" borderId="1" xfId="1" applyNumberFormat="1" applyFont="1" applyFill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1" fillId="0" borderId="0" xfId="1" applyFont="1" applyAlignment="1">
      <alignment horizontal="right" wrapText="1"/>
    </xf>
    <xf numFmtId="164" fontId="5" fillId="6" borderId="1" xfId="1" applyNumberFormat="1" applyFont="1" applyFill="1" applyBorder="1"/>
    <xf numFmtId="0" fontId="4" fillId="0" borderId="1" xfId="1" applyFont="1" applyBorder="1"/>
    <xf numFmtId="49" fontId="7" fillId="3" borderId="1" xfId="1" applyNumberFormat="1" applyFont="1" applyFill="1" applyBorder="1" applyAlignment="1">
      <alignment horizontal="left" vertical="center" wrapText="1"/>
    </xf>
    <xf numFmtId="164" fontId="4" fillId="5" borderId="1" xfId="1" applyNumberFormat="1" applyFont="1" applyFill="1" applyBorder="1"/>
    <xf numFmtId="49" fontId="7" fillId="3" borderId="1" xfId="1" applyNumberFormat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justify" wrapText="1"/>
    </xf>
    <xf numFmtId="0" fontId="5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justify" vertical="top" wrapText="1"/>
    </xf>
    <xf numFmtId="0" fontId="7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left" wrapText="1"/>
    </xf>
    <xf numFmtId="0" fontId="7" fillId="3" borderId="1" xfId="1" applyFont="1" applyFill="1" applyBorder="1" applyAlignment="1">
      <alignment horizontal="justify" wrapText="1"/>
    </xf>
    <xf numFmtId="0" fontId="7" fillId="3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wrapText="1"/>
    </xf>
    <xf numFmtId="0" fontId="5" fillId="3" borderId="1" xfId="1" applyFont="1" applyFill="1" applyBorder="1" applyAlignment="1">
      <alignment horizontal="justify" wrapText="1"/>
    </xf>
    <xf numFmtId="0" fontId="4" fillId="3" borderId="1" xfId="1" applyFont="1" applyFill="1" applyBorder="1" applyAlignment="1">
      <alignment horizontal="justify" wrapText="1"/>
    </xf>
    <xf numFmtId="0" fontId="5" fillId="4" borderId="2" xfId="1" applyFont="1" applyFill="1" applyBorder="1" applyAlignment="1">
      <alignment horizontal="left"/>
    </xf>
    <xf numFmtId="0" fontId="5" fillId="4" borderId="2" xfId="1" applyFont="1" applyFill="1" applyBorder="1"/>
    <xf numFmtId="164" fontId="5" fillId="4" borderId="2" xfId="1" applyNumberFormat="1" applyFont="1" applyFill="1" applyBorder="1"/>
    <xf numFmtId="0" fontId="4" fillId="0" borderId="3" xfId="1" applyFont="1" applyBorder="1" applyAlignment="1">
      <alignment horizontal="left"/>
    </xf>
    <xf numFmtId="0" fontId="5" fillId="0" borderId="4" xfId="1" applyFont="1" applyBorder="1"/>
    <xf numFmtId="0" fontId="7" fillId="0" borderId="4" xfId="1" applyFont="1" applyBorder="1"/>
    <xf numFmtId="0" fontId="4" fillId="0" borderId="2" xfId="1" applyFont="1" applyBorder="1" applyAlignment="1">
      <alignment horizontal="left"/>
    </xf>
    <xf numFmtId="0" fontId="4" fillId="0" borderId="2" xfId="1" applyFont="1" applyBorder="1"/>
    <xf numFmtId="49" fontId="4" fillId="0" borderId="1" xfId="1" applyNumberFormat="1" applyFont="1" applyBorder="1" applyAlignment="1">
      <alignment horizontal="right" vertical="center" wrapText="1"/>
    </xf>
    <xf numFmtId="0" fontId="8" fillId="0" borderId="5" xfId="1" applyBorder="1"/>
    <xf numFmtId="0" fontId="7" fillId="0" borderId="3" xfId="1" applyFont="1" applyBorder="1"/>
    <xf numFmtId="164" fontId="5" fillId="0" borderId="3" xfId="1" applyNumberFormat="1" applyFont="1" applyBorder="1"/>
    <xf numFmtId="0" fontId="4" fillId="0" borderId="6" xfId="1" applyFont="1" applyBorder="1" applyAlignment="1">
      <alignment horizontal="left"/>
    </xf>
    <xf numFmtId="164" fontId="5" fillId="0" borderId="7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3" xfId="1" applyFont="1" applyBorder="1"/>
    <xf numFmtId="164" fontId="7" fillId="0" borderId="7" xfId="1" applyNumberFormat="1" applyFont="1" applyBorder="1"/>
    <xf numFmtId="0" fontId="9" fillId="0" borderId="1" xfId="1" applyFont="1" applyBorder="1" applyAlignment="1">
      <alignment horizontal="justify" wrapText="1"/>
    </xf>
    <xf numFmtId="0" fontId="2" fillId="0" borderId="0" xfId="1" applyFont="1" applyAlignment="1">
      <alignment horizontal="center" wrapText="1"/>
    </xf>
    <xf numFmtId="164" fontId="4" fillId="0" borderId="1" xfId="1" applyNumberFormat="1" applyFont="1" applyBorder="1"/>
    <xf numFmtId="164" fontId="5" fillId="0" borderId="1" xfId="1" applyNumberFormat="1" applyFont="1" applyBorder="1"/>
    <xf numFmtId="164" fontId="6" fillId="0" borderId="1" xfId="1" applyNumberFormat="1" applyFont="1" applyBorder="1"/>
    <xf numFmtId="164" fontId="7" fillId="0" borderId="1" xfId="1" applyNumberFormat="1" applyFont="1" applyBorder="1"/>
    <xf numFmtId="164" fontId="7" fillId="0" borderId="1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4" fillId="0" borderId="2" xfId="1" applyNumberFormat="1" applyFont="1" applyBorder="1"/>
    <xf numFmtId="0" fontId="10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wrapText="1"/>
    </xf>
  </cellXfs>
  <cellStyles count="2">
    <cellStyle name="Excel Built-in Normal" xfId="1" xr:uid="{00000000-0005-0000-0000-000000000000}"/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19"/>
  <sheetViews>
    <sheetView tabSelected="1" topLeftCell="A91" zoomScale="90" zoomScaleNormal="90" workbookViewId="0">
      <selection activeCell="D65" sqref="D65"/>
    </sheetView>
  </sheetViews>
  <sheetFormatPr defaultColWidth="8.7109375" defaultRowHeight="12.75" x14ac:dyDescent="0.2"/>
  <cols>
    <col min="1" max="1" width="1.5703125" style="1" customWidth="1"/>
    <col min="2" max="2" width="10.140625" style="2" customWidth="1"/>
    <col min="3" max="3" width="68.42578125" style="1" customWidth="1"/>
    <col min="4" max="4" width="19.42578125" style="1" customWidth="1"/>
    <col min="5" max="16384" width="8.7109375" style="1"/>
  </cols>
  <sheetData>
    <row r="1" spans="2:4" x14ac:dyDescent="0.2">
      <c r="C1" s="64" t="s">
        <v>210</v>
      </c>
      <c r="D1" s="64"/>
    </row>
    <row r="2" spans="2:4" x14ac:dyDescent="0.2">
      <c r="C2" s="62" t="s">
        <v>213</v>
      </c>
      <c r="D2" s="62"/>
    </row>
    <row r="3" spans="2:4" x14ac:dyDescent="0.2">
      <c r="C3" s="62" t="s">
        <v>214</v>
      </c>
      <c r="D3" s="62"/>
    </row>
    <row r="4" spans="2:4" x14ac:dyDescent="0.2">
      <c r="C4" s="65" t="s">
        <v>215</v>
      </c>
      <c r="D4" s="65"/>
    </row>
    <row r="5" spans="2:4" x14ac:dyDescent="0.2">
      <c r="C5" s="66" t="s">
        <v>216</v>
      </c>
      <c r="D5" s="66"/>
    </row>
    <row r="6" spans="2:4" x14ac:dyDescent="0.2">
      <c r="C6" s="66" t="s">
        <v>209</v>
      </c>
      <c r="D6" s="66"/>
    </row>
    <row r="7" spans="2:4" ht="14.25" customHeight="1" x14ac:dyDescent="0.2">
      <c r="C7" s="18"/>
    </row>
    <row r="8" spans="2:4" ht="32.25" customHeight="1" x14ac:dyDescent="0.25">
      <c r="B8" s="63" t="s">
        <v>190</v>
      </c>
      <c r="C8" s="63"/>
      <c r="D8" s="63"/>
    </row>
    <row r="9" spans="2:4" ht="9.75" customHeight="1" x14ac:dyDescent="0.2">
      <c r="B9" s="53"/>
      <c r="C9" s="53"/>
      <c r="D9" s="53"/>
    </row>
    <row r="10" spans="2:4" ht="13.5" customHeight="1" x14ac:dyDescent="0.2">
      <c r="B10" s="53"/>
      <c r="C10" s="53"/>
      <c r="D10" s="61" t="s">
        <v>192</v>
      </c>
    </row>
    <row r="11" spans="2:4" ht="20.25" customHeight="1" x14ac:dyDescent="0.2">
      <c r="B11" s="3"/>
      <c r="C11" s="4" t="s">
        <v>0</v>
      </c>
      <c r="D11" s="4" t="s">
        <v>191</v>
      </c>
    </row>
    <row r="12" spans="2:4" x14ac:dyDescent="0.2">
      <c r="B12" s="5" t="s">
        <v>1</v>
      </c>
      <c r="C12" s="24" t="s">
        <v>2</v>
      </c>
      <c r="D12" s="6">
        <f t="shared" ref="D12" si="0">D13+D15+D23</f>
        <v>47912</v>
      </c>
    </row>
    <row r="13" spans="2:4" x14ac:dyDescent="0.2">
      <c r="B13" s="7" t="s">
        <v>3</v>
      </c>
      <c r="C13" s="25" t="s">
        <v>4</v>
      </c>
      <c r="D13" s="10">
        <f t="shared" ref="D13" si="1">D14</f>
        <v>46361</v>
      </c>
    </row>
    <row r="14" spans="2:4" x14ac:dyDescent="0.2">
      <c r="B14" s="8" t="s">
        <v>5</v>
      </c>
      <c r="C14" s="26" t="s">
        <v>6</v>
      </c>
      <c r="D14" s="54">
        <v>46361</v>
      </c>
    </row>
    <row r="15" spans="2:4" x14ac:dyDescent="0.2">
      <c r="B15" s="9" t="s">
        <v>7</v>
      </c>
      <c r="C15" s="25" t="s">
        <v>8</v>
      </c>
      <c r="D15" s="55">
        <f t="shared" ref="D15" si="2">D16+D19+D20</f>
        <v>1395</v>
      </c>
    </row>
    <row r="16" spans="2:4" x14ac:dyDescent="0.2">
      <c r="B16" s="8" t="s">
        <v>9</v>
      </c>
      <c r="C16" s="26" t="s">
        <v>10</v>
      </c>
      <c r="D16" s="56">
        <f t="shared" ref="D16" si="3">SUM(D17:D18)</f>
        <v>880</v>
      </c>
    </row>
    <row r="17" spans="2:4" x14ac:dyDescent="0.2">
      <c r="B17" s="11" t="s">
        <v>11</v>
      </c>
      <c r="C17" s="27" t="s">
        <v>12</v>
      </c>
      <c r="D17" s="56">
        <v>690</v>
      </c>
    </row>
    <row r="18" spans="2:4" x14ac:dyDescent="0.2">
      <c r="B18" s="11" t="s">
        <v>13</v>
      </c>
      <c r="C18" s="26" t="s">
        <v>14</v>
      </c>
      <c r="D18" s="56">
        <v>190</v>
      </c>
    </row>
    <row r="19" spans="2:4" x14ac:dyDescent="0.2">
      <c r="B19" s="8" t="s">
        <v>15</v>
      </c>
      <c r="C19" s="26" t="s">
        <v>16</v>
      </c>
      <c r="D19" s="54">
        <v>15</v>
      </c>
    </row>
    <row r="20" spans="2:4" x14ac:dyDescent="0.2">
      <c r="B20" s="8" t="s">
        <v>17</v>
      </c>
      <c r="C20" s="26" t="s">
        <v>18</v>
      </c>
      <c r="D20" s="54">
        <f t="shared" ref="D20" si="4">SUM(D21:D22)</f>
        <v>500</v>
      </c>
    </row>
    <row r="21" spans="2:4" x14ac:dyDescent="0.2">
      <c r="B21" s="8" t="s">
        <v>19</v>
      </c>
      <c r="C21" s="26" t="s">
        <v>20</v>
      </c>
      <c r="D21" s="54">
        <v>20</v>
      </c>
    </row>
    <row r="22" spans="2:4" x14ac:dyDescent="0.2">
      <c r="B22" s="8" t="s">
        <v>21</v>
      </c>
      <c r="C22" s="26" t="s">
        <v>22</v>
      </c>
      <c r="D22" s="54">
        <v>480</v>
      </c>
    </row>
    <row r="23" spans="2:4" x14ac:dyDescent="0.2">
      <c r="B23" s="7" t="s">
        <v>23</v>
      </c>
      <c r="C23" s="25" t="s">
        <v>24</v>
      </c>
      <c r="D23" s="55">
        <f t="shared" ref="D23" si="5">D24</f>
        <v>156</v>
      </c>
    </row>
    <row r="24" spans="2:4" ht="13.5" customHeight="1" x14ac:dyDescent="0.2">
      <c r="B24" s="8" t="s">
        <v>25</v>
      </c>
      <c r="C24" s="26" t="s">
        <v>26</v>
      </c>
      <c r="D24" s="54">
        <v>156</v>
      </c>
    </row>
    <row r="25" spans="2:4" x14ac:dyDescent="0.2">
      <c r="B25" s="5" t="s">
        <v>27</v>
      </c>
      <c r="C25" s="24" t="s">
        <v>28</v>
      </c>
      <c r="D25" s="6">
        <f>SUM(D26+D28)</f>
        <v>36328.300000000003</v>
      </c>
    </row>
    <row r="26" spans="2:4" x14ac:dyDescent="0.2">
      <c r="B26" s="7" t="s">
        <v>29</v>
      </c>
      <c r="C26" s="25" t="s">
        <v>30</v>
      </c>
      <c r="D26" s="19">
        <f t="shared" ref="D26" si="6">SUM(D27:D27)</f>
        <v>6997.9</v>
      </c>
    </row>
    <row r="27" spans="2:4" x14ac:dyDescent="0.2">
      <c r="B27" s="8" t="s">
        <v>31</v>
      </c>
      <c r="C27" s="26" t="s">
        <v>32</v>
      </c>
      <c r="D27" s="22">
        <v>6997.9</v>
      </c>
    </row>
    <row r="28" spans="2:4" x14ac:dyDescent="0.2">
      <c r="B28" s="7" t="s">
        <v>33</v>
      </c>
      <c r="C28" s="25" t="s">
        <v>34</v>
      </c>
      <c r="D28" s="10">
        <f>SUM(SUM(D29))</f>
        <v>29330.400000000005</v>
      </c>
    </row>
    <row r="29" spans="2:4" ht="14.25" customHeight="1" x14ac:dyDescent="0.2">
      <c r="B29" s="8" t="s">
        <v>35</v>
      </c>
      <c r="C29" s="26" t="s">
        <v>36</v>
      </c>
      <c r="D29" s="22">
        <f>SUM(D55+D56+D57+D58+D59+D60+D61+D62+D63+D64+D65+D66+D67+D68+D69+D70+D71+D80+D82+D83+D30+D81+D72+D73+D76+D74+D75+D77+D78+D79)</f>
        <v>29330.400000000005</v>
      </c>
    </row>
    <row r="30" spans="2:4" x14ac:dyDescent="0.2">
      <c r="B30" s="12" t="s">
        <v>37</v>
      </c>
      <c r="C30" s="28" t="s">
        <v>38</v>
      </c>
      <c r="D30" s="13">
        <f>D31+D32+D33+D34+D35+D36+D37+D38+D39+D40+D41+D42+D43+D44+D45+D46+D47+D48+D49+D52+D50+D51+D53+D54</f>
        <v>6450.4000000000005</v>
      </c>
    </row>
    <row r="31" spans="2:4" x14ac:dyDescent="0.2">
      <c r="B31" s="14" t="s">
        <v>39</v>
      </c>
      <c r="C31" s="26" t="s">
        <v>40</v>
      </c>
      <c r="D31" s="54">
        <v>8</v>
      </c>
    </row>
    <row r="32" spans="2:4" ht="12.75" customHeight="1" x14ac:dyDescent="0.2">
      <c r="B32" s="14" t="s">
        <v>41</v>
      </c>
      <c r="C32" s="26" t="s">
        <v>42</v>
      </c>
      <c r="D32" s="20">
        <v>47.7</v>
      </c>
    </row>
    <row r="33" spans="2:4" x14ac:dyDescent="0.2">
      <c r="B33" s="14" t="s">
        <v>43</v>
      </c>
      <c r="C33" s="26" t="s">
        <v>44</v>
      </c>
      <c r="D33" s="54">
        <v>28</v>
      </c>
    </row>
    <row r="34" spans="2:4" x14ac:dyDescent="0.2">
      <c r="B34" s="14" t="s">
        <v>45</v>
      </c>
      <c r="C34" s="26" t="s">
        <v>46</v>
      </c>
      <c r="D34" s="54">
        <v>105.6</v>
      </c>
    </row>
    <row r="35" spans="2:4" x14ac:dyDescent="0.2">
      <c r="B35" s="14" t="s">
        <v>47</v>
      </c>
      <c r="C35" s="26" t="s">
        <v>48</v>
      </c>
      <c r="D35" s="20">
        <v>55.2</v>
      </c>
    </row>
    <row r="36" spans="2:4" x14ac:dyDescent="0.2">
      <c r="B36" s="14" t="s">
        <v>49</v>
      </c>
      <c r="C36" s="26" t="s">
        <v>50</v>
      </c>
      <c r="D36" s="54">
        <v>1</v>
      </c>
    </row>
    <row r="37" spans="2:4" ht="24" x14ac:dyDescent="0.2">
      <c r="B37" s="14" t="s">
        <v>51</v>
      </c>
      <c r="C37" s="26" t="s">
        <v>52</v>
      </c>
      <c r="D37" s="54">
        <v>3.7</v>
      </c>
    </row>
    <row r="38" spans="2:4" x14ac:dyDescent="0.2">
      <c r="B38" s="14" t="s">
        <v>53</v>
      </c>
      <c r="C38" s="26" t="s">
        <v>54</v>
      </c>
      <c r="D38" s="20">
        <v>0.6</v>
      </c>
    </row>
    <row r="39" spans="2:4" x14ac:dyDescent="0.2">
      <c r="B39" s="14" t="s">
        <v>55</v>
      </c>
      <c r="C39" s="26" t="s">
        <v>56</v>
      </c>
      <c r="D39" s="54">
        <v>20.7</v>
      </c>
    </row>
    <row r="40" spans="2:4" x14ac:dyDescent="0.2">
      <c r="B40" s="14" t="s">
        <v>57</v>
      </c>
      <c r="C40" s="26" t="s">
        <v>58</v>
      </c>
      <c r="D40" s="54">
        <v>542.29999999999995</v>
      </c>
    </row>
    <row r="41" spans="2:4" x14ac:dyDescent="0.2">
      <c r="B41" s="14" t="s">
        <v>59</v>
      </c>
      <c r="C41" s="26" t="s">
        <v>60</v>
      </c>
      <c r="D41" s="54">
        <v>2.4</v>
      </c>
    </row>
    <row r="42" spans="2:4" x14ac:dyDescent="0.2">
      <c r="B42" s="14" t="s">
        <v>61</v>
      </c>
      <c r="C42" s="26" t="s">
        <v>62</v>
      </c>
      <c r="D42" s="20">
        <v>1408.6</v>
      </c>
    </row>
    <row r="43" spans="2:4" ht="12" customHeight="1" x14ac:dyDescent="0.2">
      <c r="B43" s="14" t="s">
        <v>63</v>
      </c>
      <c r="C43" s="26" t="s">
        <v>64</v>
      </c>
      <c r="D43" s="54">
        <v>15.1</v>
      </c>
    </row>
    <row r="44" spans="2:4" x14ac:dyDescent="0.2">
      <c r="B44" s="14" t="s">
        <v>65</v>
      </c>
      <c r="C44" s="26" t="s">
        <v>66</v>
      </c>
      <c r="D44" s="54">
        <v>894.7</v>
      </c>
    </row>
    <row r="45" spans="2:4" x14ac:dyDescent="0.2">
      <c r="B45" s="14" t="s">
        <v>67</v>
      </c>
      <c r="C45" s="26" t="s">
        <v>68</v>
      </c>
      <c r="D45" s="54">
        <v>2085.4</v>
      </c>
    </row>
    <row r="46" spans="2:4" x14ac:dyDescent="0.2">
      <c r="B46" s="14" t="s">
        <v>69</v>
      </c>
      <c r="C46" s="26" t="s">
        <v>70</v>
      </c>
      <c r="D46" s="54">
        <v>281.10000000000002</v>
      </c>
    </row>
    <row r="47" spans="2:4" x14ac:dyDescent="0.2">
      <c r="B47" s="14" t="s">
        <v>71</v>
      </c>
      <c r="C47" s="26" t="s">
        <v>72</v>
      </c>
      <c r="D47" s="20">
        <v>26.1</v>
      </c>
    </row>
    <row r="48" spans="2:4" x14ac:dyDescent="0.2">
      <c r="B48" s="14" t="s">
        <v>73</v>
      </c>
      <c r="C48" s="26" t="s">
        <v>74</v>
      </c>
      <c r="D48" s="54">
        <v>15.1</v>
      </c>
    </row>
    <row r="49" spans="2:4" x14ac:dyDescent="0.2">
      <c r="B49" s="14" t="s">
        <v>75</v>
      </c>
      <c r="C49" s="26" t="s">
        <v>76</v>
      </c>
      <c r="D49" s="54">
        <v>8</v>
      </c>
    </row>
    <row r="50" spans="2:4" x14ac:dyDescent="0.2">
      <c r="B50" s="14" t="s">
        <v>77</v>
      </c>
      <c r="C50" s="26" t="s">
        <v>163</v>
      </c>
      <c r="D50" s="54">
        <v>451.4</v>
      </c>
    </row>
    <row r="51" spans="2:4" x14ac:dyDescent="0.2">
      <c r="B51" s="14" t="s">
        <v>78</v>
      </c>
      <c r="C51" s="29" t="s">
        <v>80</v>
      </c>
      <c r="D51" s="54">
        <v>98.5</v>
      </c>
    </row>
    <row r="52" spans="2:4" x14ac:dyDescent="0.2">
      <c r="B52" s="14" t="s">
        <v>79</v>
      </c>
      <c r="C52" s="26" t="s">
        <v>82</v>
      </c>
      <c r="D52" s="54">
        <v>297.89999999999998</v>
      </c>
    </row>
    <row r="53" spans="2:4" x14ac:dyDescent="0.2">
      <c r="B53" s="14" t="s">
        <v>81</v>
      </c>
      <c r="C53" s="26" t="s">
        <v>156</v>
      </c>
      <c r="D53" s="54">
        <v>31.1</v>
      </c>
    </row>
    <row r="54" spans="2:4" ht="24" x14ac:dyDescent="0.2">
      <c r="B54" s="43" t="s">
        <v>184</v>
      </c>
      <c r="C54" s="26" t="s">
        <v>179</v>
      </c>
      <c r="D54" s="54">
        <v>22.2</v>
      </c>
    </row>
    <row r="55" spans="2:4" x14ac:dyDescent="0.2">
      <c r="B55" s="12" t="s">
        <v>83</v>
      </c>
      <c r="C55" s="28" t="s">
        <v>84</v>
      </c>
      <c r="D55" s="57">
        <v>16917.2</v>
      </c>
    </row>
    <row r="56" spans="2:4" x14ac:dyDescent="0.2">
      <c r="B56" s="12" t="s">
        <v>85</v>
      </c>
      <c r="C56" s="28" t="s">
        <v>180</v>
      </c>
      <c r="D56" s="57">
        <v>141.1</v>
      </c>
    </row>
    <row r="57" spans="2:4" ht="12.75" customHeight="1" x14ac:dyDescent="0.2">
      <c r="B57" s="21" t="s">
        <v>86</v>
      </c>
      <c r="C57" s="30" t="s">
        <v>154</v>
      </c>
      <c r="D57" s="58">
        <v>195</v>
      </c>
    </row>
    <row r="58" spans="2:4" ht="12.75" customHeight="1" x14ac:dyDescent="0.2">
      <c r="B58" s="21" t="s">
        <v>181</v>
      </c>
      <c r="C58" s="30" t="s">
        <v>162</v>
      </c>
      <c r="D58" s="58">
        <v>133.4</v>
      </c>
    </row>
    <row r="59" spans="2:4" ht="12.75" customHeight="1" x14ac:dyDescent="0.2">
      <c r="B59" s="21" t="s">
        <v>87</v>
      </c>
      <c r="C59" s="28" t="s">
        <v>193</v>
      </c>
      <c r="D59" s="58">
        <v>307</v>
      </c>
    </row>
    <row r="60" spans="2:4" ht="12.75" customHeight="1" x14ac:dyDescent="0.2">
      <c r="B60" s="21" t="s">
        <v>145</v>
      </c>
      <c r="C60" s="30" t="s">
        <v>152</v>
      </c>
      <c r="D60" s="58">
        <v>43.2</v>
      </c>
    </row>
    <row r="61" spans="2:4" ht="12.75" customHeight="1" x14ac:dyDescent="0.2">
      <c r="B61" s="21" t="s">
        <v>146</v>
      </c>
      <c r="C61" s="30" t="s">
        <v>153</v>
      </c>
      <c r="D61" s="58">
        <v>61</v>
      </c>
    </row>
    <row r="62" spans="2:4" ht="24.75" customHeight="1" x14ac:dyDescent="0.2">
      <c r="B62" s="21" t="s">
        <v>147</v>
      </c>
      <c r="C62" s="30" t="s">
        <v>157</v>
      </c>
      <c r="D62" s="58">
        <v>26.7</v>
      </c>
    </row>
    <row r="63" spans="2:4" ht="12.75" customHeight="1" x14ac:dyDescent="0.2">
      <c r="B63" s="21" t="s">
        <v>148</v>
      </c>
      <c r="C63" s="30" t="s">
        <v>161</v>
      </c>
      <c r="D63" s="58">
        <v>109.6</v>
      </c>
    </row>
    <row r="64" spans="2:4" ht="12.75" customHeight="1" x14ac:dyDescent="0.2">
      <c r="B64" s="21" t="s">
        <v>149</v>
      </c>
      <c r="C64" s="30" t="s">
        <v>164</v>
      </c>
      <c r="D64" s="58">
        <v>74</v>
      </c>
    </row>
    <row r="65" spans="2:4" ht="12.75" customHeight="1" x14ac:dyDescent="0.2">
      <c r="B65" s="21" t="s">
        <v>150</v>
      </c>
      <c r="C65" s="30" t="s">
        <v>165</v>
      </c>
      <c r="D65" s="58">
        <v>52.6</v>
      </c>
    </row>
    <row r="66" spans="2:4" ht="12.75" customHeight="1" x14ac:dyDescent="0.2">
      <c r="B66" s="21" t="s">
        <v>151</v>
      </c>
      <c r="C66" s="30" t="s">
        <v>170</v>
      </c>
      <c r="D66" s="58">
        <v>90</v>
      </c>
    </row>
    <row r="67" spans="2:4" ht="12.75" customHeight="1" x14ac:dyDescent="0.2">
      <c r="B67" s="21" t="s">
        <v>159</v>
      </c>
      <c r="C67" s="30" t="s">
        <v>168</v>
      </c>
      <c r="D67" s="58">
        <v>26.4</v>
      </c>
    </row>
    <row r="68" spans="2:4" x14ac:dyDescent="0.2">
      <c r="B68" s="23" t="s">
        <v>160</v>
      </c>
      <c r="C68" s="31" t="s">
        <v>178</v>
      </c>
      <c r="D68" s="58">
        <v>31.9</v>
      </c>
    </row>
    <row r="69" spans="2:4" x14ac:dyDescent="0.2">
      <c r="B69" s="23" t="s">
        <v>171</v>
      </c>
      <c r="C69" s="30" t="s">
        <v>183</v>
      </c>
      <c r="D69" s="58">
        <v>24.4</v>
      </c>
    </row>
    <row r="70" spans="2:4" x14ac:dyDescent="0.2">
      <c r="B70" s="23" t="s">
        <v>172</v>
      </c>
      <c r="C70" s="30" t="s">
        <v>185</v>
      </c>
      <c r="D70" s="58">
        <v>41.8</v>
      </c>
    </row>
    <row r="71" spans="2:4" ht="36" x14ac:dyDescent="0.2">
      <c r="B71" s="21" t="s">
        <v>173</v>
      </c>
      <c r="C71" s="52" t="s">
        <v>186</v>
      </c>
      <c r="D71" s="58">
        <v>19.100000000000001</v>
      </c>
    </row>
    <row r="72" spans="2:4" ht="25.5" customHeight="1" x14ac:dyDescent="0.2">
      <c r="B72" s="21" t="s">
        <v>174</v>
      </c>
      <c r="C72" s="52" t="s">
        <v>196</v>
      </c>
      <c r="D72" s="58">
        <v>172.4</v>
      </c>
    </row>
    <row r="73" spans="2:4" x14ac:dyDescent="0.2">
      <c r="B73" s="23" t="s">
        <v>175</v>
      </c>
      <c r="C73" s="52" t="s">
        <v>198</v>
      </c>
      <c r="D73" s="58">
        <v>87</v>
      </c>
    </row>
    <row r="74" spans="2:4" x14ac:dyDescent="0.2">
      <c r="B74" s="21" t="s">
        <v>176</v>
      </c>
      <c r="C74" s="52" t="s">
        <v>203</v>
      </c>
      <c r="D74" s="58">
        <v>8.9</v>
      </c>
    </row>
    <row r="75" spans="2:4" x14ac:dyDescent="0.2">
      <c r="B75" s="23" t="s">
        <v>177</v>
      </c>
      <c r="C75" s="52" t="s">
        <v>204</v>
      </c>
      <c r="D75" s="58">
        <v>10.4</v>
      </c>
    </row>
    <row r="76" spans="2:4" ht="24" x14ac:dyDescent="0.2">
      <c r="B76" s="21" t="s">
        <v>194</v>
      </c>
      <c r="C76" s="52" t="s">
        <v>200</v>
      </c>
      <c r="D76" s="58">
        <v>88.3</v>
      </c>
    </row>
    <row r="77" spans="2:4" ht="36" x14ac:dyDescent="0.2">
      <c r="B77" s="21" t="s">
        <v>195</v>
      </c>
      <c r="C77" s="52" t="s">
        <v>205</v>
      </c>
      <c r="D77" s="58">
        <v>2</v>
      </c>
    </row>
    <row r="78" spans="2:4" ht="36" x14ac:dyDescent="0.2">
      <c r="B78" s="21" t="s">
        <v>199</v>
      </c>
      <c r="C78" s="52" t="s">
        <v>208</v>
      </c>
      <c r="D78" s="58">
        <v>12</v>
      </c>
    </row>
    <row r="79" spans="2:4" x14ac:dyDescent="0.2">
      <c r="B79" s="23" t="s">
        <v>201</v>
      </c>
      <c r="C79" s="52" t="s">
        <v>212</v>
      </c>
      <c r="D79" s="58">
        <v>49</v>
      </c>
    </row>
    <row r="80" spans="2:4" x14ac:dyDescent="0.2">
      <c r="B80" s="23" t="s">
        <v>202</v>
      </c>
      <c r="C80" s="30" t="s">
        <v>187</v>
      </c>
      <c r="D80" s="58">
        <v>890</v>
      </c>
    </row>
    <row r="81" spans="2:4" x14ac:dyDescent="0.2">
      <c r="B81" s="23" t="s">
        <v>206</v>
      </c>
      <c r="C81" s="32" t="s">
        <v>143</v>
      </c>
      <c r="D81" s="58">
        <v>1300</v>
      </c>
    </row>
    <row r="82" spans="2:4" ht="12.75" customHeight="1" x14ac:dyDescent="0.2">
      <c r="B82" s="23" t="s">
        <v>207</v>
      </c>
      <c r="C82" s="32" t="s">
        <v>144</v>
      </c>
      <c r="D82" s="57">
        <v>1925.6</v>
      </c>
    </row>
    <row r="83" spans="2:4" ht="12.75" customHeight="1" x14ac:dyDescent="0.2">
      <c r="B83" s="23" t="s">
        <v>211</v>
      </c>
      <c r="C83" s="32" t="s">
        <v>197</v>
      </c>
      <c r="D83" s="57">
        <v>40</v>
      </c>
    </row>
    <row r="84" spans="2:4" x14ac:dyDescent="0.2">
      <c r="B84" s="5" t="s">
        <v>88</v>
      </c>
      <c r="C84" s="24" t="s">
        <v>89</v>
      </c>
      <c r="D84" s="6">
        <f>D85+D91+D96+D100+D101</f>
        <v>3188.9</v>
      </c>
    </row>
    <row r="85" spans="2:4" ht="14.25" customHeight="1" x14ac:dyDescent="0.2">
      <c r="B85" s="15" t="s">
        <v>90</v>
      </c>
      <c r="C85" s="33" t="s">
        <v>91</v>
      </c>
      <c r="D85" s="10">
        <f>D86+D87+D88</f>
        <v>258</v>
      </c>
    </row>
    <row r="86" spans="2:4" ht="14.25" customHeight="1" x14ac:dyDescent="0.2">
      <c r="B86" s="16" t="s">
        <v>92</v>
      </c>
      <c r="C86" s="34" t="s">
        <v>93</v>
      </c>
      <c r="D86" s="54">
        <v>15</v>
      </c>
    </row>
    <row r="87" spans="2:4" x14ac:dyDescent="0.2">
      <c r="B87" s="16" t="s">
        <v>94</v>
      </c>
      <c r="C87" s="34" t="s">
        <v>95</v>
      </c>
      <c r="D87" s="54">
        <v>68</v>
      </c>
    </row>
    <row r="88" spans="2:4" x14ac:dyDescent="0.2">
      <c r="B88" s="16" t="s">
        <v>96</v>
      </c>
      <c r="C88" s="34" t="s">
        <v>97</v>
      </c>
      <c r="D88" s="54">
        <f t="shared" ref="D88" si="7">SUM(D89,D90)</f>
        <v>175</v>
      </c>
    </row>
    <row r="89" spans="2:4" ht="15" customHeight="1" x14ac:dyDescent="0.2">
      <c r="B89" s="16" t="s">
        <v>98</v>
      </c>
      <c r="C89" s="34" t="s">
        <v>99</v>
      </c>
      <c r="D89" s="54">
        <v>75</v>
      </c>
    </row>
    <row r="90" spans="2:4" ht="14.25" customHeight="1" x14ac:dyDescent="0.2">
      <c r="B90" s="16" t="s">
        <v>100</v>
      </c>
      <c r="C90" s="34" t="s">
        <v>101</v>
      </c>
      <c r="D90" s="54">
        <v>100</v>
      </c>
    </row>
    <row r="91" spans="2:4" x14ac:dyDescent="0.2">
      <c r="B91" s="15" t="s">
        <v>102</v>
      </c>
      <c r="C91" s="33" t="s">
        <v>103</v>
      </c>
      <c r="D91" s="55">
        <f>D92+D94+D93+D95</f>
        <v>1243.9000000000001</v>
      </c>
    </row>
    <row r="92" spans="2:4" ht="15.75" customHeight="1" x14ac:dyDescent="0.2">
      <c r="B92" s="8" t="s">
        <v>104</v>
      </c>
      <c r="C92" s="26" t="s">
        <v>105</v>
      </c>
      <c r="D92" s="54">
        <v>205.4</v>
      </c>
    </row>
    <row r="93" spans="2:4" ht="15.75" customHeight="1" x14ac:dyDescent="0.2">
      <c r="B93" s="8" t="s">
        <v>106</v>
      </c>
      <c r="C93" s="26" t="s">
        <v>107</v>
      </c>
      <c r="D93" s="54">
        <v>111.6</v>
      </c>
    </row>
    <row r="94" spans="2:4" ht="14.25" customHeight="1" x14ac:dyDescent="0.2">
      <c r="B94" s="8" t="s">
        <v>108</v>
      </c>
      <c r="C94" s="26" t="s">
        <v>109</v>
      </c>
      <c r="D94" s="54">
        <v>706.9</v>
      </c>
    </row>
    <row r="95" spans="2:4" ht="14.25" customHeight="1" x14ac:dyDescent="0.2">
      <c r="B95" s="8" t="s">
        <v>188</v>
      </c>
      <c r="C95" s="26" t="s">
        <v>189</v>
      </c>
      <c r="D95" s="54">
        <v>220</v>
      </c>
    </row>
    <row r="96" spans="2:4" ht="14.25" customHeight="1" x14ac:dyDescent="0.2">
      <c r="B96" s="7" t="s">
        <v>110</v>
      </c>
      <c r="C96" s="25" t="s">
        <v>111</v>
      </c>
      <c r="D96" s="55">
        <f>SUM(D97,D98)</f>
        <v>1670</v>
      </c>
    </row>
    <row r="97" spans="2:4" ht="14.25" customHeight="1" x14ac:dyDescent="0.2">
      <c r="B97" s="8" t="s">
        <v>112</v>
      </c>
      <c r="C97" s="26" t="s">
        <v>113</v>
      </c>
      <c r="D97" s="54">
        <v>50</v>
      </c>
    </row>
    <row r="98" spans="2:4" ht="14.25" customHeight="1" x14ac:dyDescent="0.2">
      <c r="B98" s="8" t="s">
        <v>114</v>
      </c>
      <c r="C98" s="26" t="s">
        <v>115</v>
      </c>
      <c r="D98" s="54">
        <v>1620</v>
      </c>
    </row>
    <row r="99" spans="2:4" ht="14.25" customHeight="1" x14ac:dyDescent="0.2">
      <c r="B99" s="8"/>
      <c r="C99" s="26" t="s">
        <v>116</v>
      </c>
      <c r="D99" s="54">
        <v>1600</v>
      </c>
    </row>
    <row r="100" spans="2:4" x14ac:dyDescent="0.2">
      <c r="B100" s="7" t="s">
        <v>117</v>
      </c>
      <c r="C100" s="25" t="s">
        <v>118</v>
      </c>
      <c r="D100" s="55">
        <v>6</v>
      </c>
    </row>
    <row r="101" spans="2:4" ht="15.75" customHeight="1" x14ac:dyDescent="0.2">
      <c r="B101" s="7" t="s">
        <v>119</v>
      </c>
      <c r="C101" s="25" t="s">
        <v>120</v>
      </c>
      <c r="D101" s="55">
        <v>11</v>
      </c>
    </row>
    <row r="102" spans="2:4" ht="15" customHeight="1" x14ac:dyDescent="0.2">
      <c r="B102" s="5" t="s">
        <v>121</v>
      </c>
      <c r="C102" s="24" t="s">
        <v>122</v>
      </c>
      <c r="D102" s="6">
        <f>D103</f>
        <v>54</v>
      </c>
    </row>
    <row r="103" spans="2:4" x14ac:dyDescent="0.2">
      <c r="B103" s="7" t="s">
        <v>123</v>
      </c>
      <c r="C103" s="25" t="s">
        <v>124</v>
      </c>
      <c r="D103" s="19">
        <f>D104+D105</f>
        <v>54</v>
      </c>
    </row>
    <row r="104" spans="2:4" x14ac:dyDescent="0.2">
      <c r="B104" s="8" t="s">
        <v>125</v>
      </c>
      <c r="C104" s="26" t="s">
        <v>126</v>
      </c>
      <c r="D104" s="54">
        <v>5</v>
      </c>
    </row>
    <row r="105" spans="2:4" x14ac:dyDescent="0.2">
      <c r="B105" s="17" t="s">
        <v>127</v>
      </c>
      <c r="C105" s="20" t="s">
        <v>128</v>
      </c>
      <c r="D105" s="54">
        <v>49</v>
      </c>
    </row>
    <row r="106" spans="2:4" ht="13.5" thickBot="1" x14ac:dyDescent="0.25">
      <c r="B106" s="35" t="s">
        <v>141</v>
      </c>
      <c r="C106" s="36" t="s">
        <v>142</v>
      </c>
      <c r="D106" s="37">
        <v>1456.1</v>
      </c>
    </row>
    <row r="107" spans="2:4" ht="13.5" thickBot="1" x14ac:dyDescent="0.25">
      <c r="B107" s="47"/>
      <c r="C107" s="39" t="s">
        <v>129</v>
      </c>
      <c r="D107" s="48">
        <f>D12+D25+D84+D102+D106</f>
        <v>88939.3</v>
      </c>
    </row>
    <row r="108" spans="2:4" x14ac:dyDescent="0.2">
      <c r="B108" s="38"/>
      <c r="C108" s="45" t="s">
        <v>130</v>
      </c>
      <c r="D108" s="46"/>
    </row>
    <row r="109" spans="2:4" x14ac:dyDescent="0.2">
      <c r="B109" s="17" t="s">
        <v>131</v>
      </c>
      <c r="C109" s="20" t="s">
        <v>132</v>
      </c>
      <c r="D109" s="59">
        <v>339.6</v>
      </c>
    </row>
    <row r="110" spans="2:4" x14ac:dyDescent="0.2">
      <c r="B110" s="17" t="s">
        <v>133</v>
      </c>
      <c r="C110" s="20" t="s">
        <v>134</v>
      </c>
      <c r="D110" s="59">
        <v>29.5</v>
      </c>
    </row>
    <row r="111" spans="2:4" x14ac:dyDescent="0.2">
      <c r="B111" s="17" t="s">
        <v>135</v>
      </c>
      <c r="C111" s="20" t="s">
        <v>136</v>
      </c>
      <c r="D111" s="54">
        <v>556.6</v>
      </c>
    </row>
    <row r="112" spans="2:4" x14ac:dyDescent="0.2">
      <c r="B112" s="17" t="s">
        <v>137</v>
      </c>
      <c r="C112" s="20" t="s">
        <v>158</v>
      </c>
      <c r="D112" s="54">
        <v>33.799999999999997</v>
      </c>
    </row>
    <row r="113" spans="2:4" x14ac:dyDescent="0.2">
      <c r="B113" s="17" t="s">
        <v>155</v>
      </c>
      <c r="C113" s="20" t="s">
        <v>182</v>
      </c>
      <c r="D113" s="54">
        <v>456</v>
      </c>
    </row>
    <row r="114" spans="2:4" x14ac:dyDescent="0.2">
      <c r="B114" s="17" t="s">
        <v>166</v>
      </c>
      <c r="C114" s="20" t="s">
        <v>167</v>
      </c>
      <c r="D114" s="54">
        <v>8.6999999999999993</v>
      </c>
    </row>
    <row r="115" spans="2:4" ht="13.5" thickBot="1" x14ac:dyDescent="0.25">
      <c r="B115" s="41" t="s">
        <v>169</v>
      </c>
      <c r="C115" s="42" t="s">
        <v>138</v>
      </c>
      <c r="D115" s="60">
        <v>9379.7999999999993</v>
      </c>
    </row>
    <row r="116" spans="2:4" ht="13.5" thickBot="1" x14ac:dyDescent="0.25">
      <c r="B116" s="47"/>
      <c r="C116" s="40" t="s">
        <v>139</v>
      </c>
      <c r="D116" s="51">
        <f>SUM(D109:D115)</f>
        <v>10804</v>
      </c>
    </row>
    <row r="117" spans="2:4" ht="12.75" customHeight="1" x14ac:dyDescent="0.2">
      <c r="B117" s="49"/>
      <c r="C117" s="50" t="s">
        <v>140</v>
      </c>
      <c r="D117" s="46">
        <f>D107+D116</f>
        <v>99743.3</v>
      </c>
    </row>
    <row r="119" spans="2:4" x14ac:dyDescent="0.2">
      <c r="C119" s="44"/>
    </row>
  </sheetData>
  <sheetProtection selectLockedCells="1" selectUnlockedCells="1"/>
  <mergeCells count="5">
    <mergeCell ref="B8:D8"/>
    <mergeCell ref="C1:D1"/>
    <mergeCell ref="C4:D4"/>
    <mergeCell ref="C5:D5"/>
    <mergeCell ref="C6:D6"/>
  </mergeCells>
  <pageMargins left="0.6694444444444444" right="0.19652777777777777" top="0.2361111111111111" bottom="0.2361111111111111" header="0.24" footer="0.51180555555555551"/>
  <pageSetup paperSize="9" scale="82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2026 pajamos</vt:lpstr>
      <vt:lpstr>'2026 pajamos'!__xlnm.Print_Titles</vt:lpstr>
      <vt:lpstr>'2026 pajamos'!Print_Titles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Sarune Drobuzaite</dc:creator>
  <cp:lastModifiedBy>Sarune Drobuzaite</cp:lastModifiedBy>
  <cp:lastPrinted>2026-08-04T06:34:43Z</cp:lastPrinted>
  <dcterms:created xsi:type="dcterms:W3CDTF">2019-02-14T11:37:44Z</dcterms:created>
  <dcterms:modified xsi:type="dcterms:W3CDTF">2026-08-18T12:39:05Z</dcterms:modified>
</cp:coreProperties>
</file>