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96F3FCD5-10E8-4897-BDE8-AA6AAB8A4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prieda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3" i="2" l="1"/>
  <c r="D430" i="2"/>
  <c r="D436" i="2" l="1"/>
  <c r="D73" i="2"/>
  <c r="D72" i="2"/>
  <c r="D446" i="2" l="1"/>
  <c r="D111" i="2"/>
  <c r="D424" i="2"/>
  <c r="D423" i="2"/>
  <c r="D406" i="2"/>
  <c r="D405" i="2" s="1"/>
  <c r="D41" i="2"/>
  <c r="D224" i="2"/>
  <c r="D223" i="2" s="1"/>
  <c r="D144" i="2"/>
  <c r="D143" i="2" s="1"/>
  <c r="D131" i="2"/>
  <c r="D130" i="2" s="1"/>
  <c r="D434" i="2"/>
  <c r="D429" i="2"/>
  <c r="D422" i="2"/>
  <c r="D419" i="2"/>
  <c r="D412" i="2"/>
  <c r="D440" i="2" l="1"/>
  <c r="D447" i="2"/>
  <c r="D441" i="2"/>
  <c r="D99" i="2" l="1"/>
  <c r="D14" i="2" l="1"/>
  <c r="D13" i="2" s="1"/>
  <c r="D103" i="2" l="1"/>
  <c r="D102" i="2" s="1"/>
  <c r="D107" i="2"/>
  <c r="D58" i="2" l="1"/>
  <c r="D450" i="2" l="1"/>
  <c r="D27" i="2" l="1"/>
  <c r="D402" i="2"/>
  <c r="D401" i="2" s="1"/>
  <c r="D414" i="2" l="1"/>
  <c r="D197" i="2" l="1"/>
  <c r="D191" i="2" l="1"/>
  <c r="D182" i="2"/>
  <c r="D81" i="2"/>
  <c r="D80" i="2" s="1"/>
  <c r="D449" i="2" l="1"/>
  <c r="D448" i="2" l="1"/>
  <c r="D51" i="2"/>
  <c r="D50" i="2" s="1"/>
  <c r="D435" i="2" l="1"/>
  <c r="D445" i="2"/>
  <c r="D444" i="2"/>
  <c r="D439" i="2"/>
  <c r="D396" i="2"/>
  <c r="D395" i="2" s="1"/>
  <c r="D394" i="2" s="1"/>
  <c r="D390" i="2"/>
  <c r="D389" i="2" s="1"/>
  <c r="D388" i="2" s="1"/>
  <c r="D384" i="2"/>
  <c r="D383" i="2" s="1"/>
  <c r="D382" i="2" s="1"/>
  <c r="D378" i="2"/>
  <c r="D377" i="2" s="1"/>
  <c r="D376" i="2" s="1"/>
  <c r="D372" i="2"/>
  <c r="D371" i="2" s="1"/>
  <c r="D370" i="2" s="1"/>
  <c r="D366" i="2"/>
  <c r="D365" i="2" s="1"/>
  <c r="D364" i="2" s="1"/>
  <c r="D360" i="2"/>
  <c r="D359" i="2" s="1"/>
  <c r="D358" i="2" s="1"/>
  <c r="D354" i="2"/>
  <c r="D353" i="2" s="1"/>
  <c r="D352" i="2" s="1"/>
  <c r="D348" i="2"/>
  <c r="D347" i="2" s="1"/>
  <c r="D346" i="2" s="1"/>
  <c r="D342" i="2"/>
  <c r="D341" i="2" s="1"/>
  <c r="D340" i="2" s="1"/>
  <c r="D336" i="2"/>
  <c r="D335" i="2" s="1"/>
  <c r="D334" i="2" s="1"/>
  <c r="D330" i="2"/>
  <c r="D329" i="2" s="1"/>
  <c r="D328" i="2" s="1"/>
  <c r="D282" i="2"/>
  <c r="D281" i="2" s="1"/>
  <c r="D280" i="2" s="1"/>
  <c r="D276" i="2"/>
  <c r="D275" i="2" s="1"/>
  <c r="D274" i="2" s="1"/>
  <c r="D418" i="2"/>
  <c r="D312" i="2"/>
  <c r="D311" i="2" s="1"/>
  <c r="D310" i="2" s="1"/>
  <c r="D306" i="2"/>
  <c r="D305" i="2" s="1"/>
  <c r="D304" i="2" s="1"/>
  <c r="D300" i="2"/>
  <c r="D299" i="2" s="1"/>
  <c r="D298" i="2" s="1"/>
  <c r="D294" i="2"/>
  <c r="D293" i="2" s="1"/>
  <c r="D292" i="2" s="1"/>
  <c r="D288" i="2"/>
  <c r="D287" i="2" s="1"/>
  <c r="D286" i="2" s="1"/>
  <c r="D438" i="2" l="1"/>
  <c r="D443" i="2"/>
  <c r="D442" i="2" s="1"/>
  <c r="D433" i="2"/>
  <c r="D432" i="2" s="1"/>
  <c r="D270" i="2" l="1"/>
  <c r="D269" i="2" s="1"/>
  <c r="D268" i="2" s="1"/>
  <c r="D264" i="2"/>
  <c r="D263" i="2" s="1"/>
  <c r="D262" i="2" s="1"/>
  <c r="D258" i="2"/>
  <c r="D257" i="2" s="1"/>
  <c r="D256" i="2" s="1"/>
  <c r="D252" i="2"/>
  <c r="D251" i="2" s="1"/>
  <c r="D250" i="2" s="1"/>
  <c r="D246" i="2"/>
  <c r="D245" i="2" s="1"/>
  <c r="D244" i="2" s="1"/>
  <c r="D240" i="2"/>
  <c r="D239" i="2" s="1"/>
  <c r="D238" i="2" s="1"/>
  <c r="D234" i="2"/>
  <c r="D233" i="2" s="1"/>
  <c r="D232" i="2" s="1"/>
  <c r="D228" i="2"/>
  <c r="D227" i="2" s="1"/>
  <c r="D226" i="2" s="1"/>
  <c r="D219" i="2"/>
  <c r="D218" i="2" s="1"/>
  <c r="D217" i="2" s="1"/>
  <c r="D213" i="2"/>
  <c r="D212" i="2" s="1"/>
  <c r="D211" i="2" s="1"/>
  <c r="D207" i="2"/>
  <c r="D206" i="2" s="1"/>
  <c r="D205" i="2" s="1"/>
  <c r="D202" i="2"/>
  <c r="D196" i="2"/>
  <c r="D195" i="2" s="1"/>
  <c r="D431" i="2"/>
  <c r="D428" i="2"/>
  <c r="D427" i="2"/>
  <c r="D426" i="2"/>
  <c r="D190" i="2"/>
  <c r="D187" i="2"/>
  <c r="D186" i="2" s="1"/>
  <c r="D181" i="2"/>
  <c r="D178" i="2"/>
  <c r="D177" i="2" s="1"/>
  <c r="D173" i="2"/>
  <c r="D172" i="2" s="1"/>
  <c r="D169" i="2"/>
  <c r="D168" i="2" s="1"/>
  <c r="D163" i="2"/>
  <c r="D162" i="2" s="1"/>
  <c r="D160" i="2"/>
  <c r="D159" i="2" s="1"/>
  <c r="D156" i="2"/>
  <c r="D155" i="2" s="1"/>
  <c r="D152" i="2"/>
  <c r="D151" i="2" s="1"/>
  <c r="D147" i="2"/>
  <c r="D146" i="2" s="1"/>
  <c r="D140" i="2"/>
  <c r="D139" i="2" s="1"/>
  <c r="D134" i="2"/>
  <c r="D133" i="2" s="1"/>
  <c r="D127" i="2"/>
  <c r="D126" i="2" s="1"/>
  <c r="D123" i="2"/>
  <c r="D122" i="2" s="1"/>
  <c r="D118" i="2"/>
  <c r="D117" i="2" s="1"/>
  <c r="D115" i="2"/>
  <c r="D114" i="2" s="1"/>
  <c r="D106" i="2"/>
  <c r="D101" i="2" s="1"/>
  <c r="D98" i="2"/>
  <c r="D94" i="2"/>
  <c r="D93" i="2" s="1"/>
  <c r="D91" i="2"/>
  <c r="D90" i="2" s="1"/>
  <c r="D87" i="2"/>
  <c r="D86" i="2" s="1"/>
  <c r="D77" i="2"/>
  <c r="D76" i="2" s="1"/>
  <c r="D75" i="2" s="1"/>
  <c r="D68" i="2"/>
  <c r="D67" i="2" s="1"/>
  <c r="D64" i="2"/>
  <c r="D63" i="2" s="1"/>
  <c r="D62" i="2" l="1"/>
  <c r="D85" i="2"/>
  <c r="D138" i="2"/>
  <c r="D125" i="2"/>
  <c r="D201" i="2"/>
  <c r="D200" i="2" s="1"/>
  <c r="D185" i="2"/>
  <c r="D176" i="2"/>
  <c r="D167" i="2"/>
  <c r="D154" i="2"/>
  <c r="D113" i="2"/>
  <c r="D425" i="2"/>
  <c r="D421" i="2"/>
  <c r="D55" i="2" l="1"/>
  <c r="D54" i="2" s="1"/>
  <c r="D57" i="2"/>
  <c r="D45" i="2"/>
  <c r="D44" i="2" s="1"/>
  <c r="D40" i="2"/>
  <c r="D32" i="2"/>
  <c r="D29" i="2" s="1"/>
  <c r="D36" i="2"/>
  <c r="D35" i="2" s="1"/>
  <c r="D53" i="2" l="1"/>
  <c r="D420" i="2"/>
  <c r="D324" i="2"/>
  <c r="D318" i="2"/>
  <c r="D317" i="2" s="1"/>
  <c r="D316" i="2" s="1"/>
  <c r="D26" i="2"/>
  <c r="D24" i="2"/>
  <c r="D23" i="2" s="1"/>
  <c r="D19" i="2"/>
  <c r="D18" i="2" s="1"/>
  <c r="D12" i="2"/>
  <c r="D411" i="2" l="1"/>
  <c r="D17" i="2"/>
  <c r="D323" i="2"/>
  <c r="D322" i="2" s="1"/>
  <c r="D417" i="2" l="1"/>
  <c r="D416" i="2" l="1"/>
  <c r="D415" i="2" l="1"/>
  <c r="D410" i="2" l="1"/>
  <c r="D409" i="2"/>
  <c r="D400" i="2"/>
  <c r="D404" i="2"/>
</calcChain>
</file>

<file path=xl/sharedStrings.xml><?xml version="1.0" encoding="utf-8"?>
<sst xmlns="http://schemas.openxmlformats.org/spreadsheetml/2006/main" count="588" uniqueCount="143">
  <si>
    <t>1.</t>
  </si>
  <si>
    <t>Savivaldybės kontrolės ir audito tarnyba, iš viso</t>
  </si>
  <si>
    <t>01</t>
  </si>
  <si>
    <t>2.</t>
  </si>
  <si>
    <t>Savivaldybės administracija, iš viso</t>
  </si>
  <si>
    <t>02</t>
  </si>
  <si>
    <t>03</t>
  </si>
  <si>
    <t>04</t>
  </si>
  <si>
    <t>05</t>
  </si>
  <si>
    <t>06</t>
  </si>
  <si>
    <t>07</t>
  </si>
  <si>
    <t>08</t>
  </si>
  <si>
    <t>3.</t>
  </si>
  <si>
    <t>Karsakiškio seniūnija, iš viso</t>
  </si>
  <si>
    <t>4.</t>
  </si>
  <si>
    <t>Krekenavos seniūnija, iš viso</t>
  </si>
  <si>
    <t>5.</t>
  </si>
  <si>
    <t>Miežiškių seniūnija, iš viso</t>
  </si>
  <si>
    <t>6.</t>
  </si>
  <si>
    <t>Naujamiesčio seniūnija, iš viso</t>
  </si>
  <si>
    <t>7.</t>
  </si>
  <si>
    <t>Paįstrio seniūnija, iš viso</t>
  </si>
  <si>
    <t>8.</t>
  </si>
  <si>
    <t>Panevėžio seniūnija, iš viso</t>
  </si>
  <si>
    <t>9.</t>
  </si>
  <si>
    <t>Raguvos seniūnija, iš viso</t>
  </si>
  <si>
    <t>10.</t>
  </si>
  <si>
    <t>Ramygalos seniūnija, iš viso</t>
  </si>
  <si>
    <t>11.</t>
  </si>
  <si>
    <t>Smilgių seniūnija, iš viso</t>
  </si>
  <si>
    <t>12.</t>
  </si>
  <si>
    <t>Upytės seniūnija, iš viso</t>
  </si>
  <si>
    <t>13.</t>
  </si>
  <si>
    <t>Vadoklių seniūnija, iš viso</t>
  </si>
  <si>
    <t>14.</t>
  </si>
  <si>
    <t>Velžio seniūnija, iš viso</t>
  </si>
  <si>
    <t>15.</t>
  </si>
  <si>
    <t>Priešgaisrinė tarnyba, iš viso</t>
  </si>
  <si>
    <t>16.</t>
  </si>
  <si>
    <t>Krekenavos Mykolo Antanaičio gimnazija, iš viso</t>
  </si>
  <si>
    <t>17.</t>
  </si>
  <si>
    <t>18.</t>
  </si>
  <si>
    <t>Paįstrio Juozo Zikaro gimnazija, iš viso</t>
  </si>
  <si>
    <t>19.</t>
  </si>
  <si>
    <t>Raguvos gimnazija, iš viso</t>
  </si>
  <si>
    <t>20.</t>
  </si>
  <si>
    <t>Ramygalos gimnazija, iš viso</t>
  </si>
  <si>
    <t>21.</t>
  </si>
  <si>
    <t>Smilgių gimnazija, iš viso</t>
  </si>
  <si>
    <t>22.</t>
  </si>
  <si>
    <t>Velžio gimnazija, iš viso</t>
  </si>
  <si>
    <t>23.</t>
  </si>
  <si>
    <t>Dembavos progimnazija, iš viso</t>
  </si>
  <si>
    <t>24.</t>
  </si>
  <si>
    <t>25.</t>
  </si>
  <si>
    <t>Paliūniškio pagrindinė mokykla, iš viso</t>
  </si>
  <si>
    <t>26.</t>
  </si>
  <si>
    <t>Upytės Antano Belazaro pagrindinė mokykla, iš viso</t>
  </si>
  <si>
    <t>27.</t>
  </si>
  <si>
    <t>28.</t>
  </si>
  <si>
    <t>29.</t>
  </si>
  <si>
    <t>Pažagienių mokykla-darželis, iš viso</t>
  </si>
  <si>
    <t>30.</t>
  </si>
  <si>
    <t>Piniavos mokykla-darželis, iš viso</t>
  </si>
  <si>
    <t>31.</t>
  </si>
  <si>
    <t>Dembavos lopšelis-darželis „Smalsutis“, iš viso</t>
  </si>
  <si>
    <t>32.</t>
  </si>
  <si>
    <t>Krekenavos lopšelis-darželis „Sigutė“, iš viso</t>
  </si>
  <si>
    <t>33.</t>
  </si>
  <si>
    <t>Naujamiesčio lopšelis-darželis „Bitutė“, iš viso</t>
  </si>
  <si>
    <t>34.</t>
  </si>
  <si>
    <t>Ramygalos lopšelis-darželis „Gandriukas“, iš viso</t>
  </si>
  <si>
    <t>Velžio lopšelis-darželis „Šypsenėlė“, iš viso</t>
  </si>
  <si>
    <t>36.</t>
  </si>
  <si>
    <t>Švietimo centras, iš viso</t>
  </si>
  <si>
    <t>37.</t>
  </si>
  <si>
    <t>38.</t>
  </si>
  <si>
    <t>Muzikos mokykla, iš viso</t>
  </si>
  <si>
    <t>39.</t>
  </si>
  <si>
    <t>Viešoji biblioteka, iš viso</t>
  </si>
  <si>
    <t>40.</t>
  </si>
  <si>
    <t>Ėriškių kultūros centras, iš viso</t>
  </si>
  <si>
    <t>41.</t>
  </si>
  <si>
    <t>Krekenavos kultūros centras, iš viso</t>
  </si>
  <si>
    <t>42.</t>
  </si>
  <si>
    <t>Liūdynės kultūros centras, iš viso</t>
  </si>
  <si>
    <t>43.</t>
  </si>
  <si>
    <t>Miežiškių kultūros centras, iš viso</t>
  </si>
  <si>
    <t>44.</t>
  </si>
  <si>
    <t>Naujamiesčio kultūros centras-dailės galerija, iš viso</t>
  </si>
  <si>
    <t>45.</t>
  </si>
  <si>
    <t>Paįstrio kultūros centras, iš viso</t>
  </si>
  <si>
    <t>46.</t>
  </si>
  <si>
    <t>Raguvos kultūros centras, iš viso</t>
  </si>
  <si>
    <t>47.</t>
  </si>
  <si>
    <t>Ramygalos kultūros centras, iš viso</t>
  </si>
  <si>
    <t>48.</t>
  </si>
  <si>
    <t>Smilgių kultūros centras, iš viso</t>
  </si>
  <si>
    <t>49.</t>
  </si>
  <si>
    <t>Šilagalio kultūros centras, iš viso</t>
  </si>
  <si>
    <t>Tiltagalių kultūros centras, iš viso</t>
  </si>
  <si>
    <t>Vadoklių kultūros centras, iš viso</t>
  </si>
  <si>
    <t>Rajono socialinių paslaugų centras, iš viso</t>
  </si>
  <si>
    <t>Visuomenės sveikatos biuras, iš viso</t>
  </si>
  <si>
    <t xml:space="preserve">Iš viso </t>
  </si>
  <si>
    <t>Savivaldybės valdymo programa</t>
  </si>
  <si>
    <t>Ugdymo proceso ir kokybiškos ugdymosi aplinkos užtikrinimo programa</t>
  </si>
  <si>
    <t>Aktyvaus bendruomenės gyvenimo skatinimo programa</t>
  </si>
  <si>
    <t>Rajono infrastruktūros priežiūros, modernizavimo ir plėtros programa</t>
  </si>
  <si>
    <t>Socialinės atskirties mažinimo programa</t>
  </si>
  <si>
    <t>Sveikatos apsaugos programa</t>
  </si>
  <si>
    <t>Aplinkos apsaugos programa</t>
  </si>
  <si>
    <t>Ekonominio konkurencingumo didinimo programa</t>
  </si>
  <si>
    <t xml:space="preserve"> Aplinkos apsaugos programa</t>
  </si>
  <si>
    <t xml:space="preserve"> Socialinės atskirties mažinimo programa</t>
  </si>
  <si>
    <t>Naujamiesčio mokykla, iš viso</t>
  </si>
  <si>
    <t>35.</t>
  </si>
  <si>
    <t xml:space="preserve">savivaldybės biudžeto lėšų likutis </t>
  </si>
  <si>
    <t>trumpalaikiams įsiskolinimams dengti</t>
  </si>
  <si>
    <t>išlaidoms ir ilgalaikiam turtui kurti, įsigyti, remontuoti</t>
  </si>
  <si>
    <t>įstaigos pajamų lėšų likutis</t>
  </si>
  <si>
    <t xml:space="preserve">valstybės lėšų likutis </t>
  </si>
  <si>
    <t>piniginės socialinės paramos lėšų likutis</t>
  </si>
  <si>
    <t>aplinkos apsaugos rėmimo specialiosios programos likutis</t>
  </si>
  <si>
    <t>rinkliavos už atliekų tvarkymą likutis</t>
  </si>
  <si>
    <t xml:space="preserve"> Savivaldybės valdymo programa</t>
  </si>
  <si>
    <t>savivaldybės biudžeto lėšų likutis</t>
  </si>
  <si>
    <t>aplinkos apsaugos rėmimo specialiosios programos lėšų likutis</t>
  </si>
  <si>
    <t xml:space="preserve">infrastruktūros programos lėšų likutis </t>
  </si>
  <si>
    <t>PANEVĖŽIO RAJONO SAVIVALDYBĖS 2026 METŲ KITŲ FINANSAVIMO ŠALTINIŲ PASKIRSTYMAS PROGRAMOMS VYKDYTI</t>
  </si>
  <si>
    <t>PATVIRTINTA</t>
  </si>
  <si>
    <t>Panevėžio rajono savivaldybės tarybos</t>
  </si>
  <si>
    <t>4 priedas</t>
  </si>
  <si>
    <t>Eil.
Nr.</t>
  </si>
  <si>
    <t>Asignavimų valdytojas</t>
  </si>
  <si>
    <t>Programos 
kodas</t>
  </si>
  <si>
    <t>Iš viso 
išlaidoms</t>
  </si>
  <si>
    <t xml:space="preserve"> Rajono infrastruktūros priežiūros, modernizavimo ir plėtros programa</t>
  </si>
  <si>
    <t>50.</t>
  </si>
  <si>
    <t>Rajono kultūros centras, iš viso</t>
  </si>
  <si>
    <t>(tūkst. eur)</t>
  </si>
  <si>
    <t>2026 m. vasario 19 d. sprendimu Nr. T-31</t>
  </si>
  <si>
    <t>(2026 m. rugpjūčio 27 d. sprendimu Nr. T-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</si>
</sst>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56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17"/>
      <name val="Calibri"/>
      <family val="2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name val="Calibri"/>
      <family val="2"/>
      <charset val="186"/>
    </font>
    <font>
      <b/>
      <i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0"/>
      <name val="Times New Roman"/>
      <family val="1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26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3" borderId="0"/>
  </cellStyleXfs>
  <cellXfs count="228">
    <xf numFmtId="0" fontId="0" fillId="0" borderId="0" xfId="0"/>
    <xf numFmtId="49" fontId="13" fillId="2" borderId="7" xfId="2" applyNumberFormat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49" fontId="13" fillId="2" borderId="6" xfId="2" applyNumberFormat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 wrapText="1"/>
    </xf>
    <xf numFmtId="49" fontId="7" fillId="5" borderId="2" xfId="2" applyNumberFormat="1" applyFont="1" applyFill="1" applyBorder="1" applyAlignment="1">
      <alignment horizontal="left" vertical="center"/>
    </xf>
    <xf numFmtId="49" fontId="6" fillId="5" borderId="4" xfId="1" applyNumberFormat="1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/>
    </xf>
    <xf numFmtId="49" fontId="13" fillId="2" borderId="10" xfId="2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/>
    </xf>
    <xf numFmtId="49" fontId="6" fillId="5" borderId="2" xfId="1" applyNumberFormat="1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/>
    </xf>
    <xf numFmtId="49" fontId="6" fillId="5" borderId="2" xfId="1" applyNumberFormat="1" applyFont="1" applyFill="1" applyBorder="1" applyAlignment="1">
      <alignment horizontal="right" vertical="center"/>
    </xf>
    <xf numFmtId="0" fontId="13" fillId="2" borderId="10" xfId="2" applyFont="1" applyFill="1" applyBorder="1" applyAlignment="1">
      <alignment horizontal="center" vertical="center"/>
    </xf>
    <xf numFmtId="0" fontId="6" fillId="5" borderId="3" xfId="1" applyFont="1" applyFill="1" applyBorder="1" applyAlignment="1">
      <alignment vertical="center"/>
    </xf>
    <xf numFmtId="49" fontId="13" fillId="2" borderId="21" xfId="2" applyNumberFormat="1" applyFont="1" applyFill="1" applyBorder="1" applyAlignment="1">
      <alignment horizontal="center" vertical="center"/>
    </xf>
    <xf numFmtId="0" fontId="13" fillId="2" borderId="22" xfId="2" applyFont="1" applyFill="1" applyBorder="1" applyAlignment="1">
      <alignment horizontal="center" vertical="center" wrapText="1"/>
    </xf>
    <xf numFmtId="0" fontId="13" fillId="2" borderId="22" xfId="2" applyFont="1" applyFill="1" applyBorder="1" applyAlignment="1">
      <alignment horizontal="center" vertical="center"/>
    </xf>
    <xf numFmtId="164" fontId="6" fillId="5" borderId="6" xfId="1" applyNumberFormat="1" applyFont="1" applyFill="1" applyBorder="1" applyAlignment="1">
      <alignment vertical="center"/>
    </xf>
    <xf numFmtId="164" fontId="13" fillId="2" borderId="6" xfId="1" applyNumberFormat="1" applyFont="1" applyFill="1" applyBorder="1" applyAlignment="1">
      <alignment vertical="center"/>
    </xf>
    <xf numFmtId="164" fontId="8" fillId="2" borderId="6" xfId="1" applyNumberFormat="1" applyFont="1" applyFill="1" applyBorder="1" applyAlignment="1">
      <alignment vertical="center"/>
    </xf>
    <xf numFmtId="0" fontId="2" fillId="0" borderId="0" xfId="0" applyFont="1"/>
    <xf numFmtId="0" fontId="9" fillId="2" borderId="12" xfId="0" applyFont="1" applyFill="1" applyBorder="1" applyAlignment="1">
      <alignment horizontal="left" vertical="center"/>
    </xf>
    <xf numFmtId="164" fontId="9" fillId="6" borderId="27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right" vertical="center"/>
    </xf>
    <xf numFmtId="0" fontId="6" fillId="5" borderId="30" xfId="1" applyFont="1" applyFill="1" applyBorder="1" applyAlignment="1">
      <alignment horizontal="left" vertical="center"/>
    </xf>
    <xf numFmtId="49" fontId="6" fillId="5" borderId="6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3" fillId="2" borderId="9" xfId="2" applyNumberFormat="1" applyFont="1" applyFill="1" applyBorder="1" applyAlignment="1">
      <alignment horizontal="center" vertical="center"/>
    </xf>
    <xf numFmtId="164" fontId="8" fillId="6" borderId="6" xfId="0" applyNumberFormat="1" applyFont="1" applyFill="1" applyBorder="1" applyAlignment="1">
      <alignment vertical="center"/>
    </xf>
    <xf numFmtId="0" fontId="9" fillId="6" borderId="13" xfId="0" applyFont="1" applyFill="1" applyBorder="1" applyAlignment="1">
      <alignment horizontal="left" vertical="center"/>
    </xf>
    <xf numFmtId="164" fontId="9" fillId="6" borderId="31" xfId="0" applyNumberFormat="1" applyFont="1" applyFill="1" applyBorder="1" applyAlignment="1">
      <alignment vertical="center"/>
    </xf>
    <xf numFmtId="0" fontId="13" fillId="2" borderId="8" xfId="2" applyFont="1" applyFill="1" applyBorder="1" applyAlignment="1">
      <alignment horizontal="center" vertical="center" wrapText="1"/>
    </xf>
    <xf numFmtId="164" fontId="9" fillId="6" borderId="10" xfId="0" applyNumberFormat="1" applyFont="1" applyFill="1" applyBorder="1" applyAlignment="1">
      <alignment vertical="center"/>
    </xf>
    <xf numFmtId="0" fontId="9" fillId="2" borderId="11" xfId="0" applyFont="1" applyFill="1" applyBorder="1" applyAlignment="1">
      <alignment horizontal="left" vertical="center"/>
    </xf>
    <xf numFmtId="164" fontId="9" fillId="6" borderId="33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64" fontId="13" fillId="2" borderId="27" xfId="1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 wrapText="1"/>
    </xf>
    <xf numFmtId="164" fontId="9" fillId="2" borderId="27" xfId="0" applyNumberFormat="1" applyFont="1" applyFill="1" applyBorder="1" applyAlignment="1">
      <alignment vertical="center"/>
    </xf>
    <xf numFmtId="0" fontId="6" fillId="5" borderId="23" xfId="1" applyFont="1" applyFill="1" applyBorder="1" applyAlignment="1">
      <alignment vertical="center"/>
    </xf>
    <xf numFmtId="49" fontId="6" fillId="5" borderId="24" xfId="1" applyNumberFormat="1" applyFont="1" applyFill="1" applyBorder="1" applyAlignment="1">
      <alignment horizontal="right" vertical="center"/>
    </xf>
    <xf numFmtId="164" fontId="6" fillId="5" borderId="25" xfId="1" applyNumberFormat="1" applyFont="1" applyFill="1" applyBorder="1" applyAlignment="1">
      <alignment vertical="center"/>
    </xf>
    <xf numFmtId="164" fontId="9" fillId="6" borderId="6" xfId="0" applyNumberFormat="1" applyFont="1" applyFill="1" applyBorder="1" applyAlignment="1">
      <alignment vertical="center"/>
    </xf>
    <xf numFmtId="0" fontId="6" fillId="5" borderId="6" xfId="1" applyFont="1" applyFill="1" applyBorder="1" applyAlignment="1">
      <alignment vertical="center"/>
    </xf>
    <xf numFmtId="49" fontId="6" fillId="5" borderId="14" xfId="1" applyNumberFormat="1" applyFont="1" applyFill="1" applyBorder="1" applyAlignment="1">
      <alignment horizontal="right" vertical="center"/>
    </xf>
    <xf numFmtId="49" fontId="13" fillId="2" borderId="37" xfId="2" applyNumberFormat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vertical="center"/>
    </xf>
    <xf numFmtId="0" fontId="9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right" vertical="center"/>
    </xf>
    <xf numFmtId="49" fontId="13" fillId="2" borderId="38" xfId="2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9" fillId="6" borderId="16" xfId="0" applyFont="1" applyFill="1" applyBorder="1" applyAlignment="1">
      <alignment horizontal="left" vertical="center"/>
    </xf>
    <xf numFmtId="164" fontId="8" fillId="2" borderId="10" xfId="1" applyNumberFormat="1" applyFont="1" applyFill="1" applyBorder="1" applyAlignment="1">
      <alignment vertical="center"/>
    </xf>
    <xf numFmtId="164" fontId="8" fillId="2" borderId="34" xfId="1" applyNumberFormat="1" applyFont="1" applyFill="1" applyBorder="1" applyAlignment="1">
      <alignment vertical="center"/>
    </xf>
    <xf numFmtId="49" fontId="6" fillId="5" borderId="4" xfId="1" applyNumberFormat="1" applyFont="1" applyFill="1" applyBorder="1" applyAlignment="1">
      <alignment horizontal="right" vertical="center"/>
    </xf>
    <xf numFmtId="49" fontId="13" fillId="2" borderId="20" xfId="2" applyNumberFormat="1" applyFont="1" applyFill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/>
    </xf>
    <xf numFmtId="49" fontId="16" fillId="2" borderId="13" xfId="0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right" vertical="center"/>
    </xf>
    <xf numFmtId="49" fontId="15" fillId="2" borderId="14" xfId="2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164" fontId="8" fillId="2" borderId="11" xfId="1" applyNumberFormat="1" applyFont="1" applyFill="1" applyBorder="1" applyAlignment="1">
      <alignment vertical="center"/>
    </xf>
    <xf numFmtId="49" fontId="6" fillId="5" borderId="6" xfId="1" applyNumberFormat="1" applyFont="1" applyFill="1" applyBorder="1" applyAlignment="1">
      <alignment horizontal="right" vertical="center"/>
    </xf>
    <xf numFmtId="0" fontId="13" fillId="2" borderId="41" xfId="2" applyFont="1" applyFill="1" applyBorder="1" applyAlignment="1">
      <alignment horizontal="center" vertical="center" wrapText="1"/>
    </xf>
    <xf numFmtId="164" fontId="9" fillId="6" borderId="42" xfId="0" applyNumberFormat="1" applyFont="1" applyFill="1" applyBorder="1" applyAlignment="1">
      <alignment vertical="center"/>
    </xf>
    <xf numFmtId="164" fontId="8" fillId="6" borderId="10" xfId="0" applyNumberFormat="1" applyFont="1" applyFill="1" applyBorder="1" applyAlignment="1">
      <alignment vertical="center"/>
    </xf>
    <xf numFmtId="164" fontId="9" fillId="2" borderId="6" xfId="0" applyNumberFormat="1" applyFont="1" applyFill="1" applyBorder="1" applyAlignment="1">
      <alignment vertical="center"/>
    </xf>
    <xf numFmtId="164" fontId="9" fillId="2" borderId="10" xfId="0" applyNumberFormat="1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49" fontId="7" fillId="5" borderId="6" xfId="2" applyNumberFormat="1" applyFont="1" applyFill="1" applyBorder="1" applyAlignment="1">
      <alignment horizontal="center" vertical="center"/>
    </xf>
    <xf numFmtId="49" fontId="15" fillId="2" borderId="1" xfId="2" applyNumberFormat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left" vertical="center"/>
    </xf>
    <xf numFmtId="0" fontId="6" fillId="5" borderId="24" xfId="1" applyFont="1" applyFill="1" applyBorder="1" applyAlignment="1">
      <alignment vertical="center"/>
    </xf>
    <xf numFmtId="49" fontId="15" fillId="2" borderId="43" xfId="2" applyNumberFormat="1" applyFont="1" applyFill="1" applyBorder="1" applyAlignment="1">
      <alignment horizontal="center" vertical="center"/>
    </xf>
    <xf numFmtId="164" fontId="6" fillId="5" borderId="31" xfId="1" applyNumberFormat="1" applyFont="1" applyFill="1" applyBorder="1" applyAlignment="1">
      <alignment vertical="center"/>
    </xf>
    <xf numFmtId="0" fontId="6" fillId="5" borderId="20" xfId="1" applyFont="1" applyFill="1" applyBorder="1" applyAlignment="1">
      <alignment vertical="center"/>
    </xf>
    <xf numFmtId="49" fontId="6" fillId="5" borderId="44" xfId="1" applyNumberFormat="1" applyFont="1" applyFill="1" applyBorder="1" applyAlignment="1">
      <alignment horizontal="center" vertical="center"/>
    </xf>
    <xf numFmtId="164" fontId="6" fillId="5" borderId="45" xfId="1" applyNumberFormat="1" applyFont="1" applyFill="1" applyBorder="1" applyAlignment="1">
      <alignment vertical="center"/>
    </xf>
    <xf numFmtId="49" fontId="6" fillId="5" borderId="45" xfId="1" applyNumberFormat="1" applyFont="1" applyFill="1" applyBorder="1" applyAlignment="1">
      <alignment horizontal="right" vertical="center"/>
    </xf>
    <xf numFmtId="164" fontId="8" fillId="6" borderId="11" xfId="0" applyNumberFormat="1" applyFont="1" applyFill="1" applyBorder="1" applyAlignment="1">
      <alignment vertical="center"/>
    </xf>
    <xf numFmtId="49" fontId="6" fillId="5" borderId="24" xfId="1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164" fontId="6" fillId="4" borderId="6" xfId="0" applyNumberFormat="1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8" fillId="2" borderId="11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vertical="center"/>
    </xf>
    <xf numFmtId="164" fontId="8" fillId="2" borderId="6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/>
    </xf>
    <xf numFmtId="164" fontId="9" fillId="0" borderId="6" xfId="0" applyNumberFormat="1" applyFont="1" applyBorder="1" applyAlignment="1">
      <alignment vertical="center"/>
    </xf>
    <xf numFmtId="0" fontId="6" fillId="5" borderId="10" xfId="1" applyFont="1" applyFill="1" applyBorder="1" applyAlignment="1">
      <alignment vertical="center"/>
    </xf>
    <xf numFmtId="49" fontId="6" fillId="5" borderId="5" xfId="1" applyNumberFormat="1" applyFont="1" applyFill="1" applyBorder="1" applyAlignment="1">
      <alignment horizontal="center" vertical="center"/>
    </xf>
    <xf numFmtId="0" fontId="13" fillId="2" borderId="41" xfId="2" applyFont="1" applyFill="1" applyBorder="1" applyAlignment="1">
      <alignment horizontal="center" vertical="center"/>
    </xf>
    <xf numFmtId="49" fontId="13" fillId="2" borderId="29" xfId="2" applyNumberFormat="1" applyFont="1" applyFill="1" applyBorder="1" applyAlignment="1">
      <alignment horizontal="center" vertical="center"/>
    </xf>
    <xf numFmtId="49" fontId="13" fillId="2" borderId="13" xfId="2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top" wrapText="1"/>
    </xf>
    <xf numFmtId="49" fontId="9" fillId="2" borderId="19" xfId="0" applyNumberFormat="1" applyFont="1" applyFill="1" applyBorder="1" applyAlignment="1">
      <alignment horizontal="center" vertical="center"/>
    </xf>
    <xf numFmtId="49" fontId="15" fillId="2" borderId="18" xfId="2" applyNumberFormat="1" applyFont="1" applyFill="1" applyBorder="1" applyAlignment="1">
      <alignment horizontal="center" vertical="center"/>
    </xf>
    <xf numFmtId="49" fontId="15" fillId="2" borderId="19" xfId="2" applyNumberFormat="1" applyFont="1" applyFill="1" applyBorder="1" applyAlignment="1">
      <alignment horizontal="center" vertical="center"/>
    </xf>
    <xf numFmtId="49" fontId="15" fillId="2" borderId="13" xfId="2" applyNumberFormat="1" applyFont="1" applyFill="1" applyBorder="1" applyAlignment="1">
      <alignment horizontal="center" vertical="center"/>
    </xf>
    <xf numFmtId="49" fontId="16" fillId="2" borderId="19" xfId="0" applyNumberFormat="1" applyFont="1" applyFill="1" applyBorder="1" applyAlignment="1">
      <alignment horizontal="center" vertical="center"/>
    </xf>
    <xf numFmtId="49" fontId="15" fillId="2" borderId="16" xfId="2" applyNumberFormat="1" applyFont="1" applyFill="1" applyBorder="1" applyAlignment="1">
      <alignment horizontal="center" vertical="center"/>
    </xf>
    <xf numFmtId="164" fontId="9" fillId="2" borderId="11" xfId="0" applyNumberFormat="1" applyFont="1" applyFill="1" applyBorder="1" applyAlignment="1">
      <alignment vertical="center"/>
    </xf>
    <xf numFmtId="0" fontId="14" fillId="2" borderId="29" xfId="2" applyFont="1" applyFill="1" applyBorder="1" applyAlignment="1">
      <alignment horizontal="center" vertical="top" wrapText="1"/>
    </xf>
    <xf numFmtId="164" fontId="12" fillId="6" borderId="33" xfId="0" applyNumberFormat="1" applyFont="1" applyFill="1" applyBorder="1" applyAlignment="1">
      <alignment vertical="center"/>
    </xf>
    <xf numFmtId="164" fontId="12" fillId="2" borderId="27" xfId="0" applyNumberFormat="1" applyFont="1" applyFill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0" fontId="6" fillId="5" borderId="46" xfId="1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6" fillId="5" borderId="9" xfId="2" applyFont="1" applyFill="1" applyBorder="1" applyAlignment="1">
      <alignment horizontal="left" vertical="center"/>
    </xf>
    <xf numFmtId="49" fontId="7" fillId="5" borderId="4" xfId="2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6" fillId="5" borderId="31" xfId="2" applyNumberFormat="1" applyFont="1" applyFill="1" applyBorder="1" applyAlignment="1">
      <alignment horizontal="right" vertical="center"/>
    </xf>
    <xf numFmtId="164" fontId="13" fillId="2" borderId="17" xfId="1" applyNumberFormat="1" applyFont="1" applyFill="1" applyBorder="1" applyAlignment="1">
      <alignment vertical="center"/>
    </xf>
    <xf numFmtId="164" fontId="6" fillId="5" borderId="33" xfId="1" applyNumberFormat="1" applyFont="1" applyFill="1" applyBorder="1" applyAlignment="1">
      <alignment horizontal="right" vertical="center"/>
    </xf>
    <xf numFmtId="164" fontId="8" fillId="6" borderId="42" xfId="0" applyNumberFormat="1" applyFont="1" applyFill="1" applyBorder="1" applyAlignment="1">
      <alignment vertical="center"/>
    </xf>
    <xf numFmtId="164" fontId="9" fillId="6" borderId="0" xfId="0" applyNumberFormat="1" applyFont="1" applyFill="1" applyAlignment="1">
      <alignment vertical="center"/>
    </xf>
    <xf numFmtId="164" fontId="9" fillId="6" borderId="47" xfId="0" applyNumberFormat="1" applyFont="1" applyFill="1" applyBorder="1" applyAlignment="1">
      <alignment vertical="center"/>
    </xf>
    <xf numFmtId="164" fontId="8" fillId="6" borderId="47" xfId="0" applyNumberFormat="1" applyFont="1" applyFill="1" applyBorder="1" applyAlignment="1">
      <alignment vertical="center"/>
    </xf>
    <xf numFmtId="164" fontId="8" fillId="6" borderId="33" xfId="0" applyNumberFormat="1" applyFont="1" applyFill="1" applyBorder="1" applyAlignment="1">
      <alignment vertical="center"/>
    </xf>
    <xf numFmtId="164" fontId="20" fillId="2" borderId="33" xfId="1" applyNumberFormat="1" applyFont="1" applyFill="1" applyBorder="1" applyAlignment="1">
      <alignment vertical="center"/>
    </xf>
    <xf numFmtId="164" fontId="20" fillId="6" borderId="33" xfId="0" applyNumberFormat="1" applyFont="1" applyFill="1" applyBorder="1" applyAlignment="1">
      <alignment vertical="center"/>
    </xf>
    <xf numFmtId="164" fontId="13" fillId="2" borderId="47" xfId="0" applyNumberFormat="1" applyFont="1" applyFill="1" applyBorder="1" applyAlignment="1">
      <alignment vertical="center"/>
    </xf>
    <xf numFmtId="164" fontId="9" fillId="2" borderId="33" xfId="0" applyNumberFormat="1" applyFont="1" applyFill="1" applyBorder="1" applyAlignment="1">
      <alignment vertical="center"/>
    </xf>
    <xf numFmtId="49" fontId="13" fillId="2" borderId="0" xfId="2" applyNumberFormat="1" applyFont="1" applyFill="1" applyAlignment="1">
      <alignment horizontal="center" vertical="center"/>
    </xf>
    <xf numFmtId="164" fontId="9" fillId="2" borderId="47" xfId="0" applyNumberFormat="1" applyFont="1" applyFill="1" applyBorder="1" applyAlignment="1">
      <alignment vertical="center"/>
    </xf>
    <xf numFmtId="164" fontId="13" fillId="2" borderId="31" xfId="1" applyNumberFormat="1" applyFont="1" applyFill="1" applyBorder="1" applyAlignment="1">
      <alignment vertical="center"/>
    </xf>
    <xf numFmtId="164" fontId="13" fillId="2" borderId="27" xfId="2" applyNumberFormat="1" applyFont="1" applyFill="1" applyBorder="1" applyAlignment="1">
      <alignment horizontal="right" vertical="center"/>
    </xf>
    <xf numFmtId="164" fontId="12" fillId="6" borderId="15" xfId="0" applyNumberFormat="1" applyFont="1" applyFill="1" applyBorder="1" applyAlignment="1">
      <alignment vertical="center"/>
    </xf>
    <xf numFmtId="164" fontId="6" fillId="5" borderId="27" xfId="2" applyNumberFormat="1" applyFont="1" applyFill="1" applyBorder="1" applyAlignment="1">
      <alignment horizontal="right" vertical="center"/>
    </xf>
    <xf numFmtId="164" fontId="6" fillId="5" borderId="27" xfId="1" applyNumberFormat="1" applyFont="1" applyFill="1" applyBorder="1" applyAlignment="1">
      <alignment vertical="center"/>
    </xf>
    <xf numFmtId="164" fontId="8" fillId="6" borderId="27" xfId="0" applyNumberFormat="1" applyFont="1" applyFill="1" applyBorder="1" applyAlignment="1">
      <alignment vertical="center"/>
    </xf>
    <xf numFmtId="164" fontId="9" fillId="2" borderId="42" xfId="0" applyNumberFormat="1" applyFont="1" applyFill="1" applyBorder="1" applyAlignment="1">
      <alignment vertical="center"/>
    </xf>
    <xf numFmtId="164" fontId="13" fillId="2" borderId="47" xfId="1" applyNumberFormat="1" applyFont="1" applyFill="1" applyBorder="1" applyAlignment="1">
      <alignment vertical="center"/>
    </xf>
    <xf numFmtId="164" fontId="9" fillId="2" borderId="17" xfId="0" applyNumberFormat="1" applyFont="1" applyFill="1" applyBorder="1" applyAlignment="1">
      <alignment vertical="center"/>
    </xf>
    <xf numFmtId="164" fontId="9" fillId="2" borderId="22" xfId="0" applyNumberFormat="1" applyFont="1" applyFill="1" applyBorder="1" applyAlignment="1">
      <alignment vertical="center"/>
    </xf>
    <xf numFmtId="164" fontId="8" fillId="6" borderId="48" xfId="0" applyNumberFormat="1" applyFont="1" applyFill="1" applyBorder="1" applyAlignment="1">
      <alignment vertical="center"/>
    </xf>
    <xf numFmtId="164" fontId="9" fillId="2" borderId="8" xfId="0" applyNumberFormat="1" applyFont="1" applyFill="1" applyBorder="1" applyAlignment="1">
      <alignment vertical="center"/>
    </xf>
    <xf numFmtId="164" fontId="9" fillId="2" borderId="49" xfId="0" applyNumberFormat="1" applyFont="1" applyFill="1" applyBorder="1" applyAlignment="1">
      <alignment vertical="center"/>
    </xf>
    <xf numFmtId="164" fontId="9" fillId="2" borderId="31" xfId="0" applyNumberFormat="1" applyFont="1" applyFill="1" applyBorder="1" applyAlignment="1">
      <alignment vertical="center"/>
    </xf>
    <xf numFmtId="164" fontId="8" fillId="2" borderId="27" xfId="0" applyNumberFormat="1" applyFont="1" applyFill="1" applyBorder="1" applyAlignment="1">
      <alignment vertical="center"/>
    </xf>
    <xf numFmtId="164" fontId="19" fillId="2" borderId="27" xfId="0" applyNumberFormat="1" applyFont="1" applyFill="1" applyBorder="1" applyAlignment="1">
      <alignment vertical="center"/>
    </xf>
    <xf numFmtId="0" fontId="21" fillId="0" borderId="0" xfId="0" applyFont="1" applyAlignment="1">
      <alignment horizontal="right"/>
    </xf>
    <xf numFmtId="0" fontId="13" fillId="2" borderId="45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164" fontId="8" fillId="2" borderId="33" xfId="1" applyNumberFormat="1" applyFont="1" applyFill="1" applyBorder="1" applyAlignment="1">
      <alignment vertical="center"/>
    </xf>
    <xf numFmtId="49" fontId="9" fillId="2" borderId="6" xfId="1" applyNumberFormat="1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horizontal="center" vertical="center" wrapText="1"/>
    </xf>
    <xf numFmtId="164" fontId="8" fillId="2" borderId="47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top" wrapText="1"/>
    </xf>
    <xf numFmtId="49" fontId="9" fillId="2" borderId="28" xfId="1" applyNumberFormat="1" applyFont="1" applyFill="1" applyBorder="1" applyAlignment="1">
      <alignment horizontal="center" vertical="center"/>
    </xf>
    <xf numFmtId="49" fontId="9" fillId="2" borderId="36" xfId="1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15" fillId="2" borderId="11" xfId="2" applyNumberFormat="1" applyFont="1" applyFill="1" applyBorder="1" applyAlignment="1">
      <alignment horizontal="center" vertical="center"/>
    </xf>
    <xf numFmtId="49" fontId="15" fillId="2" borderId="13" xfId="2" applyNumberFormat="1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top" wrapText="1"/>
    </xf>
    <xf numFmtId="49" fontId="9" fillId="2" borderId="29" xfId="1" applyNumberFormat="1" applyFont="1" applyFill="1" applyBorder="1" applyAlignment="1">
      <alignment horizontal="center" vertical="center"/>
    </xf>
    <xf numFmtId="164" fontId="9" fillId="6" borderId="7" xfId="0" applyNumberFormat="1" applyFont="1" applyFill="1" applyBorder="1" applyAlignment="1">
      <alignment vertical="center"/>
    </xf>
    <xf numFmtId="164" fontId="9" fillId="6" borderId="9" xfId="0" applyNumberFormat="1" applyFont="1" applyFill="1" applyBorder="1" applyAlignment="1">
      <alignment vertical="center"/>
    </xf>
    <xf numFmtId="49" fontId="13" fillId="2" borderId="12" xfId="2" applyNumberFormat="1" applyFont="1" applyFill="1" applyBorder="1" applyAlignment="1">
      <alignment horizontal="center" vertical="center"/>
    </xf>
    <xf numFmtId="49" fontId="13" fillId="2" borderId="13" xfId="2" applyNumberFormat="1" applyFont="1" applyFill="1" applyBorder="1" applyAlignment="1">
      <alignment horizontal="center" vertical="center"/>
    </xf>
    <xf numFmtId="0" fontId="14" fillId="2" borderId="28" xfId="2" applyFont="1" applyFill="1" applyBorder="1" applyAlignment="1">
      <alignment horizontal="center" vertical="top" wrapText="1"/>
    </xf>
    <xf numFmtId="0" fontId="14" fillId="2" borderId="29" xfId="2" applyFont="1" applyFill="1" applyBorder="1" applyAlignment="1">
      <alignment horizontal="center" vertical="top" wrapText="1"/>
    </xf>
    <xf numFmtId="49" fontId="16" fillId="2" borderId="32" xfId="0" applyNumberFormat="1" applyFont="1" applyFill="1" applyBorder="1" applyAlignment="1">
      <alignment horizontal="center" vertical="center"/>
    </xf>
    <xf numFmtId="49" fontId="16" fillId="2" borderId="19" xfId="0" applyNumberFormat="1" applyFont="1" applyFill="1" applyBorder="1" applyAlignment="1">
      <alignment horizontal="center" vertical="center"/>
    </xf>
    <xf numFmtId="49" fontId="13" fillId="2" borderId="34" xfId="2" applyNumberFormat="1" applyFont="1" applyFill="1" applyBorder="1" applyAlignment="1">
      <alignment horizontal="center" vertical="center"/>
    </xf>
    <xf numFmtId="49" fontId="13" fillId="2" borderId="15" xfId="2" applyNumberFormat="1" applyFont="1" applyFill="1" applyBorder="1" applyAlignment="1">
      <alignment horizontal="center" vertical="center"/>
    </xf>
    <xf numFmtId="49" fontId="13" fillId="2" borderId="16" xfId="2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3" fillId="2" borderId="11" xfId="2" applyNumberFormat="1" applyFont="1" applyFill="1" applyBorder="1" applyAlignment="1">
      <alignment horizontal="center" vertical="center"/>
    </xf>
    <xf numFmtId="49" fontId="15" fillId="2" borderId="34" xfId="2" applyNumberFormat="1" applyFont="1" applyFill="1" applyBorder="1" applyAlignment="1">
      <alignment horizontal="center" vertical="center"/>
    </xf>
    <xf numFmtId="49" fontId="15" fillId="2" borderId="15" xfId="2" applyNumberFormat="1" applyFont="1" applyFill="1" applyBorder="1" applyAlignment="1">
      <alignment horizontal="center" vertical="center"/>
    </xf>
    <xf numFmtId="49" fontId="15" fillId="2" borderId="16" xfId="2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6" fillId="2" borderId="39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40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13" fillId="2" borderId="28" xfId="2" applyNumberFormat="1" applyFont="1" applyFill="1" applyBorder="1" applyAlignment="1">
      <alignment horizontal="center" vertical="center"/>
    </xf>
    <xf numFmtId="49" fontId="13" fillId="2" borderId="29" xfId="2" applyNumberFormat="1" applyFont="1" applyFill="1" applyBorder="1" applyAlignment="1">
      <alignment horizontal="center" vertical="center"/>
    </xf>
    <xf numFmtId="49" fontId="13" fillId="2" borderId="36" xfId="2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top" wrapText="1"/>
    </xf>
    <xf numFmtId="49" fontId="15" fillId="2" borderId="32" xfId="2" applyNumberFormat="1" applyFont="1" applyFill="1" applyBorder="1" applyAlignment="1">
      <alignment horizontal="center" vertical="center"/>
    </xf>
    <xf numFmtId="49" fontId="15" fillId="2" borderId="18" xfId="2" applyNumberFormat="1" applyFont="1" applyFill="1" applyBorder="1" applyAlignment="1">
      <alignment horizontal="center" vertical="center"/>
    </xf>
    <xf numFmtId="49" fontId="15" fillId="2" borderId="19" xfId="2" applyNumberFormat="1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top" wrapText="1"/>
    </xf>
    <xf numFmtId="49" fontId="9" fillId="2" borderId="40" xfId="1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9" fillId="2" borderId="11" xfId="1" applyNumberFormat="1" applyFont="1" applyFill="1" applyBorder="1" applyAlignment="1">
      <alignment horizontal="center" vertical="center"/>
    </xf>
    <xf numFmtId="49" fontId="9" fillId="2" borderId="12" xfId="1" applyNumberFormat="1" applyFont="1" applyFill="1" applyBorder="1" applyAlignment="1">
      <alignment horizontal="center" vertical="center"/>
    </xf>
    <xf numFmtId="49" fontId="9" fillId="2" borderId="13" xfId="1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49" fontId="9" fillId="2" borderId="6" xfId="1" applyNumberFormat="1" applyFont="1" applyFill="1" applyBorder="1" applyAlignment="1">
      <alignment horizontal="center" vertical="center"/>
    </xf>
    <xf numFmtId="49" fontId="15" fillId="2" borderId="12" xfId="2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top" wrapText="1"/>
    </xf>
    <xf numFmtId="0" fontId="11" fillId="2" borderId="38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2" borderId="35" xfId="2" applyFont="1" applyFill="1" applyBorder="1" applyAlignment="1">
      <alignment horizontal="center" vertical="top" wrapText="1"/>
    </xf>
    <xf numFmtId="0" fontId="6" fillId="2" borderId="29" xfId="2" applyFont="1" applyFill="1" applyBorder="1" applyAlignment="1">
      <alignment horizontal="center" vertical="top" wrapText="1"/>
    </xf>
  </cellXfs>
  <cellStyles count="4">
    <cellStyle name="Excel Built-in Good" xfId="3" xr:uid="{00000000-0005-0000-0000-000000000000}"/>
    <cellStyle name="Excel Built-in Normal" xfId="1" xr:uid="{00000000-0005-0000-0000-000001000000}"/>
    <cellStyle name="Excel_BuiltIn_4 antraštė" xfId="2" xr:uid="{00000000-0005-0000-0000-000002000000}"/>
    <cellStyle name="Įprastas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0"/>
  <sheetViews>
    <sheetView tabSelected="1" topLeftCell="A386" workbookViewId="0">
      <selection activeCell="H10" sqref="H10"/>
    </sheetView>
  </sheetViews>
  <sheetFormatPr defaultRowHeight="15" x14ac:dyDescent="0.25"/>
  <cols>
    <col min="1" max="1" width="3.85546875" bestFit="1" customWidth="1"/>
    <col min="2" max="2" width="61.42578125" customWidth="1"/>
    <col min="3" max="3" width="9.7109375" customWidth="1"/>
    <col min="4" max="4" width="15.28515625" bestFit="1" customWidth="1"/>
  </cols>
  <sheetData>
    <row r="1" spans="1:4" ht="15.75" x14ac:dyDescent="0.25">
      <c r="A1" s="22"/>
      <c r="C1" s="22" t="s">
        <v>130</v>
      </c>
    </row>
    <row r="2" spans="1:4" ht="15.75" x14ac:dyDescent="0.25">
      <c r="A2" s="22"/>
      <c r="C2" s="22" t="s">
        <v>131</v>
      </c>
    </row>
    <row r="3" spans="1:4" ht="15.75" x14ac:dyDescent="0.25">
      <c r="A3" s="22"/>
      <c r="C3" s="22" t="s">
        <v>141</v>
      </c>
    </row>
    <row r="4" spans="1:4" ht="15.75" x14ac:dyDescent="0.25">
      <c r="A4" s="22"/>
      <c r="C4" s="22" t="s">
        <v>131</v>
      </c>
    </row>
    <row r="5" spans="1:4" ht="15.75" x14ac:dyDescent="0.25">
      <c r="A5" s="22"/>
      <c r="C5" s="22" t="s">
        <v>142</v>
      </c>
    </row>
    <row r="6" spans="1:4" ht="15.75" x14ac:dyDescent="0.25">
      <c r="A6" s="22"/>
      <c r="C6" s="22" t="s">
        <v>132</v>
      </c>
    </row>
    <row r="7" spans="1:4" ht="15.75" x14ac:dyDescent="0.25">
      <c r="A7" s="22"/>
      <c r="B7" s="22"/>
      <c r="C7" s="22"/>
    </row>
    <row r="8" spans="1:4" ht="46.5" customHeight="1" x14ac:dyDescent="0.25">
      <c r="A8" s="223" t="s">
        <v>129</v>
      </c>
      <c r="B8" s="224"/>
      <c r="C8" s="224"/>
      <c r="D8" s="224"/>
    </row>
    <row r="9" spans="1:4" ht="15.75" customHeight="1" x14ac:dyDescent="0.25">
      <c r="A9" s="114"/>
      <c r="B9" s="114"/>
      <c r="C9" s="114"/>
      <c r="D9" s="114"/>
    </row>
    <row r="10" spans="1:4" ht="15.75" x14ac:dyDescent="0.25">
      <c r="A10" s="22"/>
      <c r="B10" s="22"/>
      <c r="C10" s="22"/>
      <c r="D10" s="149" t="s">
        <v>140</v>
      </c>
    </row>
    <row r="11" spans="1:4" ht="25.5" x14ac:dyDescent="0.25">
      <c r="A11" s="117" t="s">
        <v>133</v>
      </c>
      <c r="B11" s="118" t="s">
        <v>134</v>
      </c>
      <c r="C11" s="117" t="s">
        <v>135</v>
      </c>
      <c r="D11" s="117" t="s">
        <v>136</v>
      </c>
    </row>
    <row r="12" spans="1:4" ht="18" customHeight="1" x14ac:dyDescent="0.25">
      <c r="A12" s="166" t="s">
        <v>0</v>
      </c>
      <c r="B12" s="115" t="s">
        <v>1</v>
      </c>
      <c r="C12" s="116"/>
      <c r="D12" s="119">
        <f t="shared" ref="D12" si="0">SUM(D13)</f>
        <v>0.1</v>
      </c>
    </row>
    <row r="13" spans="1:4" ht="15" customHeight="1" x14ac:dyDescent="0.25">
      <c r="A13" s="166"/>
      <c r="B13" s="2" t="s">
        <v>105</v>
      </c>
      <c r="C13" s="1" t="s">
        <v>2</v>
      </c>
      <c r="D13" s="120">
        <f t="shared" ref="D13" si="1">SUM(D14)</f>
        <v>0.1</v>
      </c>
    </row>
    <row r="14" spans="1:4" ht="12.6" customHeight="1" x14ac:dyDescent="0.25">
      <c r="A14" s="166"/>
      <c r="B14" s="23" t="s">
        <v>117</v>
      </c>
      <c r="C14" s="157"/>
      <c r="D14" s="45">
        <f>SUM(D15+D16)</f>
        <v>0.1</v>
      </c>
    </row>
    <row r="15" spans="1:4" ht="12.6" customHeight="1" x14ac:dyDescent="0.25">
      <c r="A15" s="166"/>
      <c r="B15" s="25" t="s">
        <v>118</v>
      </c>
      <c r="C15" s="167"/>
      <c r="D15" s="21">
        <v>0.1</v>
      </c>
    </row>
    <row r="16" spans="1:4" ht="12.6" customHeight="1" x14ac:dyDescent="0.25">
      <c r="A16" s="166"/>
      <c r="B16" s="37" t="s">
        <v>119</v>
      </c>
      <c r="C16" s="167"/>
      <c r="D16" s="21"/>
    </row>
    <row r="17" spans="1:4" s="28" customFormat="1" ht="18" customHeight="1" x14ac:dyDescent="0.25">
      <c r="A17" s="172" t="s">
        <v>3</v>
      </c>
      <c r="B17" s="26" t="s">
        <v>4</v>
      </c>
      <c r="C17" s="27"/>
      <c r="D17" s="121">
        <f>SUM(D40+D44+D35+D29+D26+D18+D23+D50)</f>
        <v>6941.1</v>
      </c>
    </row>
    <row r="18" spans="1:4" s="28" customFormat="1" ht="15" customHeight="1" x14ac:dyDescent="0.25">
      <c r="A18" s="173"/>
      <c r="B18" s="2" t="s">
        <v>105</v>
      </c>
      <c r="C18" s="29" t="s">
        <v>2</v>
      </c>
      <c r="D18" s="120">
        <f>SUM(D19+D22)</f>
        <v>315.8</v>
      </c>
    </row>
    <row r="19" spans="1:4" s="28" customFormat="1" ht="12.6" customHeight="1" x14ac:dyDescent="0.25">
      <c r="A19" s="173"/>
      <c r="B19" s="23" t="s">
        <v>117</v>
      </c>
      <c r="C19" s="168"/>
      <c r="D19" s="24">
        <f>SUM(D20:D21)</f>
        <v>310.7</v>
      </c>
    </row>
    <row r="20" spans="1:4" s="28" customFormat="1" ht="12.6" customHeight="1" x14ac:dyDescent="0.25">
      <c r="A20" s="173"/>
      <c r="B20" s="25" t="s">
        <v>118</v>
      </c>
      <c r="C20" s="169"/>
      <c r="D20" s="122">
        <v>25.7</v>
      </c>
    </row>
    <row r="21" spans="1:4" s="28" customFormat="1" ht="12.6" customHeight="1" x14ac:dyDescent="0.25">
      <c r="A21" s="173"/>
      <c r="B21" s="25" t="s">
        <v>119</v>
      </c>
      <c r="C21" s="123"/>
      <c r="D21" s="30">
        <v>285</v>
      </c>
    </row>
    <row r="22" spans="1:4" s="28" customFormat="1" ht="12.6" customHeight="1" x14ac:dyDescent="0.25">
      <c r="A22" s="173"/>
      <c r="B22" s="31" t="s">
        <v>120</v>
      </c>
      <c r="C22" s="105"/>
      <c r="D22" s="124">
        <v>5.0999999999999996</v>
      </c>
    </row>
    <row r="23" spans="1:4" s="28" customFormat="1" x14ac:dyDescent="0.25">
      <c r="A23" s="173"/>
      <c r="B23" s="33" t="s">
        <v>106</v>
      </c>
      <c r="C23" s="3" t="s">
        <v>5</v>
      </c>
      <c r="D23" s="120">
        <f t="shared" ref="D23" si="2">SUM(D24)</f>
        <v>1055.5999999999999</v>
      </c>
    </row>
    <row r="24" spans="1:4" s="28" customFormat="1" ht="12.6" customHeight="1" x14ac:dyDescent="0.25">
      <c r="A24" s="173"/>
      <c r="B24" s="23" t="s">
        <v>117</v>
      </c>
      <c r="C24" s="170"/>
      <c r="D24" s="45">
        <f>SUM(D25)</f>
        <v>1055.5999999999999</v>
      </c>
    </row>
    <row r="25" spans="1:4" s="28" customFormat="1" ht="12.6" customHeight="1" x14ac:dyDescent="0.25">
      <c r="A25" s="173"/>
      <c r="B25" s="25" t="s">
        <v>119</v>
      </c>
      <c r="C25" s="171"/>
      <c r="D25" s="125">
        <v>1055.5999999999999</v>
      </c>
    </row>
    <row r="26" spans="1:4" s="28" customFormat="1" ht="15" customHeight="1" x14ac:dyDescent="0.25">
      <c r="A26" s="173"/>
      <c r="B26" s="18" t="s">
        <v>107</v>
      </c>
      <c r="C26" s="3" t="s">
        <v>6</v>
      </c>
      <c r="D26" s="39">
        <f t="shared" ref="D26" si="3">SUM(D27)</f>
        <v>661.2</v>
      </c>
    </row>
    <row r="27" spans="1:4" s="28" customFormat="1" ht="12.6" customHeight="1" x14ac:dyDescent="0.25">
      <c r="A27" s="173"/>
      <c r="B27" s="35" t="s">
        <v>117</v>
      </c>
      <c r="C27" s="174"/>
      <c r="D27" s="24">
        <f>SUM(D28:D28)</f>
        <v>661.2</v>
      </c>
    </row>
    <row r="28" spans="1:4" s="28" customFormat="1" ht="12.6" customHeight="1" x14ac:dyDescent="0.25">
      <c r="A28" s="173"/>
      <c r="B28" s="25" t="s">
        <v>119</v>
      </c>
      <c r="C28" s="175"/>
      <c r="D28" s="126">
        <v>661.2</v>
      </c>
    </row>
    <row r="29" spans="1:4" s="28" customFormat="1" x14ac:dyDescent="0.25">
      <c r="A29" s="173"/>
      <c r="B29" s="7" t="s">
        <v>137</v>
      </c>
      <c r="C29" s="1" t="s">
        <v>7</v>
      </c>
      <c r="D29" s="39">
        <f t="shared" ref="D29" si="4">SUM(D32+D30+D31)</f>
        <v>3304.6</v>
      </c>
    </row>
    <row r="30" spans="1:4" s="28" customFormat="1" ht="12.6" customHeight="1" x14ac:dyDescent="0.25">
      <c r="A30" s="173"/>
      <c r="B30" s="35" t="s">
        <v>121</v>
      </c>
      <c r="C30" s="176"/>
      <c r="D30" s="36">
        <v>8.6999999999999993</v>
      </c>
    </row>
    <row r="31" spans="1:4" s="28" customFormat="1" ht="12.6" customHeight="1" x14ac:dyDescent="0.25">
      <c r="A31" s="173"/>
      <c r="B31" s="23" t="s">
        <v>128</v>
      </c>
      <c r="C31" s="177"/>
      <c r="D31" s="36">
        <v>456</v>
      </c>
    </row>
    <row r="32" spans="1:4" s="28" customFormat="1" ht="12.6" customHeight="1" x14ac:dyDescent="0.25">
      <c r="A32" s="173"/>
      <c r="B32" s="23" t="s">
        <v>117</v>
      </c>
      <c r="C32" s="177"/>
      <c r="D32" s="36">
        <f>SUM(D33:D34)</f>
        <v>2839.9</v>
      </c>
    </row>
    <row r="33" spans="1:4" s="28" customFormat="1" ht="12.6" customHeight="1" x14ac:dyDescent="0.25">
      <c r="A33" s="173"/>
      <c r="B33" s="25" t="s">
        <v>118</v>
      </c>
      <c r="C33" s="177"/>
      <c r="D33" s="110">
        <v>27.9</v>
      </c>
    </row>
    <row r="34" spans="1:4" s="28" customFormat="1" ht="12.6" customHeight="1" x14ac:dyDescent="0.25">
      <c r="A34" s="173"/>
      <c r="B34" s="37" t="s">
        <v>119</v>
      </c>
      <c r="C34" s="178"/>
      <c r="D34" s="126">
        <v>2812</v>
      </c>
    </row>
    <row r="35" spans="1:4" s="38" customFormat="1" ht="15" customHeight="1" x14ac:dyDescent="0.25">
      <c r="A35" s="173"/>
      <c r="B35" s="7" t="s">
        <v>109</v>
      </c>
      <c r="C35" s="3" t="s">
        <v>8</v>
      </c>
      <c r="D35" s="39">
        <f t="shared" ref="D35" si="5">SUM(D36)</f>
        <v>712.7</v>
      </c>
    </row>
    <row r="36" spans="1:4" s="28" customFormat="1" ht="12.6" customHeight="1" x14ac:dyDescent="0.25">
      <c r="A36" s="173"/>
      <c r="B36" s="35" t="s">
        <v>117</v>
      </c>
      <c r="C36" s="174"/>
      <c r="D36" s="36">
        <f>SUM(D37:D39)</f>
        <v>712.7</v>
      </c>
    </row>
    <row r="37" spans="1:4" s="28" customFormat="1" ht="12.6" customHeight="1" x14ac:dyDescent="0.25">
      <c r="A37" s="173"/>
      <c r="B37" s="25" t="s">
        <v>118</v>
      </c>
      <c r="C37" s="179"/>
      <c r="D37" s="126">
        <v>100.3</v>
      </c>
    </row>
    <row r="38" spans="1:4" s="28" customFormat="1" ht="12.6" customHeight="1" x14ac:dyDescent="0.25">
      <c r="A38" s="173"/>
      <c r="B38" s="25" t="s">
        <v>119</v>
      </c>
      <c r="C38" s="179"/>
      <c r="D38" s="126">
        <v>535.20000000000005</v>
      </c>
    </row>
    <row r="39" spans="1:4" s="28" customFormat="1" ht="12.6" customHeight="1" x14ac:dyDescent="0.25">
      <c r="A39" s="173"/>
      <c r="B39" s="25" t="s">
        <v>122</v>
      </c>
      <c r="C39" s="179"/>
      <c r="D39" s="126">
        <v>77.2</v>
      </c>
    </row>
    <row r="40" spans="1:4" s="38" customFormat="1" ht="15" customHeight="1" x14ac:dyDescent="0.25">
      <c r="A40" s="173"/>
      <c r="B40" s="4" t="s">
        <v>110</v>
      </c>
      <c r="C40" s="3" t="s">
        <v>9</v>
      </c>
      <c r="D40" s="20">
        <f t="shared" ref="D40" si="6">SUM(D43+D41)</f>
        <v>32.799999999999997</v>
      </c>
    </row>
    <row r="41" spans="1:4" s="28" customFormat="1" ht="12.6" customHeight="1" x14ac:dyDescent="0.25">
      <c r="A41" s="173"/>
      <c r="B41" s="35" t="s">
        <v>117</v>
      </c>
      <c r="C41" s="180"/>
      <c r="D41" s="24">
        <f>SUM(D42)</f>
        <v>3.3</v>
      </c>
    </row>
    <row r="42" spans="1:4" s="28" customFormat="1" ht="12.6" customHeight="1" x14ac:dyDescent="0.25">
      <c r="A42" s="173"/>
      <c r="B42" s="25" t="s">
        <v>119</v>
      </c>
      <c r="C42" s="170"/>
      <c r="D42" s="152">
        <v>3.3</v>
      </c>
    </row>
    <row r="43" spans="1:4" s="28" customFormat="1" ht="12.6" customHeight="1" x14ac:dyDescent="0.25">
      <c r="A43" s="173"/>
      <c r="B43" s="40" t="s">
        <v>123</v>
      </c>
      <c r="C43" s="171"/>
      <c r="D43" s="127">
        <v>29.5</v>
      </c>
    </row>
    <row r="44" spans="1:4" s="28" customFormat="1" ht="15" customHeight="1" x14ac:dyDescent="0.25">
      <c r="A44" s="173"/>
      <c r="B44" s="7" t="s">
        <v>113</v>
      </c>
      <c r="C44" s="3" t="s">
        <v>10</v>
      </c>
      <c r="D44" s="39">
        <f t="shared" ref="D44" si="7">SUM(D45+D49)</f>
        <v>384.40000000000003</v>
      </c>
    </row>
    <row r="45" spans="1:4" s="28" customFormat="1" ht="12.6" customHeight="1" x14ac:dyDescent="0.25">
      <c r="A45" s="173"/>
      <c r="B45" s="35" t="s">
        <v>117</v>
      </c>
      <c r="C45" s="181"/>
      <c r="D45" s="41">
        <f>SUM(D46:D48)</f>
        <v>44.8</v>
      </c>
    </row>
    <row r="46" spans="1:4" s="28" customFormat="1" ht="12.6" customHeight="1" x14ac:dyDescent="0.25">
      <c r="A46" s="173"/>
      <c r="B46" s="25" t="s">
        <v>118</v>
      </c>
      <c r="C46" s="182"/>
      <c r="D46" s="111">
        <v>1</v>
      </c>
    </row>
    <row r="47" spans="1:4" s="28" customFormat="1" ht="12.6" customHeight="1" x14ac:dyDescent="0.25">
      <c r="A47" s="173"/>
      <c r="B47" s="25" t="s">
        <v>119</v>
      </c>
      <c r="C47" s="182"/>
      <c r="D47" s="126">
        <v>10</v>
      </c>
    </row>
    <row r="48" spans="1:4" s="28" customFormat="1" ht="12.6" customHeight="1" x14ac:dyDescent="0.25">
      <c r="A48" s="173"/>
      <c r="B48" s="25" t="s">
        <v>124</v>
      </c>
      <c r="C48" s="182"/>
      <c r="D48" s="126">
        <v>33.799999999999997</v>
      </c>
    </row>
    <row r="49" spans="1:4" s="28" customFormat="1" ht="12.6" customHeight="1" x14ac:dyDescent="0.25">
      <c r="A49" s="173"/>
      <c r="B49" s="40" t="s">
        <v>123</v>
      </c>
      <c r="C49" s="183"/>
      <c r="D49" s="128">
        <v>339.6</v>
      </c>
    </row>
    <row r="50" spans="1:4" s="28" customFormat="1" ht="15" customHeight="1" x14ac:dyDescent="0.25">
      <c r="A50" s="109"/>
      <c r="B50" s="2" t="s">
        <v>112</v>
      </c>
      <c r="C50" s="3" t="s">
        <v>11</v>
      </c>
      <c r="D50" s="129">
        <f>SUM(D51)</f>
        <v>474</v>
      </c>
    </row>
    <row r="51" spans="1:4" s="28" customFormat="1" ht="12.6" customHeight="1" x14ac:dyDescent="0.25">
      <c r="A51" s="109"/>
      <c r="B51" s="23" t="s">
        <v>117</v>
      </c>
      <c r="C51" s="164"/>
      <c r="D51" s="41">
        <f>SUM(D52:D52)</f>
        <v>474</v>
      </c>
    </row>
    <row r="52" spans="1:4" s="28" customFormat="1" ht="12.6" customHeight="1" x14ac:dyDescent="0.25">
      <c r="A52" s="109"/>
      <c r="B52" s="25" t="s">
        <v>119</v>
      </c>
      <c r="C52" s="165"/>
      <c r="D52" s="126">
        <v>474</v>
      </c>
    </row>
    <row r="53" spans="1:4" s="28" customFormat="1" ht="18" customHeight="1" x14ac:dyDescent="0.25">
      <c r="A53" s="184" t="s">
        <v>12</v>
      </c>
      <c r="B53" s="42" t="s">
        <v>13</v>
      </c>
      <c r="C53" s="43"/>
      <c r="D53" s="44">
        <f>SUM(D57+D54)</f>
        <v>39.800000000000004</v>
      </c>
    </row>
    <row r="54" spans="1:4" s="28" customFormat="1" ht="15" customHeight="1" x14ac:dyDescent="0.25">
      <c r="A54" s="185"/>
      <c r="B54" s="2" t="s">
        <v>105</v>
      </c>
      <c r="C54" s="1" t="s">
        <v>2</v>
      </c>
      <c r="D54" s="120">
        <f t="shared" ref="D54" si="8">SUM(D55)</f>
        <v>0.5</v>
      </c>
    </row>
    <row r="55" spans="1:4" s="28" customFormat="1" ht="12.6" customHeight="1" x14ac:dyDescent="0.25">
      <c r="A55" s="185"/>
      <c r="B55" s="23" t="s">
        <v>117</v>
      </c>
      <c r="C55" s="157"/>
      <c r="D55" s="45">
        <f t="shared" ref="D55" si="9">SUM(D56:D56)</f>
        <v>0.5</v>
      </c>
    </row>
    <row r="56" spans="1:4" s="28" customFormat="1" ht="12.6" customHeight="1" x14ac:dyDescent="0.25">
      <c r="A56" s="185"/>
      <c r="B56" s="25" t="s">
        <v>118</v>
      </c>
      <c r="C56" s="158"/>
      <c r="D56" s="21">
        <v>0.5</v>
      </c>
    </row>
    <row r="57" spans="1:4" s="28" customFormat="1" x14ac:dyDescent="0.25">
      <c r="A57" s="185"/>
      <c r="B57" s="7" t="s">
        <v>137</v>
      </c>
      <c r="C57" s="16" t="s">
        <v>7</v>
      </c>
      <c r="D57" s="39">
        <f>SUM(D61+D58)</f>
        <v>39.300000000000004</v>
      </c>
    </row>
    <row r="58" spans="1:4" s="38" customFormat="1" ht="12.6" customHeight="1" x14ac:dyDescent="0.25">
      <c r="A58" s="185"/>
      <c r="B58" s="35" t="s">
        <v>117</v>
      </c>
      <c r="C58" s="174"/>
      <c r="D58" s="36">
        <f>SUM(D59:D60)</f>
        <v>37.6</v>
      </c>
    </row>
    <row r="59" spans="1:4" s="38" customFormat="1" ht="12.6" customHeight="1" x14ac:dyDescent="0.25">
      <c r="A59" s="185"/>
      <c r="B59" s="25" t="s">
        <v>118</v>
      </c>
      <c r="C59" s="179"/>
      <c r="D59" s="111">
        <v>0.5</v>
      </c>
    </row>
    <row r="60" spans="1:4" s="38" customFormat="1" ht="12.6" customHeight="1" x14ac:dyDescent="0.25">
      <c r="A60" s="185"/>
      <c r="B60" s="25" t="s">
        <v>119</v>
      </c>
      <c r="C60" s="179"/>
      <c r="D60" s="126">
        <v>37.1</v>
      </c>
    </row>
    <row r="61" spans="1:4" s="38" customFormat="1" ht="12.6" customHeight="1" x14ac:dyDescent="0.25">
      <c r="A61" s="185"/>
      <c r="B61" s="31" t="s">
        <v>120</v>
      </c>
      <c r="C61" s="105"/>
      <c r="D61" s="130">
        <v>1.7</v>
      </c>
    </row>
    <row r="62" spans="1:4" s="28" customFormat="1" ht="18" customHeight="1" x14ac:dyDescent="0.25">
      <c r="A62" s="215" t="s">
        <v>14</v>
      </c>
      <c r="B62" s="95" t="s">
        <v>15</v>
      </c>
      <c r="C62" s="47"/>
      <c r="D62" s="44">
        <f>SUM(D67+D63+D72)</f>
        <v>41.6</v>
      </c>
    </row>
    <row r="63" spans="1:4" s="28" customFormat="1" ht="15" customHeight="1" x14ac:dyDescent="0.25">
      <c r="A63" s="211"/>
      <c r="B63" s="14" t="s">
        <v>105</v>
      </c>
      <c r="C63" s="1" t="s">
        <v>2</v>
      </c>
      <c r="D63" s="120">
        <f t="shared" ref="D63" si="10">SUM(D64)</f>
        <v>0.6</v>
      </c>
    </row>
    <row r="64" spans="1:4" s="28" customFormat="1" ht="12.6" customHeight="1" x14ac:dyDescent="0.25">
      <c r="A64" s="211"/>
      <c r="B64" s="50" t="s">
        <v>117</v>
      </c>
      <c r="C64" s="217"/>
      <c r="D64" s="34">
        <f>SUM(D65:D66)</f>
        <v>0.6</v>
      </c>
    </row>
    <row r="65" spans="1:4" s="28" customFormat="1" ht="12.6" customHeight="1" x14ac:dyDescent="0.25">
      <c r="A65" s="211"/>
      <c r="B65" s="51" t="s">
        <v>118</v>
      </c>
      <c r="C65" s="217"/>
      <c r="D65" s="21">
        <v>0.6</v>
      </c>
    </row>
    <row r="66" spans="1:4" s="28" customFormat="1" ht="12.6" customHeight="1" x14ac:dyDescent="0.25">
      <c r="A66" s="211"/>
      <c r="B66" s="25" t="s">
        <v>119</v>
      </c>
      <c r="C66" s="217"/>
      <c r="D66" s="21"/>
    </row>
    <row r="67" spans="1:4" s="28" customFormat="1" x14ac:dyDescent="0.25">
      <c r="A67" s="211"/>
      <c r="B67" s="4" t="s">
        <v>137</v>
      </c>
      <c r="C67" s="48" t="s">
        <v>7</v>
      </c>
      <c r="D67" s="39">
        <f>SUM(D71+D68)</f>
        <v>38.5</v>
      </c>
    </row>
    <row r="68" spans="1:4" s="28" customFormat="1" ht="12.6" customHeight="1" x14ac:dyDescent="0.25">
      <c r="A68" s="211"/>
      <c r="B68" s="50" t="s">
        <v>117</v>
      </c>
      <c r="C68" s="29"/>
      <c r="D68" s="45">
        <f>SUM(D69:D70)</f>
        <v>36.700000000000003</v>
      </c>
    </row>
    <row r="69" spans="1:4" s="28" customFormat="1" ht="12.6" customHeight="1" x14ac:dyDescent="0.25">
      <c r="A69" s="211"/>
      <c r="B69" s="51" t="s">
        <v>118</v>
      </c>
      <c r="C69" s="29"/>
      <c r="D69" s="126">
        <v>0.7</v>
      </c>
    </row>
    <row r="70" spans="1:4" s="28" customFormat="1" ht="12.6" customHeight="1" x14ac:dyDescent="0.25">
      <c r="A70" s="211"/>
      <c r="B70" s="51" t="s">
        <v>119</v>
      </c>
      <c r="C70" s="29"/>
      <c r="D70" s="126">
        <v>36</v>
      </c>
    </row>
    <row r="71" spans="1:4" s="28" customFormat="1" ht="12.6" customHeight="1" x14ac:dyDescent="0.25">
      <c r="A71" s="211"/>
      <c r="B71" s="55" t="s">
        <v>120</v>
      </c>
      <c r="C71" s="106"/>
      <c r="D71" s="41">
        <v>1.8</v>
      </c>
    </row>
    <row r="72" spans="1:4" s="28" customFormat="1" ht="12.6" customHeight="1" x14ac:dyDescent="0.25">
      <c r="A72" s="156"/>
      <c r="B72" s="4" t="s">
        <v>109</v>
      </c>
      <c r="C72" s="3" t="s">
        <v>8</v>
      </c>
      <c r="D72" s="39">
        <f t="shared" ref="D72" si="11">SUM(D73)</f>
        <v>2.5</v>
      </c>
    </row>
    <row r="73" spans="1:4" s="28" customFormat="1" ht="12.6" customHeight="1" x14ac:dyDescent="0.25">
      <c r="A73" s="156"/>
      <c r="B73" s="23" t="s">
        <v>117</v>
      </c>
      <c r="C73" s="157"/>
      <c r="D73" s="32">
        <f>SUM(D74:D74)</f>
        <v>2.5</v>
      </c>
    </row>
    <row r="74" spans="1:4" s="28" customFormat="1" ht="12.6" customHeight="1" x14ac:dyDescent="0.25">
      <c r="A74" s="156"/>
      <c r="B74" s="25" t="s">
        <v>119</v>
      </c>
      <c r="C74" s="158"/>
      <c r="D74" s="21">
        <v>2.5</v>
      </c>
    </row>
    <row r="75" spans="1:4" s="28" customFormat="1" ht="18" customHeight="1" x14ac:dyDescent="0.25">
      <c r="A75" s="210" t="s">
        <v>16</v>
      </c>
      <c r="B75" s="49" t="s">
        <v>17</v>
      </c>
      <c r="C75" s="11"/>
      <c r="D75" s="44">
        <f>SUM(D80+D76)</f>
        <v>23.400000000000002</v>
      </c>
    </row>
    <row r="76" spans="1:4" s="28" customFormat="1" ht="15" customHeight="1" x14ac:dyDescent="0.25">
      <c r="A76" s="211"/>
      <c r="B76" s="14" t="s">
        <v>105</v>
      </c>
      <c r="C76" s="1" t="s">
        <v>2</v>
      </c>
      <c r="D76" s="120">
        <f t="shared" ref="D76" si="12">SUM(D77)</f>
        <v>10.8</v>
      </c>
    </row>
    <row r="77" spans="1:4" s="28" customFormat="1" ht="12.6" customHeight="1" x14ac:dyDescent="0.25">
      <c r="A77" s="211"/>
      <c r="B77" s="50" t="s">
        <v>117</v>
      </c>
      <c r="C77" s="157"/>
      <c r="D77" s="45">
        <f>SUM(D78:D79)</f>
        <v>10.8</v>
      </c>
    </row>
    <row r="78" spans="1:4" s="28" customFormat="1" ht="12.6" customHeight="1" x14ac:dyDescent="0.25">
      <c r="A78" s="211"/>
      <c r="B78" s="51" t="s">
        <v>118</v>
      </c>
      <c r="C78" s="167"/>
      <c r="D78" s="21">
        <v>0.8</v>
      </c>
    </row>
    <row r="79" spans="1:4" s="28" customFormat="1" ht="12.6" customHeight="1" x14ac:dyDescent="0.25">
      <c r="A79" s="211"/>
      <c r="B79" s="51" t="s">
        <v>119</v>
      </c>
      <c r="C79" s="158"/>
      <c r="D79" s="21">
        <v>10</v>
      </c>
    </row>
    <row r="80" spans="1:4" s="28" customFormat="1" x14ac:dyDescent="0.25">
      <c r="A80" s="211"/>
      <c r="B80" s="4" t="s">
        <v>137</v>
      </c>
      <c r="C80" s="9" t="s">
        <v>7</v>
      </c>
      <c r="D80" s="39">
        <f t="shared" ref="D80" si="13">SUM(D84+D81)</f>
        <v>12.600000000000001</v>
      </c>
    </row>
    <row r="81" spans="1:4" s="28" customFormat="1" ht="12.6" customHeight="1" x14ac:dyDescent="0.25">
      <c r="A81" s="211"/>
      <c r="B81" s="50" t="s">
        <v>117</v>
      </c>
      <c r="C81" s="29"/>
      <c r="D81" s="45">
        <f>SUM(D82:D83)</f>
        <v>10.4</v>
      </c>
    </row>
    <row r="82" spans="1:4" s="28" customFormat="1" ht="12.6" customHeight="1" x14ac:dyDescent="0.25">
      <c r="A82" s="211"/>
      <c r="B82" s="51" t="s">
        <v>118</v>
      </c>
      <c r="C82" s="131"/>
      <c r="D82" s="21">
        <v>0.6</v>
      </c>
    </row>
    <row r="83" spans="1:4" s="28" customFormat="1" ht="12.6" customHeight="1" x14ac:dyDescent="0.25">
      <c r="A83" s="211"/>
      <c r="B83" s="51" t="s">
        <v>119</v>
      </c>
      <c r="C83" s="131"/>
      <c r="D83" s="21">
        <v>9.8000000000000007</v>
      </c>
    </row>
    <row r="84" spans="1:4" s="28" customFormat="1" ht="12.6" customHeight="1" x14ac:dyDescent="0.25">
      <c r="A84" s="211"/>
      <c r="B84" s="55" t="s">
        <v>120</v>
      </c>
      <c r="C84" s="107"/>
      <c r="D84" s="132">
        <v>2.2000000000000002</v>
      </c>
    </row>
    <row r="85" spans="1:4" s="54" customFormat="1" ht="18" customHeight="1" x14ac:dyDescent="0.25">
      <c r="A85" s="186" t="s">
        <v>18</v>
      </c>
      <c r="B85" s="8" t="s">
        <v>19</v>
      </c>
      <c r="C85" s="58"/>
      <c r="D85" s="44">
        <f>SUM(D93+D86+D98+D90)</f>
        <v>51.4</v>
      </c>
    </row>
    <row r="86" spans="1:4" s="54" customFormat="1" ht="15" customHeight="1" x14ac:dyDescent="0.25">
      <c r="A86" s="185"/>
      <c r="B86" s="2" t="s">
        <v>105</v>
      </c>
      <c r="C86" s="1" t="s">
        <v>2</v>
      </c>
      <c r="D86" s="120">
        <f t="shared" ref="D86" si="14">SUM(D87)</f>
        <v>5.0999999999999996</v>
      </c>
    </row>
    <row r="87" spans="1:4" s="54" customFormat="1" ht="12.6" customHeight="1" x14ac:dyDescent="0.25">
      <c r="A87" s="185"/>
      <c r="B87" s="23" t="s">
        <v>117</v>
      </c>
      <c r="C87" s="157"/>
      <c r="D87" s="45">
        <f>SUM(D88:D89)</f>
        <v>5.0999999999999996</v>
      </c>
    </row>
    <row r="88" spans="1:4" s="28" customFormat="1" ht="12.6" customHeight="1" x14ac:dyDescent="0.25">
      <c r="A88" s="185"/>
      <c r="B88" s="25" t="s">
        <v>118</v>
      </c>
      <c r="C88" s="167"/>
      <c r="D88" s="21">
        <v>1</v>
      </c>
    </row>
    <row r="89" spans="1:4" s="28" customFormat="1" ht="12.6" customHeight="1" x14ac:dyDescent="0.25">
      <c r="A89" s="185"/>
      <c r="B89" s="25" t="s">
        <v>119</v>
      </c>
      <c r="C89" s="158"/>
      <c r="D89" s="21">
        <v>4.0999999999999996</v>
      </c>
    </row>
    <row r="90" spans="1:4" s="28" customFormat="1" ht="15" customHeight="1" x14ac:dyDescent="0.25">
      <c r="A90" s="185"/>
      <c r="B90" s="2" t="s">
        <v>107</v>
      </c>
      <c r="C90" s="52" t="s">
        <v>6</v>
      </c>
      <c r="D90" s="20">
        <f t="shared" ref="D90" si="15">SUM(D91)</f>
        <v>18</v>
      </c>
    </row>
    <row r="91" spans="1:4" s="28" customFormat="1" ht="12.6" customHeight="1" x14ac:dyDescent="0.25">
      <c r="A91" s="185"/>
      <c r="B91" s="35" t="s">
        <v>117</v>
      </c>
      <c r="C91" s="174"/>
      <c r="D91" s="32">
        <f>SUM(D92:D92)</f>
        <v>18</v>
      </c>
    </row>
    <row r="92" spans="1:4" s="28" customFormat="1" ht="12.6" customHeight="1" x14ac:dyDescent="0.25">
      <c r="A92" s="185"/>
      <c r="B92" s="37" t="s">
        <v>119</v>
      </c>
      <c r="C92" s="175"/>
      <c r="D92" s="126">
        <v>18</v>
      </c>
    </row>
    <row r="93" spans="1:4" s="28" customFormat="1" x14ac:dyDescent="0.25">
      <c r="A93" s="185"/>
      <c r="B93" s="4" t="s">
        <v>137</v>
      </c>
      <c r="C93" s="59" t="s">
        <v>7</v>
      </c>
      <c r="D93" s="39">
        <f>SUM(D97+D94)</f>
        <v>28.2</v>
      </c>
    </row>
    <row r="94" spans="1:4" s="28" customFormat="1" ht="12.6" customHeight="1" x14ac:dyDescent="0.25">
      <c r="A94" s="185"/>
      <c r="B94" s="23" t="s">
        <v>117</v>
      </c>
      <c r="C94" s="29"/>
      <c r="D94" s="45">
        <f>SUM(D95:D96)</f>
        <v>23.5</v>
      </c>
    </row>
    <row r="95" spans="1:4" s="28" customFormat="1" ht="12.6" customHeight="1" x14ac:dyDescent="0.25">
      <c r="A95" s="185"/>
      <c r="B95" s="25" t="s">
        <v>118</v>
      </c>
      <c r="C95" s="29"/>
      <c r="D95" s="122">
        <v>0.4</v>
      </c>
    </row>
    <row r="96" spans="1:4" s="28" customFormat="1" ht="12.6" customHeight="1" x14ac:dyDescent="0.25">
      <c r="A96" s="185"/>
      <c r="B96" s="25" t="s">
        <v>119</v>
      </c>
      <c r="C96" s="131"/>
      <c r="D96" s="30">
        <v>23.1</v>
      </c>
    </row>
    <row r="97" spans="1:4" s="28" customFormat="1" ht="12.6" customHeight="1" x14ac:dyDescent="0.25">
      <c r="A97" s="185"/>
      <c r="B97" s="31" t="s">
        <v>120</v>
      </c>
      <c r="C97" s="60"/>
      <c r="D97" s="132">
        <v>4.7</v>
      </c>
    </row>
    <row r="98" spans="1:4" s="28" customFormat="1" ht="15" customHeight="1" x14ac:dyDescent="0.25">
      <c r="A98" s="101"/>
      <c r="B98" s="4" t="s">
        <v>109</v>
      </c>
      <c r="C98" s="3" t="s">
        <v>8</v>
      </c>
      <c r="D98" s="39">
        <f t="shared" ref="D98" si="16">SUM(D99)</f>
        <v>0.1</v>
      </c>
    </row>
    <row r="99" spans="1:4" s="28" customFormat="1" ht="12.6" customHeight="1" x14ac:dyDescent="0.25">
      <c r="A99" s="101"/>
      <c r="B99" s="23" t="s">
        <v>117</v>
      </c>
      <c r="C99" s="157"/>
      <c r="D99" s="32">
        <f>SUM(D100:D100)</f>
        <v>0.1</v>
      </c>
    </row>
    <row r="100" spans="1:4" s="28" customFormat="1" ht="12.6" customHeight="1" x14ac:dyDescent="0.25">
      <c r="A100" s="101"/>
      <c r="B100" s="25" t="s">
        <v>118</v>
      </c>
      <c r="C100" s="158"/>
      <c r="D100" s="21">
        <v>0.1</v>
      </c>
    </row>
    <row r="101" spans="1:4" s="38" customFormat="1" ht="18" customHeight="1" x14ac:dyDescent="0.25">
      <c r="A101" s="215" t="s">
        <v>20</v>
      </c>
      <c r="B101" s="49" t="s">
        <v>21</v>
      </c>
      <c r="C101" s="13"/>
      <c r="D101" s="44">
        <f>SUM(D106+D102+D111)</f>
        <v>61.699999999999996</v>
      </c>
    </row>
    <row r="102" spans="1:4" s="38" customFormat="1" ht="15" customHeight="1" x14ac:dyDescent="0.25">
      <c r="A102" s="211"/>
      <c r="B102" s="14" t="s">
        <v>105</v>
      </c>
      <c r="C102" s="1" t="s">
        <v>2</v>
      </c>
      <c r="D102" s="120">
        <f t="shared" ref="D102" si="17">SUM(D103)</f>
        <v>4.9000000000000004</v>
      </c>
    </row>
    <row r="103" spans="1:4" s="38" customFormat="1" ht="12.6" customHeight="1" x14ac:dyDescent="0.25">
      <c r="A103" s="211"/>
      <c r="B103" s="50" t="s">
        <v>117</v>
      </c>
      <c r="C103" s="157"/>
      <c r="D103" s="45">
        <f>SUM(D104:D105)</f>
        <v>4.9000000000000004</v>
      </c>
    </row>
    <row r="104" spans="1:4" s="38" customFormat="1" ht="12.6" customHeight="1" x14ac:dyDescent="0.25">
      <c r="A104" s="211"/>
      <c r="B104" s="51" t="s">
        <v>118</v>
      </c>
      <c r="C104" s="167"/>
      <c r="D104" s="21">
        <v>0.9</v>
      </c>
    </row>
    <row r="105" spans="1:4" s="38" customFormat="1" ht="12.6" customHeight="1" x14ac:dyDescent="0.25">
      <c r="A105" s="211"/>
      <c r="B105" s="51" t="s">
        <v>119</v>
      </c>
      <c r="C105" s="158"/>
      <c r="D105" s="21">
        <v>4</v>
      </c>
    </row>
    <row r="106" spans="1:4" s="28" customFormat="1" x14ac:dyDescent="0.25">
      <c r="A106" s="211"/>
      <c r="B106" s="154" t="s">
        <v>137</v>
      </c>
      <c r="C106" s="3" t="s">
        <v>7</v>
      </c>
      <c r="D106" s="39">
        <f>SUM(D110+D107)</f>
        <v>37.9</v>
      </c>
    </row>
    <row r="107" spans="1:4" s="28" customFormat="1" ht="12.6" customHeight="1" x14ac:dyDescent="0.25">
      <c r="A107" s="211"/>
      <c r="B107" s="50" t="s">
        <v>117</v>
      </c>
      <c r="C107" s="212"/>
      <c r="D107" s="45">
        <f>SUM(D108:D109)</f>
        <v>37.5</v>
      </c>
    </row>
    <row r="108" spans="1:4" s="28" customFormat="1" ht="12.6" customHeight="1" x14ac:dyDescent="0.25">
      <c r="A108" s="211"/>
      <c r="B108" s="51" t="s">
        <v>118</v>
      </c>
      <c r="C108" s="213"/>
      <c r="D108" s="21">
        <v>0.4</v>
      </c>
    </row>
    <row r="109" spans="1:4" s="28" customFormat="1" ht="12.6" customHeight="1" x14ac:dyDescent="0.25">
      <c r="A109" s="211"/>
      <c r="B109" s="51" t="s">
        <v>119</v>
      </c>
      <c r="C109" s="213"/>
      <c r="D109" s="21">
        <v>37.1</v>
      </c>
    </row>
    <row r="110" spans="1:4" s="28" customFormat="1" ht="12.6" customHeight="1" x14ac:dyDescent="0.25">
      <c r="A110" s="211"/>
      <c r="B110" s="55" t="s">
        <v>120</v>
      </c>
      <c r="C110" s="214"/>
      <c r="D110" s="130">
        <v>0.4</v>
      </c>
    </row>
    <row r="111" spans="1:4" s="28" customFormat="1" ht="15" customHeight="1" x14ac:dyDescent="0.25">
      <c r="A111" s="211"/>
      <c r="B111" s="4" t="s">
        <v>113</v>
      </c>
      <c r="C111" s="3" t="s">
        <v>10</v>
      </c>
      <c r="D111" s="39">
        <f>SUM(D112)</f>
        <v>18.899999999999999</v>
      </c>
    </row>
    <row r="112" spans="1:4" s="28" customFormat="1" ht="12.6" customHeight="1" x14ac:dyDescent="0.25">
      <c r="A112" s="216"/>
      <c r="B112" s="51" t="s">
        <v>119</v>
      </c>
      <c r="C112" s="153"/>
      <c r="D112" s="155">
        <v>18.899999999999999</v>
      </c>
    </row>
    <row r="113" spans="1:4" s="28" customFormat="1" ht="18" customHeight="1" x14ac:dyDescent="0.25">
      <c r="A113" s="187" t="s">
        <v>22</v>
      </c>
      <c r="B113" s="8" t="s">
        <v>23</v>
      </c>
      <c r="C113" s="6"/>
      <c r="D113" s="44">
        <f>SUM(D117+D114+D122)</f>
        <v>41.9</v>
      </c>
    </row>
    <row r="114" spans="1:4" s="28" customFormat="1" x14ac:dyDescent="0.25">
      <c r="A114" s="185"/>
      <c r="B114" s="2" t="s">
        <v>105</v>
      </c>
      <c r="C114" s="1" t="s">
        <v>2</v>
      </c>
      <c r="D114" s="120">
        <f t="shared" ref="D114" si="18">SUM(D115)</f>
        <v>0.5</v>
      </c>
    </row>
    <row r="115" spans="1:4" s="28" customFormat="1" ht="12.6" customHeight="1" x14ac:dyDescent="0.25">
      <c r="A115" s="185"/>
      <c r="B115" s="23" t="s">
        <v>117</v>
      </c>
      <c r="C115" s="157"/>
      <c r="D115" s="45">
        <f>SUM(D116:D116)</f>
        <v>0.5</v>
      </c>
    </row>
    <row r="116" spans="1:4" s="28" customFormat="1" ht="12.6" customHeight="1" x14ac:dyDescent="0.25">
      <c r="A116" s="185"/>
      <c r="B116" s="25" t="s">
        <v>118</v>
      </c>
      <c r="C116" s="158"/>
      <c r="D116" s="21">
        <v>0.5</v>
      </c>
    </row>
    <row r="117" spans="1:4" s="28" customFormat="1" x14ac:dyDescent="0.25">
      <c r="A117" s="185"/>
      <c r="B117" s="4" t="s">
        <v>137</v>
      </c>
      <c r="C117" s="9" t="s">
        <v>7</v>
      </c>
      <c r="D117" s="39">
        <f>SUM(D121+D118)</f>
        <v>41.3</v>
      </c>
    </row>
    <row r="118" spans="1:4" s="28" customFormat="1" ht="12.6" customHeight="1" x14ac:dyDescent="0.25">
      <c r="A118" s="185"/>
      <c r="B118" s="23" t="s">
        <v>117</v>
      </c>
      <c r="C118" s="29"/>
      <c r="D118" s="45">
        <f>SUM(D119:D120)</f>
        <v>16</v>
      </c>
    </row>
    <row r="119" spans="1:4" s="28" customFormat="1" ht="12.6" customHeight="1" x14ac:dyDescent="0.25">
      <c r="A119" s="185"/>
      <c r="B119" s="25" t="s">
        <v>118</v>
      </c>
      <c r="C119" s="29"/>
      <c r="D119" s="122">
        <v>0.5</v>
      </c>
    </row>
    <row r="120" spans="1:4" s="28" customFormat="1" ht="12.6" customHeight="1" x14ac:dyDescent="0.25">
      <c r="A120" s="185"/>
      <c r="B120" s="25" t="s">
        <v>119</v>
      </c>
      <c r="C120" s="29"/>
      <c r="D120" s="122">
        <v>15.5</v>
      </c>
    </row>
    <row r="121" spans="1:4" s="28" customFormat="1" ht="12.6" customHeight="1" x14ac:dyDescent="0.25">
      <c r="A121" s="185"/>
      <c r="B121" s="31" t="s">
        <v>120</v>
      </c>
      <c r="C121" s="61"/>
      <c r="D121" s="130">
        <v>25.3</v>
      </c>
    </row>
    <row r="122" spans="1:4" s="28" customFormat="1" x14ac:dyDescent="0.25">
      <c r="A122" s="101"/>
      <c r="B122" s="4" t="s">
        <v>109</v>
      </c>
      <c r="C122" s="3" t="s">
        <v>8</v>
      </c>
      <c r="D122" s="39">
        <f t="shared" ref="D122" si="19">SUM(D123)</f>
        <v>0.1</v>
      </c>
    </row>
    <row r="123" spans="1:4" s="28" customFormat="1" ht="12.6" customHeight="1" x14ac:dyDescent="0.25">
      <c r="A123" s="101"/>
      <c r="B123" s="23" t="s">
        <v>117</v>
      </c>
      <c r="C123" s="157"/>
      <c r="D123" s="45">
        <f>SUM(D124:D124)</f>
        <v>0.1</v>
      </c>
    </row>
    <row r="124" spans="1:4" s="28" customFormat="1" ht="12.6" customHeight="1" x14ac:dyDescent="0.25">
      <c r="A124" s="101"/>
      <c r="B124" s="25" t="s">
        <v>118</v>
      </c>
      <c r="C124" s="158"/>
      <c r="D124" s="21">
        <v>0.1</v>
      </c>
    </row>
    <row r="125" spans="1:4" s="28" customFormat="1" ht="18" customHeight="1" x14ac:dyDescent="0.25">
      <c r="A125" s="186" t="s">
        <v>24</v>
      </c>
      <c r="B125" s="8" t="s">
        <v>25</v>
      </c>
      <c r="C125" s="13"/>
      <c r="D125" s="44">
        <f>SUM(D133+D126+D130)</f>
        <v>28.299999999999997</v>
      </c>
    </row>
    <row r="126" spans="1:4" s="28" customFormat="1" ht="15" customHeight="1" x14ac:dyDescent="0.25">
      <c r="A126" s="185"/>
      <c r="B126" s="2" t="s">
        <v>105</v>
      </c>
      <c r="C126" s="1" t="s">
        <v>2</v>
      </c>
      <c r="D126" s="120">
        <f t="shared" ref="D126" si="20">SUM(D127)</f>
        <v>0.8</v>
      </c>
    </row>
    <row r="127" spans="1:4" s="28" customFormat="1" ht="12.6" customHeight="1" x14ac:dyDescent="0.25">
      <c r="A127" s="185"/>
      <c r="B127" s="23" t="s">
        <v>117</v>
      </c>
      <c r="C127" s="157"/>
      <c r="D127" s="45">
        <f>SUM(D128:D129)</f>
        <v>0.8</v>
      </c>
    </row>
    <row r="128" spans="1:4" s="28" customFormat="1" ht="12.6" customHeight="1" x14ac:dyDescent="0.25">
      <c r="A128" s="185"/>
      <c r="B128" s="25" t="s">
        <v>118</v>
      </c>
      <c r="C128" s="167"/>
      <c r="D128" s="21">
        <v>0.8</v>
      </c>
    </row>
    <row r="129" spans="1:4" s="28" customFormat="1" ht="12" customHeight="1" x14ac:dyDescent="0.25">
      <c r="A129" s="185"/>
      <c r="B129" s="25" t="s">
        <v>119</v>
      </c>
      <c r="C129" s="209"/>
      <c r="D129" s="21"/>
    </row>
    <row r="130" spans="1:4" s="28" customFormat="1" ht="15" customHeight="1" x14ac:dyDescent="0.25">
      <c r="A130" s="185"/>
      <c r="B130" s="2" t="s">
        <v>107</v>
      </c>
      <c r="C130" s="52" t="s">
        <v>6</v>
      </c>
      <c r="D130" s="20">
        <f t="shared" ref="D130" si="21">SUM(D131)</f>
        <v>13.5</v>
      </c>
    </row>
    <row r="131" spans="1:4" s="28" customFormat="1" ht="12" customHeight="1" x14ac:dyDescent="0.25">
      <c r="A131" s="185"/>
      <c r="B131" s="35" t="s">
        <v>117</v>
      </c>
      <c r="C131" s="174"/>
      <c r="D131" s="32">
        <f>SUM(D132:D132)</f>
        <v>13.5</v>
      </c>
    </row>
    <row r="132" spans="1:4" s="28" customFormat="1" ht="12" customHeight="1" x14ac:dyDescent="0.25">
      <c r="A132" s="185"/>
      <c r="B132" s="37" t="s">
        <v>119</v>
      </c>
      <c r="C132" s="175"/>
      <c r="D132" s="126">
        <v>13.5</v>
      </c>
    </row>
    <row r="133" spans="1:4" s="28" customFormat="1" x14ac:dyDescent="0.25">
      <c r="A133" s="185"/>
      <c r="B133" s="4" t="s">
        <v>137</v>
      </c>
      <c r="C133" s="48" t="s">
        <v>7</v>
      </c>
      <c r="D133" s="133">
        <f>SUM(D137+D134)</f>
        <v>13.999999999999998</v>
      </c>
    </row>
    <row r="134" spans="1:4" s="28" customFormat="1" ht="12.6" customHeight="1" x14ac:dyDescent="0.25">
      <c r="A134" s="185"/>
      <c r="B134" s="23" t="s">
        <v>117</v>
      </c>
      <c r="C134" s="29"/>
      <c r="D134" s="45">
        <f>SUM(D135:D136)</f>
        <v>12.799999999999999</v>
      </c>
    </row>
    <row r="135" spans="1:4" s="28" customFormat="1" ht="12.6" customHeight="1" x14ac:dyDescent="0.25">
      <c r="A135" s="185"/>
      <c r="B135" s="25" t="s">
        <v>118</v>
      </c>
      <c r="C135" s="29"/>
      <c r="D135" s="122">
        <v>1.2</v>
      </c>
    </row>
    <row r="136" spans="1:4" s="28" customFormat="1" ht="12.6" customHeight="1" x14ac:dyDescent="0.25">
      <c r="A136" s="185"/>
      <c r="B136" s="25" t="s">
        <v>119</v>
      </c>
      <c r="C136" s="131"/>
      <c r="D136" s="30">
        <v>11.6</v>
      </c>
    </row>
    <row r="137" spans="1:4" s="28" customFormat="1" ht="12.6" customHeight="1" x14ac:dyDescent="0.25">
      <c r="A137" s="185"/>
      <c r="B137" s="31" t="s">
        <v>120</v>
      </c>
      <c r="C137" s="60"/>
      <c r="D137" s="132">
        <v>1.2</v>
      </c>
    </row>
    <row r="138" spans="1:4" s="28" customFormat="1" ht="18" customHeight="1" x14ac:dyDescent="0.25">
      <c r="A138" s="186" t="s">
        <v>26</v>
      </c>
      <c r="B138" s="8" t="s">
        <v>27</v>
      </c>
      <c r="C138" s="13"/>
      <c r="D138" s="44">
        <f>SUM(D146+D139+D151+D143)</f>
        <v>137.1</v>
      </c>
    </row>
    <row r="139" spans="1:4" s="28" customFormat="1" ht="15" customHeight="1" x14ac:dyDescent="0.25">
      <c r="A139" s="187"/>
      <c r="B139" s="2" t="s">
        <v>125</v>
      </c>
      <c r="C139" s="48" t="s">
        <v>2</v>
      </c>
      <c r="D139" s="134">
        <f>SUM(D140)</f>
        <v>1</v>
      </c>
    </row>
    <row r="140" spans="1:4" s="28" customFormat="1" ht="12.6" customHeight="1" x14ac:dyDescent="0.25">
      <c r="A140" s="187"/>
      <c r="B140" s="35" t="s">
        <v>117</v>
      </c>
      <c r="C140" s="174"/>
      <c r="D140" s="24">
        <f>SUM(D141:D142)</f>
        <v>1</v>
      </c>
    </row>
    <row r="141" spans="1:4" s="28" customFormat="1" ht="12.6" customHeight="1" x14ac:dyDescent="0.25">
      <c r="A141" s="187"/>
      <c r="B141" s="25" t="s">
        <v>118</v>
      </c>
      <c r="C141" s="179"/>
      <c r="D141" s="126">
        <v>1</v>
      </c>
    </row>
    <row r="142" spans="1:4" s="28" customFormat="1" ht="12.6" customHeight="1" x14ac:dyDescent="0.25">
      <c r="A142" s="187"/>
      <c r="B142" s="25" t="s">
        <v>119</v>
      </c>
      <c r="C142" s="179"/>
      <c r="D142" s="126"/>
    </row>
    <row r="143" spans="1:4" s="28" customFormat="1" ht="15" customHeight="1" x14ac:dyDescent="0.25">
      <c r="A143" s="187"/>
      <c r="B143" s="18" t="s">
        <v>107</v>
      </c>
      <c r="C143" s="3" t="s">
        <v>6</v>
      </c>
      <c r="D143" s="39">
        <f t="shared" ref="D143" si="22">SUM(D144)</f>
        <v>1.8</v>
      </c>
    </row>
    <row r="144" spans="1:4" s="28" customFormat="1" ht="12.6" customHeight="1" x14ac:dyDescent="0.25">
      <c r="A144" s="187"/>
      <c r="B144" s="23" t="s">
        <v>117</v>
      </c>
      <c r="C144" s="217"/>
      <c r="D144" s="45">
        <f>SUM(D145:D145)</f>
        <v>1.8</v>
      </c>
    </row>
    <row r="145" spans="1:4" s="28" customFormat="1" ht="12.6" customHeight="1" x14ac:dyDescent="0.25">
      <c r="A145" s="187"/>
      <c r="B145" s="25" t="s">
        <v>119</v>
      </c>
      <c r="C145" s="217"/>
      <c r="D145" s="57">
        <v>1.8</v>
      </c>
    </row>
    <row r="146" spans="1:4" s="28" customFormat="1" x14ac:dyDescent="0.25">
      <c r="A146" s="187"/>
      <c r="B146" s="150" t="s">
        <v>137</v>
      </c>
      <c r="C146" s="48" t="s">
        <v>7</v>
      </c>
      <c r="D146" s="39">
        <f>SUM(D150+D147)</f>
        <v>134.19999999999999</v>
      </c>
    </row>
    <row r="147" spans="1:4" s="28" customFormat="1" ht="12.6" customHeight="1" x14ac:dyDescent="0.25">
      <c r="A147" s="185"/>
      <c r="B147" s="23" t="s">
        <v>117</v>
      </c>
      <c r="C147" s="29"/>
      <c r="D147" s="45">
        <f>SUM(D148:D149)</f>
        <v>130.39999999999998</v>
      </c>
    </row>
    <row r="148" spans="1:4" s="28" customFormat="1" ht="12.6" customHeight="1" x14ac:dyDescent="0.25">
      <c r="A148" s="185"/>
      <c r="B148" s="25" t="s">
        <v>118</v>
      </c>
      <c r="C148" s="29"/>
      <c r="D148" s="122">
        <v>1.2</v>
      </c>
    </row>
    <row r="149" spans="1:4" s="28" customFormat="1" ht="12.6" customHeight="1" x14ac:dyDescent="0.25">
      <c r="A149" s="185"/>
      <c r="B149" s="25" t="s">
        <v>119</v>
      </c>
      <c r="C149" s="131"/>
      <c r="D149" s="30">
        <v>129.19999999999999</v>
      </c>
    </row>
    <row r="150" spans="1:4" s="28" customFormat="1" ht="12.6" customHeight="1" x14ac:dyDescent="0.25">
      <c r="A150" s="185"/>
      <c r="B150" s="31" t="s">
        <v>120</v>
      </c>
      <c r="C150" s="105"/>
      <c r="D150" s="132">
        <v>3.8</v>
      </c>
    </row>
    <row r="151" spans="1:4" s="28" customFormat="1" ht="15" customHeight="1" x14ac:dyDescent="0.25">
      <c r="A151" s="101"/>
      <c r="B151" s="4" t="s">
        <v>109</v>
      </c>
      <c r="C151" s="3" t="s">
        <v>8</v>
      </c>
      <c r="D151" s="39">
        <f t="shared" ref="D151" si="23">SUM(D152)</f>
        <v>0.1</v>
      </c>
    </row>
    <row r="152" spans="1:4" s="28" customFormat="1" ht="12.6" customHeight="1" x14ac:dyDescent="0.25">
      <c r="A152" s="101"/>
      <c r="B152" s="23" t="s">
        <v>117</v>
      </c>
      <c r="C152" s="157"/>
      <c r="D152" s="45">
        <f>SUM(D153:D153)</f>
        <v>0.1</v>
      </c>
    </row>
    <row r="153" spans="1:4" s="28" customFormat="1" ht="12.6" customHeight="1" x14ac:dyDescent="0.25">
      <c r="A153" s="101"/>
      <c r="B153" s="25" t="s">
        <v>118</v>
      </c>
      <c r="C153" s="158"/>
      <c r="D153" s="21">
        <v>0.1</v>
      </c>
    </row>
    <row r="154" spans="1:4" s="28" customFormat="1" ht="18" customHeight="1" x14ac:dyDescent="0.25">
      <c r="A154" s="186" t="s">
        <v>28</v>
      </c>
      <c r="B154" s="8" t="s">
        <v>29</v>
      </c>
      <c r="C154" s="13"/>
      <c r="D154" s="44">
        <f>SUM(D162+D155+D159)</f>
        <v>54.099999999999994</v>
      </c>
    </row>
    <row r="155" spans="1:4" s="28" customFormat="1" x14ac:dyDescent="0.25">
      <c r="A155" s="185"/>
      <c r="B155" s="2" t="s">
        <v>105</v>
      </c>
      <c r="C155" s="1" t="s">
        <v>2</v>
      </c>
      <c r="D155" s="120">
        <f t="shared" ref="D155" si="24">SUM(D156)</f>
        <v>5.8</v>
      </c>
    </row>
    <row r="156" spans="1:4" s="28" customFormat="1" ht="12.6" customHeight="1" x14ac:dyDescent="0.25">
      <c r="A156" s="185"/>
      <c r="B156" s="23" t="s">
        <v>117</v>
      </c>
      <c r="C156" s="212"/>
      <c r="D156" s="34">
        <f>SUM(D157:D158)</f>
        <v>5.8</v>
      </c>
    </row>
    <row r="157" spans="1:4" s="28" customFormat="1" ht="12.6" customHeight="1" x14ac:dyDescent="0.25">
      <c r="A157" s="185"/>
      <c r="B157" s="25" t="s">
        <v>118</v>
      </c>
      <c r="C157" s="213"/>
      <c r="D157" s="56">
        <v>0.8</v>
      </c>
    </row>
    <row r="158" spans="1:4" s="28" customFormat="1" ht="12.6" customHeight="1" x14ac:dyDescent="0.25">
      <c r="A158" s="185"/>
      <c r="B158" s="25" t="s">
        <v>119</v>
      </c>
      <c r="C158" s="214"/>
      <c r="D158" s="62">
        <v>5</v>
      </c>
    </row>
    <row r="159" spans="1:4" s="28" customFormat="1" ht="15" customHeight="1" x14ac:dyDescent="0.25">
      <c r="A159" s="185"/>
      <c r="B159" s="18" t="s">
        <v>107</v>
      </c>
      <c r="C159" s="3" t="s">
        <v>6</v>
      </c>
      <c r="D159" s="39">
        <f t="shared" ref="D159" si="25">SUM(D160)</f>
        <v>20.8</v>
      </c>
    </row>
    <row r="160" spans="1:4" s="28" customFormat="1" ht="12.6" customHeight="1" x14ac:dyDescent="0.25">
      <c r="A160" s="185"/>
      <c r="B160" s="23" t="s">
        <v>117</v>
      </c>
      <c r="C160" s="217"/>
      <c r="D160" s="45">
        <f>SUM(D161:D161)</f>
        <v>20.8</v>
      </c>
    </row>
    <row r="161" spans="1:4" s="28" customFormat="1" ht="12.6" customHeight="1" x14ac:dyDescent="0.25">
      <c r="A161" s="185"/>
      <c r="B161" s="25" t="s">
        <v>119</v>
      </c>
      <c r="C161" s="217"/>
      <c r="D161" s="57">
        <v>20.8</v>
      </c>
    </row>
    <row r="162" spans="1:4" s="28" customFormat="1" x14ac:dyDescent="0.25">
      <c r="A162" s="185"/>
      <c r="B162" s="4" t="s">
        <v>137</v>
      </c>
      <c r="C162" s="9" t="s">
        <v>7</v>
      </c>
      <c r="D162" s="20">
        <f>SUM(D166+D163)</f>
        <v>27.5</v>
      </c>
    </row>
    <row r="163" spans="1:4" s="28" customFormat="1" ht="12.6" customHeight="1" x14ac:dyDescent="0.25">
      <c r="A163" s="185"/>
      <c r="B163" s="23" t="s">
        <v>117</v>
      </c>
      <c r="C163" s="212"/>
      <c r="D163" s="45">
        <f>SUM(D164:D165)</f>
        <v>23.9</v>
      </c>
    </row>
    <row r="164" spans="1:4" s="28" customFormat="1" ht="12.6" customHeight="1" x14ac:dyDescent="0.25">
      <c r="A164" s="185"/>
      <c r="B164" s="25" t="s">
        <v>118</v>
      </c>
      <c r="C164" s="213"/>
      <c r="D164" s="21">
        <v>0.5</v>
      </c>
    </row>
    <row r="165" spans="1:4" s="38" customFormat="1" ht="12.6" customHeight="1" x14ac:dyDescent="0.25">
      <c r="A165" s="185"/>
      <c r="B165" s="25" t="s">
        <v>119</v>
      </c>
      <c r="C165" s="213"/>
      <c r="D165" s="21">
        <v>23.4</v>
      </c>
    </row>
    <row r="166" spans="1:4" s="38" customFormat="1" ht="12.6" customHeight="1" x14ac:dyDescent="0.25">
      <c r="A166" s="185"/>
      <c r="B166" s="31" t="s">
        <v>120</v>
      </c>
      <c r="C166" s="214"/>
      <c r="D166" s="130">
        <v>3.6</v>
      </c>
    </row>
    <row r="167" spans="1:4" s="28" customFormat="1" ht="18" customHeight="1" x14ac:dyDescent="0.25">
      <c r="A167" s="186" t="s">
        <v>30</v>
      </c>
      <c r="B167" s="8" t="s">
        <v>31</v>
      </c>
      <c r="C167" s="58"/>
      <c r="D167" s="44">
        <f>SUM(D172+D168)</f>
        <v>76.099999999999994</v>
      </c>
    </row>
    <row r="168" spans="1:4" s="28" customFormat="1" ht="15" customHeight="1" x14ac:dyDescent="0.25">
      <c r="A168" s="185"/>
      <c r="B168" s="2" t="s">
        <v>105</v>
      </c>
      <c r="C168" s="1" t="s">
        <v>2</v>
      </c>
      <c r="D168" s="120">
        <f t="shared" ref="D168" si="26">SUM(D169)</f>
        <v>3.7</v>
      </c>
    </row>
    <row r="169" spans="1:4" s="28" customFormat="1" ht="12.6" customHeight="1" x14ac:dyDescent="0.25">
      <c r="A169" s="185"/>
      <c r="B169" s="23" t="s">
        <v>117</v>
      </c>
      <c r="C169" s="212"/>
      <c r="D169" s="45">
        <f>SUM(D170:D171)</f>
        <v>3.7</v>
      </c>
    </row>
    <row r="170" spans="1:4" s="28" customFormat="1" ht="12.6" customHeight="1" x14ac:dyDescent="0.25">
      <c r="A170" s="185"/>
      <c r="B170" s="25" t="s">
        <v>118</v>
      </c>
      <c r="C170" s="213"/>
      <c r="D170" s="56">
        <v>0.7</v>
      </c>
    </row>
    <row r="171" spans="1:4" s="28" customFormat="1" ht="12.6" customHeight="1" x14ac:dyDescent="0.25">
      <c r="A171" s="185"/>
      <c r="B171" s="25" t="s">
        <v>119</v>
      </c>
      <c r="C171" s="214"/>
      <c r="D171" s="21">
        <v>3</v>
      </c>
    </row>
    <row r="172" spans="1:4" s="28" customFormat="1" x14ac:dyDescent="0.25">
      <c r="A172" s="185"/>
      <c r="B172" s="4" t="s">
        <v>137</v>
      </c>
      <c r="C172" s="3" t="s">
        <v>7</v>
      </c>
      <c r="D172" s="133">
        <f>SUM(D175+D173)</f>
        <v>72.399999999999991</v>
      </c>
    </row>
    <row r="173" spans="1:4" s="28" customFormat="1" ht="12.6" customHeight="1" x14ac:dyDescent="0.25">
      <c r="A173" s="185"/>
      <c r="B173" s="23" t="s">
        <v>117</v>
      </c>
      <c r="C173" s="29"/>
      <c r="D173" s="45">
        <f>SUM(D174:D174)</f>
        <v>60.8</v>
      </c>
    </row>
    <row r="174" spans="1:4" s="28" customFormat="1" ht="12.6" customHeight="1" x14ac:dyDescent="0.25">
      <c r="A174" s="185"/>
      <c r="B174" s="25" t="s">
        <v>119</v>
      </c>
      <c r="C174" s="29"/>
      <c r="D174" s="126">
        <v>60.8</v>
      </c>
    </row>
    <row r="175" spans="1:4" s="28" customFormat="1" ht="12.6" customHeight="1" x14ac:dyDescent="0.25">
      <c r="A175" s="185"/>
      <c r="B175" s="31" t="s">
        <v>120</v>
      </c>
      <c r="C175" s="63"/>
      <c r="D175" s="41">
        <v>11.6</v>
      </c>
    </row>
    <row r="176" spans="1:4" s="28" customFormat="1" ht="18" customHeight="1" x14ac:dyDescent="0.25">
      <c r="A176" s="186" t="s">
        <v>32</v>
      </c>
      <c r="B176" s="8" t="s">
        <v>33</v>
      </c>
      <c r="C176" s="13"/>
      <c r="D176" s="44">
        <f>SUM(D181+D177)</f>
        <v>24.2</v>
      </c>
    </row>
    <row r="177" spans="1:4" s="28" customFormat="1" ht="15" customHeight="1" x14ac:dyDescent="0.25">
      <c r="A177" s="187"/>
      <c r="B177" s="2" t="s">
        <v>105</v>
      </c>
      <c r="C177" s="1" t="s">
        <v>2</v>
      </c>
      <c r="D177" s="120">
        <f t="shared" ref="D177" si="27">SUM(D178)</f>
        <v>0.7</v>
      </c>
    </row>
    <row r="178" spans="1:4" s="28" customFormat="1" ht="12.6" customHeight="1" x14ac:dyDescent="0.25">
      <c r="A178" s="187"/>
      <c r="B178" s="23" t="s">
        <v>117</v>
      </c>
      <c r="C178" s="157"/>
      <c r="D178" s="45">
        <f>SUM(D179:D180)</f>
        <v>0.7</v>
      </c>
    </row>
    <row r="179" spans="1:4" s="28" customFormat="1" ht="12.6" customHeight="1" x14ac:dyDescent="0.25">
      <c r="A179" s="187"/>
      <c r="B179" s="25" t="s">
        <v>118</v>
      </c>
      <c r="C179" s="167"/>
      <c r="D179" s="21">
        <v>0.7</v>
      </c>
    </row>
    <row r="180" spans="1:4" s="28" customFormat="1" ht="12.6" customHeight="1" x14ac:dyDescent="0.25">
      <c r="A180" s="187"/>
      <c r="B180" s="51" t="s">
        <v>119</v>
      </c>
      <c r="C180" s="209"/>
      <c r="D180" s="21"/>
    </row>
    <row r="181" spans="1:4" s="28" customFormat="1" x14ac:dyDescent="0.25">
      <c r="A181" s="187"/>
      <c r="B181" s="150" t="s">
        <v>137</v>
      </c>
      <c r="C181" s="48" t="s">
        <v>7</v>
      </c>
      <c r="D181" s="133">
        <f>SUM(D184+D182)</f>
        <v>23.5</v>
      </c>
    </row>
    <row r="182" spans="1:4" s="28" customFormat="1" ht="12.6" customHeight="1" x14ac:dyDescent="0.25">
      <c r="A182" s="185"/>
      <c r="B182" s="23" t="s">
        <v>117</v>
      </c>
      <c r="C182" s="29"/>
      <c r="D182" s="45">
        <f>SUM(D183:D183)</f>
        <v>18</v>
      </c>
    </row>
    <row r="183" spans="1:4" s="28" customFormat="1" ht="12.6" customHeight="1" x14ac:dyDescent="0.25">
      <c r="A183" s="185"/>
      <c r="B183" s="25" t="s">
        <v>119</v>
      </c>
      <c r="C183" s="29"/>
      <c r="D183" s="126">
        <v>18</v>
      </c>
    </row>
    <row r="184" spans="1:4" s="28" customFormat="1" ht="12.6" customHeight="1" x14ac:dyDescent="0.25">
      <c r="A184" s="185"/>
      <c r="B184" s="31" t="s">
        <v>120</v>
      </c>
      <c r="C184" s="64"/>
      <c r="D184" s="41">
        <v>5.5</v>
      </c>
    </row>
    <row r="185" spans="1:4" s="28" customFormat="1" ht="18" customHeight="1" x14ac:dyDescent="0.25">
      <c r="A185" s="186" t="s">
        <v>34</v>
      </c>
      <c r="B185" s="8" t="s">
        <v>35</v>
      </c>
      <c r="C185" s="13"/>
      <c r="D185" s="44">
        <f>SUM(D190+D186)</f>
        <v>53.1</v>
      </c>
    </row>
    <row r="186" spans="1:4" s="28" customFormat="1" x14ac:dyDescent="0.25">
      <c r="A186" s="187"/>
      <c r="B186" s="2" t="s">
        <v>105</v>
      </c>
      <c r="C186" s="1" t="s">
        <v>2</v>
      </c>
      <c r="D186" s="120">
        <f t="shared" ref="D186" si="28">SUM(D187)</f>
        <v>7.5</v>
      </c>
    </row>
    <row r="187" spans="1:4" s="28" customFormat="1" ht="12.6" customHeight="1" x14ac:dyDescent="0.25">
      <c r="A187" s="187"/>
      <c r="B187" s="23" t="s">
        <v>117</v>
      </c>
      <c r="C187" s="157"/>
      <c r="D187" s="45">
        <f>SUM(D188:D189)</f>
        <v>7.5</v>
      </c>
    </row>
    <row r="188" spans="1:4" s="28" customFormat="1" ht="12.6" customHeight="1" x14ac:dyDescent="0.25">
      <c r="A188" s="187"/>
      <c r="B188" s="25" t="s">
        <v>118</v>
      </c>
      <c r="C188" s="167"/>
      <c r="D188" s="21">
        <v>1</v>
      </c>
    </row>
    <row r="189" spans="1:4" s="28" customFormat="1" ht="12.6" customHeight="1" x14ac:dyDescent="0.25">
      <c r="A189" s="187"/>
      <c r="B189" s="51" t="s">
        <v>119</v>
      </c>
      <c r="C189" s="209"/>
      <c r="D189" s="21">
        <v>6.5</v>
      </c>
    </row>
    <row r="190" spans="1:4" s="28" customFormat="1" x14ac:dyDescent="0.25">
      <c r="A190" s="187"/>
      <c r="B190" s="150" t="s">
        <v>137</v>
      </c>
      <c r="C190" s="48" t="s">
        <v>7</v>
      </c>
      <c r="D190" s="133">
        <f>SUM(D194+D191)</f>
        <v>45.6</v>
      </c>
    </row>
    <row r="191" spans="1:4" s="28" customFormat="1" ht="12.6" customHeight="1" x14ac:dyDescent="0.25">
      <c r="A191" s="185"/>
      <c r="B191" s="23" t="s">
        <v>117</v>
      </c>
      <c r="C191" s="29"/>
      <c r="D191" s="45">
        <f>SUM(D192:D193)</f>
        <v>25</v>
      </c>
    </row>
    <row r="192" spans="1:4" s="28" customFormat="1" ht="12.6" customHeight="1" x14ac:dyDescent="0.25">
      <c r="A192" s="185"/>
      <c r="B192" s="25" t="s">
        <v>118</v>
      </c>
      <c r="C192" s="29"/>
      <c r="D192" s="135">
        <v>0.1</v>
      </c>
    </row>
    <row r="193" spans="1:4" s="28" customFormat="1" ht="12.6" customHeight="1" x14ac:dyDescent="0.25">
      <c r="A193" s="185"/>
      <c r="B193" s="25" t="s">
        <v>119</v>
      </c>
      <c r="C193" s="29"/>
      <c r="D193" s="126">
        <v>24.9</v>
      </c>
    </row>
    <row r="194" spans="1:4" s="28" customFormat="1" ht="12.6" customHeight="1" x14ac:dyDescent="0.25">
      <c r="A194" s="185"/>
      <c r="B194" s="31" t="s">
        <v>120</v>
      </c>
      <c r="C194" s="64"/>
      <c r="D194" s="41">
        <v>20.6</v>
      </c>
    </row>
    <row r="195" spans="1:4" s="28" customFormat="1" ht="18" customHeight="1" x14ac:dyDescent="0.25">
      <c r="A195" s="226" t="s">
        <v>36</v>
      </c>
      <c r="B195" s="15" t="s">
        <v>37</v>
      </c>
      <c r="C195" s="5"/>
      <c r="D195" s="136">
        <f>SUM(D196)</f>
        <v>90.7</v>
      </c>
    </row>
    <row r="196" spans="1:4" s="28" customFormat="1" ht="15" customHeight="1" x14ac:dyDescent="0.25">
      <c r="A196" s="227"/>
      <c r="B196" s="2" t="s">
        <v>105</v>
      </c>
      <c r="C196" s="1" t="s">
        <v>2</v>
      </c>
      <c r="D196" s="120">
        <f t="shared" ref="D196" si="29">SUM(D197)</f>
        <v>90.7</v>
      </c>
    </row>
    <row r="197" spans="1:4" s="28" customFormat="1" ht="12.6" customHeight="1" x14ac:dyDescent="0.25">
      <c r="A197" s="227"/>
      <c r="B197" s="23" t="s">
        <v>117</v>
      </c>
      <c r="C197" s="212"/>
      <c r="D197" s="45">
        <f>SUM(D198:D199)</f>
        <v>90.7</v>
      </c>
    </row>
    <row r="198" spans="1:4" s="28" customFormat="1" ht="12.6" customHeight="1" x14ac:dyDescent="0.25">
      <c r="A198" s="227"/>
      <c r="B198" s="25" t="s">
        <v>118</v>
      </c>
      <c r="C198" s="213"/>
      <c r="D198" s="135">
        <v>0.2</v>
      </c>
    </row>
    <row r="199" spans="1:4" s="28" customFormat="1" ht="12.6" customHeight="1" x14ac:dyDescent="0.25">
      <c r="A199" s="227"/>
      <c r="B199" s="25" t="s">
        <v>119</v>
      </c>
      <c r="C199" s="213"/>
      <c r="D199" s="65">
        <v>90.5</v>
      </c>
    </row>
    <row r="200" spans="1:4" s="28" customFormat="1" ht="18" customHeight="1" x14ac:dyDescent="0.25">
      <c r="A200" s="184" t="s">
        <v>38</v>
      </c>
      <c r="B200" s="46" t="s">
        <v>39</v>
      </c>
      <c r="C200" s="66"/>
      <c r="D200" s="19">
        <f t="shared" ref="D200" si="30">SUM(D201)</f>
        <v>307.5</v>
      </c>
    </row>
    <row r="201" spans="1:4" s="28" customFormat="1" x14ac:dyDescent="0.25">
      <c r="A201" s="187"/>
      <c r="B201" s="67" t="s">
        <v>106</v>
      </c>
      <c r="C201" s="99" t="s">
        <v>5</v>
      </c>
      <c r="D201" s="39">
        <f>SUM(D202)</f>
        <v>307.5</v>
      </c>
    </row>
    <row r="202" spans="1:4" s="28" customFormat="1" ht="12.6" customHeight="1" x14ac:dyDescent="0.25">
      <c r="A202" s="185"/>
      <c r="B202" s="23" t="s">
        <v>117</v>
      </c>
      <c r="C202" s="29"/>
      <c r="D202" s="45">
        <f t="shared" ref="D202" si="31">SUM(D203:D204)</f>
        <v>307.5</v>
      </c>
    </row>
    <row r="203" spans="1:4" s="28" customFormat="1" ht="12.6" customHeight="1" x14ac:dyDescent="0.25">
      <c r="A203" s="185"/>
      <c r="B203" s="25" t="s">
        <v>118</v>
      </c>
      <c r="C203" s="29"/>
      <c r="D203" s="126">
        <v>14.5</v>
      </c>
    </row>
    <row r="204" spans="1:4" s="28" customFormat="1" ht="12.6" customHeight="1" x14ac:dyDescent="0.25">
      <c r="A204" s="185"/>
      <c r="B204" s="25" t="s">
        <v>119</v>
      </c>
      <c r="C204" s="29"/>
      <c r="D204" s="126">
        <v>293</v>
      </c>
    </row>
    <row r="205" spans="1:4" s="28" customFormat="1" ht="18" customHeight="1" x14ac:dyDescent="0.25">
      <c r="A205" s="184" t="s">
        <v>40</v>
      </c>
      <c r="B205" s="46" t="s">
        <v>42</v>
      </c>
      <c r="C205" s="96"/>
      <c r="D205" s="137">
        <f t="shared" ref="D205" si="32">SUM(D206)</f>
        <v>135.5</v>
      </c>
    </row>
    <row r="206" spans="1:4" s="28" customFormat="1" x14ac:dyDescent="0.25">
      <c r="A206" s="185"/>
      <c r="B206" s="67" t="s">
        <v>106</v>
      </c>
      <c r="C206" s="3" t="s">
        <v>5</v>
      </c>
      <c r="D206" s="39">
        <f t="shared" ref="D206" si="33">SUM(D207+D210)</f>
        <v>135.5</v>
      </c>
    </row>
    <row r="207" spans="1:4" s="28" customFormat="1" ht="12.6" customHeight="1" x14ac:dyDescent="0.25">
      <c r="A207" s="185"/>
      <c r="B207" s="35" t="s">
        <v>117</v>
      </c>
      <c r="C207" s="196"/>
      <c r="D207" s="24">
        <f>SUM(D208:D209)</f>
        <v>132</v>
      </c>
    </row>
    <row r="208" spans="1:4" s="28" customFormat="1" ht="12.6" customHeight="1" x14ac:dyDescent="0.25">
      <c r="A208" s="185"/>
      <c r="B208" s="25" t="s">
        <v>118</v>
      </c>
      <c r="C208" s="197"/>
      <c r="D208" s="138">
        <v>3.5</v>
      </c>
    </row>
    <row r="209" spans="1:4" s="28" customFormat="1" ht="12.6" customHeight="1" x14ac:dyDescent="0.25">
      <c r="A209" s="185"/>
      <c r="B209" s="25" t="s">
        <v>119</v>
      </c>
      <c r="C209" s="197"/>
      <c r="D209" s="138">
        <v>128.5</v>
      </c>
    </row>
    <row r="210" spans="1:4" s="28" customFormat="1" ht="12.6" customHeight="1" x14ac:dyDescent="0.25">
      <c r="A210" s="188"/>
      <c r="B210" s="31" t="s">
        <v>120</v>
      </c>
      <c r="C210" s="198"/>
      <c r="D210" s="41">
        <v>3.5</v>
      </c>
    </row>
    <row r="211" spans="1:4" s="28" customFormat="1" ht="18" customHeight="1" x14ac:dyDescent="0.25">
      <c r="A211" s="184" t="s">
        <v>41</v>
      </c>
      <c r="B211" s="10" t="s">
        <v>44</v>
      </c>
      <c r="C211" s="11"/>
      <c r="D211" s="19">
        <f t="shared" ref="D211" si="34">SUM(D212)</f>
        <v>68.099999999999994</v>
      </c>
    </row>
    <row r="212" spans="1:4" s="28" customFormat="1" x14ac:dyDescent="0.25">
      <c r="A212" s="185"/>
      <c r="B212" s="67" t="s">
        <v>106</v>
      </c>
      <c r="C212" s="3" t="s">
        <v>5</v>
      </c>
      <c r="D212" s="39">
        <f>SUM(D216+D213)</f>
        <v>68.099999999999994</v>
      </c>
    </row>
    <row r="213" spans="1:4" s="28" customFormat="1" ht="12.6" customHeight="1" x14ac:dyDescent="0.25">
      <c r="A213" s="185"/>
      <c r="B213" s="23" t="s">
        <v>117</v>
      </c>
      <c r="C213" s="180"/>
      <c r="D213" s="34">
        <f>SUM(D214:D215)</f>
        <v>40.5</v>
      </c>
    </row>
    <row r="214" spans="1:4" s="28" customFormat="1" ht="12.6" customHeight="1" x14ac:dyDescent="0.25">
      <c r="A214" s="185"/>
      <c r="B214" s="25" t="s">
        <v>118</v>
      </c>
      <c r="C214" s="170"/>
      <c r="D214" s="126">
        <v>25.6</v>
      </c>
    </row>
    <row r="215" spans="1:4" s="28" customFormat="1" ht="12.6" customHeight="1" x14ac:dyDescent="0.25">
      <c r="A215" s="185"/>
      <c r="B215" s="25" t="s">
        <v>119</v>
      </c>
      <c r="C215" s="170"/>
      <c r="D215" s="126">
        <v>14.9</v>
      </c>
    </row>
    <row r="216" spans="1:4" s="28" customFormat="1" ht="12.6" customHeight="1" x14ac:dyDescent="0.25">
      <c r="A216" s="185"/>
      <c r="B216" s="31" t="s">
        <v>120</v>
      </c>
      <c r="C216" s="171"/>
      <c r="D216" s="139">
        <v>27.6</v>
      </c>
    </row>
    <row r="217" spans="1:4" s="28" customFormat="1" ht="18" customHeight="1" x14ac:dyDescent="0.25">
      <c r="A217" s="215" t="s">
        <v>43</v>
      </c>
      <c r="B217" s="95" t="s">
        <v>46</v>
      </c>
      <c r="C217" s="27"/>
      <c r="D217" s="19">
        <f>SUM(D218+D223)</f>
        <v>144.19999999999999</v>
      </c>
    </row>
    <row r="218" spans="1:4" s="28" customFormat="1" x14ac:dyDescent="0.25">
      <c r="A218" s="211"/>
      <c r="B218" s="151" t="s">
        <v>106</v>
      </c>
      <c r="C218" s="3" t="s">
        <v>5</v>
      </c>
      <c r="D218" s="140">
        <f>SUM(D219+D222)</f>
        <v>142.6</v>
      </c>
    </row>
    <row r="219" spans="1:4" s="28" customFormat="1" ht="12.6" customHeight="1" x14ac:dyDescent="0.25">
      <c r="A219" s="211"/>
      <c r="B219" s="53" t="s">
        <v>117</v>
      </c>
      <c r="C219" s="164"/>
      <c r="D219" s="68">
        <f>SUM(D220:D221)</f>
        <v>141.4</v>
      </c>
    </row>
    <row r="220" spans="1:4" s="28" customFormat="1" ht="12.6" customHeight="1" x14ac:dyDescent="0.25">
      <c r="A220" s="211"/>
      <c r="B220" s="51" t="s">
        <v>118</v>
      </c>
      <c r="C220" s="218"/>
      <c r="D220" s="69">
        <v>10.8</v>
      </c>
    </row>
    <row r="221" spans="1:4" s="28" customFormat="1" ht="12.6" customHeight="1" x14ac:dyDescent="0.25">
      <c r="A221" s="211"/>
      <c r="B221" s="51" t="s">
        <v>119</v>
      </c>
      <c r="C221" s="218"/>
      <c r="D221" s="69">
        <v>130.6</v>
      </c>
    </row>
    <row r="222" spans="1:4" s="28" customFormat="1" ht="12.6" customHeight="1" x14ac:dyDescent="0.25">
      <c r="A222" s="211"/>
      <c r="B222" s="55" t="s">
        <v>120</v>
      </c>
      <c r="C222" s="165"/>
      <c r="D222" s="71">
        <v>1.2</v>
      </c>
    </row>
    <row r="223" spans="1:4" s="28" customFormat="1" ht="15" customHeight="1" x14ac:dyDescent="0.25">
      <c r="A223" s="211"/>
      <c r="B223" s="150" t="s">
        <v>137</v>
      </c>
      <c r="C223" s="48" t="s">
        <v>7</v>
      </c>
      <c r="D223" s="133">
        <f>SUM(D224)</f>
        <v>1.6</v>
      </c>
    </row>
    <row r="224" spans="1:4" s="28" customFormat="1" ht="12.6" customHeight="1" x14ac:dyDescent="0.25">
      <c r="A224" s="211"/>
      <c r="B224" s="23" t="s">
        <v>117</v>
      </c>
      <c r="C224" s="29"/>
      <c r="D224" s="45">
        <f>SUM(D225)</f>
        <v>1.6</v>
      </c>
    </row>
    <row r="225" spans="1:4" s="28" customFormat="1" ht="12.6" customHeight="1" x14ac:dyDescent="0.25">
      <c r="A225" s="216"/>
      <c r="B225" s="25" t="s">
        <v>119</v>
      </c>
      <c r="C225" s="29"/>
      <c r="D225" s="135">
        <v>1.6</v>
      </c>
    </row>
    <row r="226" spans="1:4" s="28" customFormat="1" ht="18" customHeight="1" x14ac:dyDescent="0.25">
      <c r="A226" s="219" t="s">
        <v>45</v>
      </c>
      <c r="B226" s="72" t="s">
        <v>48</v>
      </c>
      <c r="C226" s="73"/>
      <c r="D226" s="19">
        <f t="shared" ref="D226" si="35">SUM(D227)</f>
        <v>91.9</v>
      </c>
    </row>
    <row r="227" spans="1:4" s="38" customFormat="1" ht="13.5" x14ac:dyDescent="0.25">
      <c r="A227" s="219"/>
      <c r="B227" s="67" t="s">
        <v>106</v>
      </c>
      <c r="C227" s="3" t="s">
        <v>5</v>
      </c>
      <c r="D227" s="20">
        <f>SUM(D231+D228)</f>
        <v>91.9</v>
      </c>
    </row>
    <row r="228" spans="1:4" s="28" customFormat="1" ht="12.6" customHeight="1" x14ac:dyDescent="0.25">
      <c r="A228" s="219"/>
      <c r="B228" s="50" t="s">
        <v>117</v>
      </c>
      <c r="C228" s="131"/>
      <c r="D228" s="45">
        <f>SUM(D229:D230)</f>
        <v>79.2</v>
      </c>
    </row>
    <row r="229" spans="1:4" s="28" customFormat="1" ht="12.6" customHeight="1" x14ac:dyDescent="0.25">
      <c r="A229" s="219"/>
      <c r="B229" s="51" t="s">
        <v>118</v>
      </c>
      <c r="C229" s="131"/>
      <c r="D229" s="30">
        <v>3.4</v>
      </c>
    </row>
    <row r="230" spans="1:4" s="28" customFormat="1" ht="12.6" customHeight="1" x14ac:dyDescent="0.25">
      <c r="A230" s="219"/>
      <c r="B230" s="51" t="s">
        <v>119</v>
      </c>
      <c r="C230" s="131"/>
      <c r="D230" s="30">
        <v>75.8</v>
      </c>
    </row>
    <row r="231" spans="1:4" s="28" customFormat="1" ht="12.6" customHeight="1" x14ac:dyDescent="0.25">
      <c r="A231" s="219"/>
      <c r="B231" s="55" t="s">
        <v>120</v>
      </c>
      <c r="C231" s="74"/>
      <c r="D231" s="70">
        <v>12.7</v>
      </c>
    </row>
    <row r="232" spans="1:4" s="28" customFormat="1" ht="18" customHeight="1" x14ac:dyDescent="0.25">
      <c r="A232" s="185" t="s">
        <v>47</v>
      </c>
      <c r="B232" s="10" t="s">
        <v>50</v>
      </c>
      <c r="C232" s="11"/>
      <c r="D232" s="78">
        <f t="shared" ref="D232" si="36">SUM(D233)</f>
        <v>379.3</v>
      </c>
    </row>
    <row r="233" spans="1:4" s="28" customFormat="1" x14ac:dyDescent="0.25">
      <c r="A233" s="185"/>
      <c r="B233" s="67" t="s">
        <v>106</v>
      </c>
      <c r="C233" s="3" t="s">
        <v>5</v>
      </c>
      <c r="D233" s="39">
        <f t="shared" ref="D233" si="37">SUM(D234+D237)</f>
        <v>379.3</v>
      </c>
    </row>
    <row r="234" spans="1:4" s="28" customFormat="1" ht="12.6" customHeight="1" x14ac:dyDescent="0.25">
      <c r="A234" s="185"/>
      <c r="B234" s="35" t="s">
        <v>117</v>
      </c>
      <c r="C234" s="196"/>
      <c r="D234" s="24">
        <f>SUM(D235:D236)</f>
        <v>375.7</v>
      </c>
    </row>
    <row r="235" spans="1:4" s="28" customFormat="1" ht="12.6" customHeight="1" x14ac:dyDescent="0.25">
      <c r="A235" s="185"/>
      <c r="B235" s="25" t="s">
        <v>118</v>
      </c>
      <c r="C235" s="197"/>
      <c r="D235" s="138">
        <v>43.3</v>
      </c>
    </row>
    <row r="236" spans="1:4" s="28" customFormat="1" ht="12.6" customHeight="1" x14ac:dyDescent="0.25">
      <c r="A236" s="185"/>
      <c r="B236" s="25" t="s">
        <v>119</v>
      </c>
      <c r="C236" s="197"/>
      <c r="D236" s="138">
        <v>332.4</v>
      </c>
    </row>
    <row r="237" spans="1:4" s="38" customFormat="1" ht="12.6" customHeight="1" x14ac:dyDescent="0.25">
      <c r="A237" s="188"/>
      <c r="B237" s="31" t="s">
        <v>120</v>
      </c>
      <c r="C237" s="198"/>
      <c r="D237" s="41">
        <v>3.6</v>
      </c>
    </row>
    <row r="238" spans="1:4" s="38" customFormat="1" ht="18" customHeight="1" x14ac:dyDescent="0.25">
      <c r="A238" s="184" t="s">
        <v>49</v>
      </c>
      <c r="B238" s="10" t="s">
        <v>52</v>
      </c>
      <c r="C238" s="11"/>
      <c r="D238" s="44">
        <f t="shared" ref="D238" si="38">SUM(D239)</f>
        <v>202.70000000000002</v>
      </c>
    </row>
    <row r="239" spans="1:4" s="28" customFormat="1" x14ac:dyDescent="0.25">
      <c r="A239" s="185"/>
      <c r="B239" s="67" t="s">
        <v>106</v>
      </c>
      <c r="C239" s="3" t="s">
        <v>5</v>
      </c>
      <c r="D239" s="39">
        <f>SUM(D243+D240)</f>
        <v>202.70000000000002</v>
      </c>
    </row>
    <row r="240" spans="1:4" s="28" customFormat="1" ht="12.6" customHeight="1" x14ac:dyDescent="0.25">
      <c r="A240" s="185"/>
      <c r="B240" s="23" t="s">
        <v>117</v>
      </c>
      <c r="C240" s="29"/>
      <c r="D240" s="45">
        <f>SUM(D241:D242)</f>
        <v>196.20000000000002</v>
      </c>
    </row>
    <row r="241" spans="1:4" s="28" customFormat="1" ht="12.6" customHeight="1" x14ac:dyDescent="0.25">
      <c r="A241" s="185"/>
      <c r="B241" s="25" t="s">
        <v>118</v>
      </c>
      <c r="C241" s="29"/>
      <c r="D241" s="126">
        <v>7.3</v>
      </c>
    </row>
    <row r="242" spans="1:4" s="28" customFormat="1" ht="12.6" customHeight="1" x14ac:dyDescent="0.25">
      <c r="A242" s="185"/>
      <c r="B242" s="25" t="s">
        <v>119</v>
      </c>
      <c r="C242" s="29"/>
      <c r="D242" s="126">
        <v>188.9</v>
      </c>
    </row>
    <row r="243" spans="1:4" s="28" customFormat="1" ht="12.6" customHeight="1" x14ac:dyDescent="0.25">
      <c r="A243" s="188"/>
      <c r="B243" s="31" t="s">
        <v>120</v>
      </c>
      <c r="C243" s="104"/>
      <c r="D243" s="41">
        <v>6.5</v>
      </c>
    </row>
    <row r="244" spans="1:4" s="28" customFormat="1" ht="18" customHeight="1" x14ac:dyDescent="0.25">
      <c r="A244" s="184" t="s">
        <v>51</v>
      </c>
      <c r="B244" s="10" t="s">
        <v>55</v>
      </c>
      <c r="C244" s="11"/>
      <c r="D244" s="44">
        <f t="shared" ref="D244" si="39">SUM(D245)</f>
        <v>434.4</v>
      </c>
    </row>
    <row r="245" spans="1:4" s="28" customFormat="1" x14ac:dyDescent="0.25">
      <c r="A245" s="185"/>
      <c r="B245" s="67" t="s">
        <v>106</v>
      </c>
      <c r="C245" s="3" t="s">
        <v>5</v>
      </c>
      <c r="D245" s="39">
        <f>SUM(D249+D246)</f>
        <v>434.4</v>
      </c>
    </row>
    <row r="246" spans="1:4" s="28" customFormat="1" ht="12.6" customHeight="1" x14ac:dyDescent="0.25">
      <c r="A246" s="185"/>
      <c r="B246" s="23" t="s">
        <v>117</v>
      </c>
      <c r="C246" s="29"/>
      <c r="D246" s="45">
        <f>SUM(D247:D248)</f>
        <v>430.29999999999995</v>
      </c>
    </row>
    <row r="247" spans="1:4" s="28" customFormat="1" ht="12.6" customHeight="1" x14ac:dyDescent="0.25">
      <c r="A247" s="185"/>
      <c r="B247" s="25" t="s">
        <v>118</v>
      </c>
      <c r="C247" s="29"/>
      <c r="D247" s="126">
        <v>7.9</v>
      </c>
    </row>
    <row r="248" spans="1:4" s="28" customFormat="1" ht="12.6" customHeight="1" x14ac:dyDescent="0.25">
      <c r="A248" s="185"/>
      <c r="B248" s="25" t="s">
        <v>119</v>
      </c>
      <c r="C248" s="29"/>
      <c r="D248" s="126">
        <v>422.4</v>
      </c>
    </row>
    <row r="249" spans="1:4" s="38" customFormat="1" ht="12.6" customHeight="1" x14ac:dyDescent="0.25">
      <c r="A249" s="188"/>
      <c r="B249" s="31" t="s">
        <v>120</v>
      </c>
      <c r="C249" s="104"/>
      <c r="D249" s="41">
        <v>4.0999999999999996</v>
      </c>
    </row>
    <row r="250" spans="1:4" s="38" customFormat="1" ht="18" customHeight="1" x14ac:dyDescent="0.25">
      <c r="A250" s="184" t="s">
        <v>53</v>
      </c>
      <c r="B250" s="10" t="s">
        <v>57</v>
      </c>
      <c r="C250" s="11"/>
      <c r="D250" s="44">
        <f t="shared" ref="D250" si="40">SUM(D251)</f>
        <v>79.899999999999991</v>
      </c>
    </row>
    <row r="251" spans="1:4" s="28" customFormat="1" x14ac:dyDescent="0.25">
      <c r="A251" s="185"/>
      <c r="B251" s="67" t="s">
        <v>106</v>
      </c>
      <c r="C251" s="3" t="s">
        <v>5</v>
      </c>
      <c r="D251" s="39">
        <f>SUM(D255+D252)</f>
        <v>79.899999999999991</v>
      </c>
    </row>
    <row r="252" spans="1:4" s="28" customFormat="1" ht="12.6" customHeight="1" x14ac:dyDescent="0.25">
      <c r="A252" s="185"/>
      <c r="B252" s="23" t="s">
        <v>117</v>
      </c>
      <c r="C252" s="29"/>
      <c r="D252" s="45">
        <f>SUM(D253:D254)</f>
        <v>76.8</v>
      </c>
    </row>
    <row r="253" spans="1:4" s="28" customFormat="1" ht="12.6" customHeight="1" x14ac:dyDescent="0.25">
      <c r="A253" s="185"/>
      <c r="B253" s="25" t="s">
        <v>118</v>
      </c>
      <c r="C253" s="29"/>
      <c r="D253" s="126">
        <v>14.2</v>
      </c>
    </row>
    <row r="254" spans="1:4" s="28" customFormat="1" ht="12.6" customHeight="1" x14ac:dyDescent="0.25">
      <c r="A254" s="185"/>
      <c r="B254" s="25" t="s">
        <v>119</v>
      </c>
      <c r="C254" s="29"/>
      <c r="D254" s="122">
        <v>62.6</v>
      </c>
    </row>
    <row r="255" spans="1:4" s="28" customFormat="1" ht="12.6" customHeight="1" x14ac:dyDescent="0.25">
      <c r="A255" s="185"/>
      <c r="B255" s="75" t="s">
        <v>120</v>
      </c>
      <c r="C255" s="103"/>
      <c r="D255" s="141">
        <v>3.1</v>
      </c>
    </row>
    <row r="256" spans="1:4" s="28" customFormat="1" ht="18" customHeight="1" x14ac:dyDescent="0.25">
      <c r="A256" s="208" t="s">
        <v>54</v>
      </c>
      <c r="B256" s="76" t="s">
        <v>115</v>
      </c>
      <c r="C256" s="43"/>
      <c r="D256" s="44">
        <f t="shared" ref="D256" si="41">SUM(D257)</f>
        <v>19</v>
      </c>
    </row>
    <row r="257" spans="1:4" s="28" customFormat="1" x14ac:dyDescent="0.25">
      <c r="A257" s="185"/>
      <c r="B257" s="67" t="s">
        <v>106</v>
      </c>
      <c r="C257" s="3" t="s">
        <v>5</v>
      </c>
      <c r="D257" s="39">
        <f>SUM(D261+D258)</f>
        <v>19</v>
      </c>
    </row>
    <row r="258" spans="1:4" s="28" customFormat="1" ht="12.6" customHeight="1" x14ac:dyDescent="0.25">
      <c r="A258" s="185"/>
      <c r="B258" s="23" t="s">
        <v>117</v>
      </c>
      <c r="C258" s="29"/>
      <c r="D258" s="45">
        <f>SUM(D259:D260)</f>
        <v>18.7</v>
      </c>
    </row>
    <row r="259" spans="1:4" s="28" customFormat="1" ht="12.6" customHeight="1" x14ac:dyDescent="0.25">
      <c r="A259" s="185"/>
      <c r="B259" s="25" t="s">
        <v>118</v>
      </c>
      <c r="C259" s="29"/>
      <c r="D259" s="126">
        <v>3.9</v>
      </c>
    </row>
    <row r="260" spans="1:4" s="28" customFormat="1" ht="12.6" customHeight="1" x14ac:dyDescent="0.25">
      <c r="A260" s="185"/>
      <c r="B260" s="25" t="s">
        <v>119</v>
      </c>
      <c r="C260" s="29"/>
      <c r="D260" s="122">
        <v>14.8</v>
      </c>
    </row>
    <row r="261" spans="1:4" s="28" customFormat="1" ht="12.6" customHeight="1" x14ac:dyDescent="0.25">
      <c r="A261" s="189"/>
      <c r="B261" s="31" t="s">
        <v>120</v>
      </c>
      <c r="C261" s="77"/>
      <c r="D261" s="142">
        <v>0.3</v>
      </c>
    </row>
    <row r="262" spans="1:4" s="28" customFormat="1" ht="18" customHeight="1" x14ac:dyDescent="0.25">
      <c r="A262" s="187" t="s">
        <v>56</v>
      </c>
      <c r="B262" s="10" t="s">
        <v>61</v>
      </c>
      <c r="C262" s="6"/>
      <c r="D262" s="78">
        <f t="shared" ref="D262" si="42">SUM(D263)</f>
        <v>45.099999999999994</v>
      </c>
    </row>
    <row r="263" spans="1:4" s="28" customFormat="1" x14ac:dyDescent="0.25">
      <c r="A263" s="187"/>
      <c r="B263" s="67" t="s">
        <v>106</v>
      </c>
      <c r="C263" s="3" t="s">
        <v>5</v>
      </c>
      <c r="D263" s="39">
        <f>SUM(D267+D264)</f>
        <v>45.099999999999994</v>
      </c>
    </row>
    <row r="264" spans="1:4" s="28" customFormat="1" ht="12.6" customHeight="1" x14ac:dyDescent="0.25">
      <c r="A264" s="185"/>
      <c r="B264" s="23" t="s">
        <v>117</v>
      </c>
      <c r="C264" s="29"/>
      <c r="D264" s="45">
        <f>SUM(D265:D266)</f>
        <v>39.299999999999997</v>
      </c>
    </row>
    <row r="265" spans="1:4" s="28" customFormat="1" ht="12.6" customHeight="1" x14ac:dyDescent="0.25">
      <c r="A265" s="185"/>
      <c r="B265" s="25" t="s">
        <v>118</v>
      </c>
      <c r="C265" s="29"/>
      <c r="D265" s="126">
        <v>3.3</v>
      </c>
    </row>
    <row r="266" spans="1:4" s="28" customFormat="1" ht="12.6" customHeight="1" x14ac:dyDescent="0.25">
      <c r="A266" s="185"/>
      <c r="B266" s="25" t="s">
        <v>119</v>
      </c>
      <c r="C266" s="29"/>
      <c r="D266" s="126">
        <v>36</v>
      </c>
    </row>
    <row r="267" spans="1:4" s="28" customFormat="1" ht="12.6" customHeight="1" x14ac:dyDescent="0.25">
      <c r="A267" s="185"/>
      <c r="B267" s="31" t="s">
        <v>120</v>
      </c>
      <c r="C267" s="63"/>
      <c r="D267" s="41">
        <v>5.8</v>
      </c>
    </row>
    <row r="268" spans="1:4" s="28" customFormat="1" ht="18" customHeight="1" x14ac:dyDescent="0.25">
      <c r="A268" s="186" t="s">
        <v>58</v>
      </c>
      <c r="B268" s="10" t="s">
        <v>63</v>
      </c>
      <c r="C268" s="11"/>
      <c r="D268" s="44">
        <f t="shared" ref="D268" si="43">SUM(D269)</f>
        <v>76</v>
      </c>
    </row>
    <row r="269" spans="1:4" s="28" customFormat="1" x14ac:dyDescent="0.25">
      <c r="A269" s="187"/>
      <c r="B269" s="67" t="s">
        <v>106</v>
      </c>
      <c r="C269" s="3" t="s">
        <v>5</v>
      </c>
      <c r="D269" s="39">
        <f>SUM(D273+D270)</f>
        <v>76</v>
      </c>
    </row>
    <row r="270" spans="1:4" s="28" customFormat="1" ht="12.6" customHeight="1" x14ac:dyDescent="0.25">
      <c r="A270" s="185"/>
      <c r="B270" s="23" t="s">
        <v>117</v>
      </c>
      <c r="C270" s="29"/>
      <c r="D270" s="45">
        <f>SUM(D271:D272)</f>
        <v>53.5</v>
      </c>
    </row>
    <row r="271" spans="1:4" s="28" customFormat="1" ht="12.6" customHeight="1" x14ac:dyDescent="0.25">
      <c r="A271" s="185"/>
      <c r="B271" s="25" t="s">
        <v>118</v>
      </c>
      <c r="C271" s="29"/>
      <c r="D271" s="126">
        <v>7.8</v>
      </c>
    </row>
    <row r="272" spans="1:4" s="28" customFormat="1" ht="12.6" customHeight="1" x14ac:dyDescent="0.25">
      <c r="A272" s="185"/>
      <c r="B272" s="25" t="s">
        <v>119</v>
      </c>
      <c r="C272" s="29"/>
      <c r="D272" s="126">
        <v>45.7</v>
      </c>
    </row>
    <row r="273" spans="1:4" s="28" customFormat="1" ht="12.6" customHeight="1" x14ac:dyDescent="0.25">
      <c r="A273" s="185"/>
      <c r="B273" s="31" t="s">
        <v>120</v>
      </c>
      <c r="C273" s="63"/>
      <c r="D273" s="41">
        <v>22.5</v>
      </c>
    </row>
    <row r="274" spans="1:4" s="28" customFormat="1" ht="18" customHeight="1" x14ac:dyDescent="0.25">
      <c r="A274" s="186" t="s">
        <v>59</v>
      </c>
      <c r="B274" s="10" t="s">
        <v>65</v>
      </c>
      <c r="C274" s="11"/>
      <c r="D274" s="137">
        <f t="shared" ref="D274" si="44">SUM(D275)</f>
        <v>17.2</v>
      </c>
    </row>
    <row r="275" spans="1:4" s="28" customFormat="1" x14ac:dyDescent="0.25">
      <c r="A275" s="187"/>
      <c r="B275" s="67" t="s">
        <v>106</v>
      </c>
      <c r="C275" s="3" t="s">
        <v>5</v>
      </c>
      <c r="D275" s="39">
        <f t="shared" ref="D275" si="45">SUM(D276+D279)</f>
        <v>17.2</v>
      </c>
    </row>
    <row r="276" spans="1:4" s="28" customFormat="1" ht="12.6" customHeight="1" x14ac:dyDescent="0.25">
      <c r="A276" s="187"/>
      <c r="B276" s="35" t="s">
        <v>117</v>
      </c>
      <c r="C276" s="164"/>
      <c r="D276" s="24">
        <f>SUM(D277:D278)</f>
        <v>7.1999999999999993</v>
      </c>
    </row>
    <row r="277" spans="1:4" s="28" customFormat="1" ht="12.6" customHeight="1" x14ac:dyDescent="0.25">
      <c r="A277" s="187"/>
      <c r="B277" s="25" t="s">
        <v>118</v>
      </c>
      <c r="C277" s="218"/>
      <c r="D277" s="126">
        <v>2.9</v>
      </c>
    </row>
    <row r="278" spans="1:4" s="28" customFormat="1" ht="12.6" customHeight="1" x14ac:dyDescent="0.25">
      <c r="A278" s="187"/>
      <c r="B278" s="25" t="s">
        <v>119</v>
      </c>
      <c r="C278" s="218"/>
      <c r="D278" s="126">
        <v>4.3</v>
      </c>
    </row>
    <row r="279" spans="1:4" s="28" customFormat="1" ht="12.6" customHeight="1" x14ac:dyDescent="0.25">
      <c r="A279" s="187"/>
      <c r="B279" s="31" t="s">
        <v>120</v>
      </c>
      <c r="C279" s="165"/>
      <c r="D279" s="130">
        <v>10</v>
      </c>
    </row>
    <row r="280" spans="1:4" s="28" customFormat="1" ht="18" customHeight="1" x14ac:dyDescent="0.25">
      <c r="A280" s="186" t="s">
        <v>60</v>
      </c>
      <c r="B280" s="10" t="s">
        <v>67</v>
      </c>
      <c r="C280" s="11"/>
      <c r="D280" s="44">
        <f>SUM(D281)</f>
        <v>32.9</v>
      </c>
    </row>
    <row r="281" spans="1:4" s="28" customFormat="1" x14ac:dyDescent="0.25">
      <c r="A281" s="187"/>
      <c r="B281" s="67" t="s">
        <v>106</v>
      </c>
      <c r="C281" s="3" t="s">
        <v>5</v>
      </c>
      <c r="D281" s="39">
        <f>SUM(D285+D282)</f>
        <v>32.9</v>
      </c>
    </row>
    <row r="282" spans="1:4" s="28" customFormat="1" ht="12.6" customHeight="1" x14ac:dyDescent="0.25">
      <c r="A282" s="185"/>
      <c r="B282" s="23" t="s">
        <v>117</v>
      </c>
      <c r="C282" s="29"/>
      <c r="D282" s="45">
        <f>SUM(D283:D284)</f>
        <v>21</v>
      </c>
    </row>
    <row r="283" spans="1:4" s="28" customFormat="1" ht="12.6" customHeight="1" x14ac:dyDescent="0.25">
      <c r="A283" s="185"/>
      <c r="B283" s="25" t="s">
        <v>118</v>
      </c>
      <c r="C283" s="29"/>
      <c r="D283" s="126">
        <v>6.6</v>
      </c>
    </row>
    <row r="284" spans="1:4" s="28" customFormat="1" ht="12.6" customHeight="1" x14ac:dyDescent="0.25">
      <c r="A284" s="185"/>
      <c r="B284" s="25" t="s">
        <v>119</v>
      </c>
      <c r="C284" s="29"/>
      <c r="D284" s="126">
        <v>14.4</v>
      </c>
    </row>
    <row r="285" spans="1:4" s="28" customFormat="1" ht="12.6" customHeight="1" x14ac:dyDescent="0.25">
      <c r="A285" s="185"/>
      <c r="B285" s="31" t="s">
        <v>120</v>
      </c>
      <c r="C285" s="104"/>
      <c r="D285" s="41">
        <v>11.9</v>
      </c>
    </row>
    <row r="286" spans="1:4" s="28" customFormat="1" ht="18" customHeight="1" x14ac:dyDescent="0.25">
      <c r="A286" s="184" t="s">
        <v>62</v>
      </c>
      <c r="B286" s="79" t="s">
        <v>69</v>
      </c>
      <c r="C286" s="80"/>
      <c r="D286" s="81">
        <f t="shared" ref="D286" si="46">SUM(D287)</f>
        <v>24</v>
      </c>
    </row>
    <row r="287" spans="1:4" s="28" customFormat="1" x14ac:dyDescent="0.25">
      <c r="A287" s="187"/>
      <c r="B287" s="67" t="s">
        <v>106</v>
      </c>
      <c r="C287" s="99" t="s">
        <v>5</v>
      </c>
      <c r="D287" s="133">
        <f>SUM(D291+D288)</f>
        <v>24</v>
      </c>
    </row>
    <row r="288" spans="1:4" s="28" customFormat="1" ht="12.6" customHeight="1" x14ac:dyDescent="0.25">
      <c r="A288" s="185"/>
      <c r="B288" s="23" t="s">
        <v>117</v>
      </c>
      <c r="C288" s="29"/>
      <c r="D288" s="45">
        <f>SUM(D289:D290)</f>
        <v>17.2</v>
      </c>
    </row>
    <row r="289" spans="1:4" s="28" customFormat="1" ht="12.6" customHeight="1" x14ac:dyDescent="0.25">
      <c r="A289" s="185"/>
      <c r="B289" s="25" t="s">
        <v>118</v>
      </c>
      <c r="C289" s="29"/>
      <c r="D289" s="126">
        <v>2.9</v>
      </c>
    </row>
    <row r="290" spans="1:4" s="28" customFormat="1" ht="12.6" customHeight="1" x14ac:dyDescent="0.25">
      <c r="A290" s="185"/>
      <c r="B290" s="25" t="s">
        <v>119</v>
      </c>
      <c r="C290" s="29"/>
      <c r="D290" s="126">
        <v>14.3</v>
      </c>
    </row>
    <row r="291" spans="1:4" s="28" customFormat="1" ht="12.6" customHeight="1" x14ac:dyDescent="0.25">
      <c r="A291" s="185"/>
      <c r="B291" s="31" t="s">
        <v>120</v>
      </c>
      <c r="C291" s="63"/>
      <c r="D291" s="41">
        <v>6.8</v>
      </c>
    </row>
    <row r="292" spans="1:4" s="28" customFormat="1" ht="18" customHeight="1" x14ac:dyDescent="0.25">
      <c r="A292" s="186" t="s">
        <v>64</v>
      </c>
      <c r="B292" s="10" t="s">
        <v>71</v>
      </c>
      <c r="C292" s="11"/>
      <c r="D292" s="44">
        <f t="shared" ref="D292" si="47">SUM(D293)</f>
        <v>48</v>
      </c>
    </row>
    <row r="293" spans="1:4" s="28" customFormat="1" x14ac:dyDescent="0.25">
      <c r="A293" s="187"/>
      <c r="B293" s="67" t="s">
        <v>106</v>
      </c>
      <c r="C293" s="3" t="s">
        <v>5</v>
      </c>
      <c r="D293" s="39">
        <f>SUM(D297+D294)</f>
        <v>48</v>
      </c>
    </row>
    <row r="294" spans="1:4" s="28" customFormat="1" ht="12.6" customHeight="1" x14ac:dyDescent="0.25">
      <c r="A294" s="185"/>
      <c r="B294" s="23" t="s">
        <v>117</v>
      </c>
      <c r="C294" s="29"/>
      <c r="D294" s="45">
        <f>SUM(D295:D296)</f>
        <v>33.4</v>
      </c>
    </row>
    <row r="295" spans="1:4" s="28" customFormat="1" ht="12.6" customHeight="1" x14ac:dyDescent="0.25">
      <c r="A295" s="185"/>
      <c r="B295" s="25" t="s">
        <v>118</v>
      </c>
      <c r="C295" s="29"/>
      <c r="D295" s="126">
        <v>3.5</v>
      </c>
    </row>
    <row r="296" spans="1:4" s="28" customFormat="1" ht="12.6" customHeight="1" x14ac:dyDescent="0.25">
      <c r="A296" s="185"/>
      <c r="B296" s="25" t="s">
        <v>119</v>
      </c>
      <c r="C296" s="29"/>
      <c r="D296" s="126">
        <v>29.9</v>
      </c>
    </row>
    <row r="297" spans="1:4" s="28" customFormat="1" ht="12.6" customHeight="1" x14ac:dyDescent="0.25">
      <c r="A297" s="185"/>
      <c r="B297" s="31" t="s">
        <v>120</v>
      </c>
      <c r="C297" s="104"/>
      <c r="D297" s="41">
        <v>14.6</v>
      </c>
    </row>
    <row r="298" spans="1:4" s="28" customFormat="1" ht="18" customHeight="1" x14ac:dyDescent="0.25">
      <c r="A298" s="186" t="s">
        <v>66</v>
      </c>
      <c r="B298" s="10" t="s">
        <v>72</v>
      </c>
      <c r="C298" s="11"/>
      <c r="D298" s="137">
        <f t="shared" ref="D298" si="48">SUM(D299)</f>
        <v>67.099999999999994</v>
      </c>
    </row>
    <row r="299" spans="1:4" s="28" customFormat="1" x14ac:dyDescent="0.25">
      <c r="A299" s="187"/>
      <c r="B299" s="67" t="s">
        <v>106</v>
      </c>
      <c r="C299" s="3" t="s">
        <v>5</v>
      </c>
      <c r="D299" s="39">
        <f t="shared" ref="D299" si="49">SUM(D300+D303)</f>
        <v>67.099999999999994</v>
      </c>
    </row>
    <row r="300" spans="1:4" s="28" customFormat="1" ht="12.6" customHeight="1" x14ac:dyDescent="0.25">
      <c r="A300" s="185"/>
      <c r="B300" s="35" t="s">
        <v>117</v>
      </c>
      <c r="C300" s="196"/>
      <c r="D300" s="24">
        <f>SUM(D301:D302)</f>
        <v>45.9</v>
      </c>
    </row>
    <row r="301" spans="1:4" s="28" customFormat="1" ht="12.6" customHeight="1" x14ac:dyDescent="0.25">
      <c r="A301" s="185"/>
      <c r="B301" s="25" t="s">
        <v>118</v>
      </c>
      <c r="C301" s="197"/>
      <c r="D301" s="138">
        <v>6</v>
      </c>
    </row>
    <row r="302" spans="1:4" s="28" customFormat="1" ht="12.6" customHeight="1" x14ac:dyDescent="0.25">
      <c r="A302" s="185"/>
      <c r="B302" s="25" t="s">
        <v>119</v>
      </c>
      <c r="C302" s="197"/>
      <c r="D302" s="138">
        <v>39.9</v>
      </c>
    </row>
    <row r="303" spans="1:4" s="28" customFormat="1" ht="12.6" customHeight="1" x14ac:dyDescent="0.25">
      <c r="A303" s="185"/>
      <c r="B303" s="31" t="s">
        <v>120</v>
      </c>
      <c r="C303" s="198"/>
      <c r="D303" s="41">
        <v>21.2</v>
      </c>
    </row>
    <row r="304" spans="1:4" s="28" customFormat="1" ht="18" customHeight="1" x14ac:dyDescent="0.25">
      <c r="A304" s="186" t="s">
        <v>68</v>
      </c>
      <c r="B304" s="10" t="s">
        <v>74</v>
      </c>
      <c r="C304" s="11"/>
      <c r="D304" s="137">
        <f t="shared" ref="D304" si="50">SUM(D305)</f>
        <v>22.599999999999998</v>
      </c>
    </row>
    <row r="305" spans="1:4" s="28" customFormat="1" x14ac:dyDescent="0.25">
      <c r="A305" s="187"/>
      <c r="B305" s="67" t="s">
        <v>106</v>
      </c>
      <c r="C305" s="3" t="s">
        <v>5</v>
      </c>
      <c r="D305" s="39">
        <f>SUM(D306+D309)</f>
        <v>22.599999999999998</v>
      </c>
    </row>
    <row r="306" spans="1:4" s="28" customFormat="1" ht="12.6" customHeight="1" x14ac:dyDescent="0.25">
      <c r="A306" s="185"/>
      <c r="B306" s="23" t="s">
        <v>117</v>
      </c>
      <c r="C306" s="192"/>
      <c r="D306" s="24">
        <f t="shared" ref="D306" si="51">SUM(D307:D308)</f>
        <v>14.399999999999999</v>
      </c>
    </row>
    <row r="307" spans="1:4" s="28" customFormat="1" ht="12.6" customHeight="1" x14ac:dyDescent="0.25">
      <c r="A307" s="185"/>
      <c r="B307" s="25" t="s">
        <v>118</v>
      </c>
      <c r="C307" s="193"/>
      <c r="D307" s="143">
        <v>2.2999999999999998</v>
      </c>
    </row>
    <row r="308" spans="1:4" s="28" customFormat="1" ht="12.6" customHeight="1" x14ac:dyDescent="0.25">
      <c r="A308" s="185"/>
      <c r="B308" s="25" t="s">
        <v>119</v>
      </c>
      <c r="C308" s="193"/>
      <c r="D308" s="143">
        <v>12.1</v>
      </c>
    </row>
    <row r="309" spans="1:4" s="28" customFormat="1" ht="12.6" customHeight="1" x14ac:dyDescent="0.25">
      <c r="A309" s="185"/>
      <c r="B309" s="31" t="s">
        <v>120</v>
      </c>
      <c r="C309" s="194"/>
      <c r="D309" s="144">
        <v>8.1999999999999993</v>
      </c>
    </row>
    <row r="310" spans="1:4" s="28" customFormat="1" ht="18" customHeight="1" x14ac:dyDescent="0.25">
      <c r="A310" s="184" t="s">
        <v>70</v>
      </c>
      <c r="B310" s="79" t="s">
        <v>77</v>
      </c>
      <c r="C310" s="82"/>
      <c r="D310" s="44">
        <f t="shared" ref="D310" si="52">SUM(D311)</f>
        <v>13.3</v>
      </c>
    </row>
    <row r="311" spans="1:4" s="28" customFormat="1" x14ac:dyDescent="0.25">
      <c r="A311" s="187"/>
      <c r="B311" s="67" t="s">
        <v>106</v>
      </c>
      <c r="C311" s="3" t="s">
        <v>5</v>
      </c>
      <c r="D311" s="39">
        <f t="shared" ref="D311" si="53">SUM(D315+D312)</f>
        <v>13.3</v>
      </c>
    </row>
    <row r="312" spans="1:4" s="28" customFormat="1" ht="12.6" customHeight="1" x14ac:dyDescent="0.25">
      <c r="A312" s="187"/>
      <c r="B312" s="23" t="s">
        <v>117</v>
      </c>
      <c r="C312" s="29"/>
      <c r="D312" s="45">
        <f t="shared" ref="D312" si="54">SUM(D313:D314)</f>
        <v>6.9</v>
      </c>
    </row>
    <row r="313" spans="1:4" s="28" customFormat="1" ht="12.6" customHeight="1" x14ac:dyDescent="0.25">
      <c r="A313" s="187"/>
      <c r="B313" s="25" t="s">
        <v>118</v>
      </c>
      <c r="C313" s="29"/>
      <c r="D313" s="122">
        <v>2</v>
      </c>
    </row>
    <row r="314" spans="1:4" s="28" customFormat="1" ht="12.6" customHeight="1" x14ac:dyDescent="0.25">
      <c r="A314" s="187"/>
      <c r="B314" s="25" t="s">
        <v>119</v>
      </c>
      <c r="C314" s="131"/>
      <c r="D314" s="30">
        <v>4.9000000000000004</v>
      </c>
    </row>
    <row r="315" spans="1:4" s="28" customFormat="1" ht="12.6" customHeight="1" x14ac:dyDescent="0.25">
      <c r="A315" s="187"/>
      <c r="B315" s="31" t="s">
        <v>120</v>
      </c>
      <c r="C315" s="105"/>
      <c r="D315" s="132">
        <v>6.4</v>
      </c>
    </row>
    <row r="316" spans="1:4" s="28" customFormat="1" ht="18" customHeight="1" x14ac:dyDescent="0.25">
      <c r="A316" s="186" t="s">
        <v>116</v>
      </c>
      <c r="B316" s="10" t="s">
        <v>79</v>
      </c>
      <c r="C316" s="13"/>
      <c r="D316" s="137">
        <f t="shared" ref="D316" si="55">SUM(D317)</f>
        <v>116.30000000000001</v>
      </c>
    </row>
    <row r="317" spans="1:4" s="28" customFormat="1" ht="15" customHeight="1" x14ac:dyDescent="0.25">
      <c r="A317" s="187"/>
      <c r="B317" s="18" t="s">
        <v>107</v>
      </c>
      <c r="C317" s="3" t="s">
        <v>6</v>
      </c>
      <c r="D317" s="39">
        <f t="shared" ref="D317" si="56">SUM(D318+D321)</f>
        <v>116.30000000000001</v>
      </c>
    </row>
    <row r="318" spans="1:4" s="28" customFormat="1" ht="12.6" customHeight="1" x14ac:dyDescent="0.25">
      <c r="A318" s="185"/>
      <c r="B318" s="23" t="s">
        <v>117</v>
      </c>
      <c r="C318" s="98"/>
      <c r="D318" s="24">
        <f>SUM(D319:D320)</f>
        <v>113.9</v>
      </c>
    </row>
    <row r="319" spans="1:4" s="28" customFormat="1" ht="12.6" customHeight="1" x14ac:dyDescent="0.25">
      <c r="A319" s="185"/>
      <c r="B319" s="25" t="s">
        <v>118</v>
      </c>
      <c r="C319" s="98"/>
      <c r="D319" s="138">
        <v>13.9</v>
      </c>
    </row>
    <row r="320" spans="1:4" s="38" customFormat="1" ht="12.6" customHeight="1" x14ac:dyDescent="0.25">
      <c r="A320" s="185"/>
      <c r="B320" s="25" t="s">
        <v>119</v>
      </c>
      <c r="C320" s="98"/>
      <c r="D320" s="138">
        <v>100</v>
      </c>
    </row>
    <row r="321" spans="1:4" s="28" customFormat="1" ht="12.6" customHeight="1" x14ac:dyDescent="0.25">
      <c r="A321" s="185"/>
      <c r="B321" s="31" t="s">
        <v>120</v>
      </c>
      <c r="C321" s="102"/>
      <c r="D321" s="41">
        <v>2.4</v>
      </c>
    </row>
    <row r="322" spans="1:4" s="28" customFormat="1" ht="18" customHeight="1" x14ac:dyDescent="0.25">
      <c r="A322" s="186" t="s">
        <v>73</v>
      </c>
      <c r="B322" s="10" t="s">
        <v>81</v>
      </c>
      <c r="C322" s="13"/>
      <c r="D322" s="137">
        <f t="shared" ref="D322" si="57">SUM(D323)</f>
        <v>7.9</v>
      </c>
    </row>
    <row r="323" spans="1:4" s="28" customFormat="1" x14ac:dyDescent="0.25">
      <c r="A323" s="187"/>
      <c r="B323" s="18" t="s">
        <v>107</v>
      </c>
      <c r="C323" s="3" t="s">
        <v>6</v>
      </c>
      <c r="D323" s="39">
        <f>SUM(D324+D327)</f>
        <v>7.9</v>
      </c>
    </row>
    <row r="324" spans="1:4" s="28" customFormat="1" ht="12.6" customHeight="1" x14ac:dyDescent="0.25">
      <c r="A324" s="187"/>
      <c r="B324" s="23" t="s">
        <v>117</v>
      </c>
      <c r="C324" s="98"/>
      <c r="D324" s="24">
        <f t="shared" ref="D324" si="58">SUM(D325:D326)</f>
        <v>3</v>
      </c>
    </row>
    <row r="325" spans="1:4" s="28" customFormat="1" ht="12.6" customHeight="1" x14ac:dyDescent="0.25">
      <c r="A325" s="187"/>
      <c r="B325" s="25" t="s">
        <v>118</v>
      </c>
      <c r="C325" s="98"/>
      <c r="D325" s="143">
        <v>2.2000000000000002</v>
      </c>
    </row>
    <row r="326" spans="1:4" s="28" customFormat="1" ht="12.6" customHeight="1" x14ac:dyDescent="0.25">
      <c r="A326" s="187"/>
      <c r="B326" s="25" t="s">
        <v>119</v>
      </c>
      <c r="C326" s="98"/>
      <c r="D326" s="143">
        <v>0.8</v>
      </c>
    </row>
    <row r="327" spans="1:4" s="28" customFormat="1" ht="12.6" customHeight="1" x14ac:dyDescent="0.25">
      <c r="A327" s="195"/>
      <c r="B327" s="31" t="s">
        <v>120</v>
      </c>
      <c r="C327" s="105"/>
      <c r="D327" s="145">
        <v>4.9000000000000004</v>
      </c>
    </row>
    <row r="328" spans="1:4" s="28" customFormat="1" ht="18" customHeight="1" x14ac:dyDescent="0.25">
      <c r="A328" s="186" t="s">
        <v>75</v>
      </c>
      <c r="B328" s="10" t="s">
        <v>83</v>
      </c>
      <c r="C328" s="13"/>
      <c r="D328" s="44">
        <f t="shared" ref="D328" si="59">SUM(D329)</f>
        <v>13.600000000000001</v>
      </c>
    </row>
    <row r="329" spans="1:4" s="28" customFormat="1" ht="15" customHeight="1" x14ac:dyDescent="0.25">
      <c r="A329" s="187"/>
      <c r="B329" s="18" t="s">
        <v>107</v>
      </c>
      <c r="C329" s="3" t="s">
        <v>6</v>
      </c>
      <c r="D329" s="39">
        <f>SUM(D333+D330)</f>
        <v>13.600000000000001</v>
      </c>
    </row>
    <row r="330" spans="1:4" s="28" customFormat="1" ht="12.6" customHeight="1" x14ac:dyDescent="0.25">
      <c r="A330" s="187"/>
      <c r="B330" s="23" t="s">
        <v>117</v>
      </c>
      <c r="C330" s="98"/>
      <c r="D330" s="45">
        <f>SUM(D331:D332)</f>
        <v>4.8</v>
      </c>
    </row>
    <row r="331" spans="1:4" s="28" customFormat="1" ht="12.6" customHeight="1" x14ac:dyDescent="0.25">
      <c r="A331" s="187"/>
      <c r="B331" s="25" t="s">
        <v>118</v>
      </c>
      <c r="C331" s="98"/>
      <c r="D331" s="30">
        <v>2</v>
      </c>
    </row>
    <row r="332" spans="1:4" s="28" customFormat="1" ht="12.6" customHeight="1" x14ac:dyDescent="0.25">
      <c r="A332" s="187"/>
      <c r="B332" s="25" t="s">
        <v>119</v>
      </c>
      <c r="C332" s="98"/>
      <c r="D332" s="30">
        <v>2.8</v>
      </c>
    </row>
    <row r="333" spans="1:4" s="28" customFormat="1" ht="12.6" customHeight="1" x14ac:dyDescent="0.25">
      <c r="A333" s="187"/>
      <c r="B333" s="31" t="s">
        <v>120</v>
      </c>
      <c r="C333" s="105"/>
      <c r="D333" s="130">
        <v>8.8000000000000007</v>
      </c>
    </row>
    <row r="334" spans="1:4" s="28" customFormat="1" ht="18" customHeight="1" x14ac:dyDescent="0.25">
      <c r="A334" s="186" t="s">
        <v>76</v>
      </c>
      <c r="B334" s="10" t="s">
        <v>85</v>
      </c>
      <c r="C334" s="11"/>
      <c r="D334" s="44">
        <f t="shared" ref="D334" si="60">SUM(D335)</f>
        <v>10.399999999999999</v>
      </c>
    </row>
    <row r="335" spans="1:4" s="28" customFormat="1" ht="15" customHeight="1" x14ac:dyDescent="0.25">
      <c r="A335" s="187"/>
      <c r="B335" s="18" t="s">
        <v>107</v>
      </c>
      <c r="C335" s="3" t="s">
        <v>6</v>
      </c>
      <c r="D335" s="39">
        <f>SUM(D339+D336)</f>
        <v>10.399999999999999</v>
      </c>
    </row>
    <row r="336" spans="1:4" s="28" customFormat="1" ht="12.6" customHeight="1" x14ac:dyDescent="0.25">
      <c r="A336" s="187"/>
      <c r="B336" s="23" t="s">
        <v>117</v>
      </c>
      <c r="C336" s="98"/>
      <c r="D336" s="45">
        <f>SUM(D337:D338)</f>
        <v>8.1999999999999993</v>
      </c>
    </row>
    <row r="337" spans="1:4" s="28" customFormat="1" ht="12.6" customHeight="1" x14ac:dyDescent="0.25">
      <c r="A337" s="187"/>
      <c r="B337" s="25" t="s">
        <v>118</v>
      </c>
      <c r="C337" s="98"/>
      <c r="D337" s="30">
        <v>4.2</v>
      </c>
    </row>
    <row r="338" spans="1:4" s="28" customFormat="1" ht="12.6" customHeight="1" x14ac:dyDescent="0.25">
      <c r="A338" s="187"/>
      <c r="B338" s="25" t="s">
        <v>119</v>
      </c>
      <c r="C338" s="98"/>
      <c r="D338" s="30">
        <v>4</v>
      </c>
    </row>
    <row r="339" spans="1:4" s="28" customFormat="1" ht="12.6" customHeight="1" x14ac:dyDescent="0.25">
      <c r="A339" s="187"/>
      <c r="B339" s="31" t="s">
        <v>120</v>
      </c>
      <c r="C339" s="105"/>
      <c r="D339" s="130">
        <v>2.2000000000000002</v>
      </c>
    </row>
    <row r="340" spans="1:4" s="28" customFormat="1" ht="18" customHeight="1" x14ac:dyDescent="0.25">
      <c r="A340" s="186" t="s">
        <v>78</v>
      </c>
      <c r="B340" s="10" t="s">
        <v>87</v>
      </c>
      <c r="C340" s="13"/>
      <c r="D340" s="44">
        <f t="shared" ref="D340" si="61">SUM(D341)</f>
        <v>20.5</v>
      </c>
    </row>
    <row r="341" spans="1:4" s="28" customFormat="1" ht="15" customHeight="1" x14ac:dyDescent="0.25">
      <c r="A341" s="187"/>
      <c r="B341" s="18" t="s">
        <v>107</v>
      </c>
      <c r="C341" s="3" t="s">
        <v>6</v>
      </c>
      <c r="D341" s="39">
        <f>SUM(D345+D342)</f>
        <v>20.5</v>
      </c>
    </row>
    <row r="342" spans="1:4" s="28" customFormat="1" x14ac:dyDescent="0.25">
      <c r="A342" s="185"/>
      <c r="B342" s="23" t="s">
        <v>117</v>
      </c>
      <c r="C342" s="98"/>
      <c r="D342" s="45">
        <f>SUM(D343:D344)</f>
        <v>5.4</v>
      </c>
    </row>
    <row r="343" spans="1:4" s="28" customFormat="1" ht="12.6" customHeight="1" x14ac:dyDescent="0.25">
      <c r="A343" s="185"/>
      <c r="B343" s="25" t="s">
        <v>118</v>
      </c>
      <c r="C343" s="98"/>
      <c r="D343" s="83">
        <v>3.4</v>
      </c>
    </row>
    <row r="344" spans="1:4" s="28" customFormat="1" ht="12.6" customHeight="1" x14ac:dyDescent="0.25">
      <c r="A344" s="185"/>
      <c r="B344" s="25" t="s">
        <v>119</v>
      </c>
      <c r="C344" s="98"/>
      <c r="D344" s="30">
        <v>2</v>
      </c>
    </row>
    <row r="345" spans="1:4" s="28" customFormat="1" ht="12.6" customHeight="1" x14ac:dyDescent="0.25">
      <c r="A345" s="185"/>
      <c r="B345" s="31" t="s">
        <v>120</v>
      </c>
      <c r="C345" s="102"/>
      <c r="D345" s="132">
        <v>15.1</v>
      </c>
    </row>
    <row r="346" spans="1:4" s="28" customFormat="1" ht="18" customHeight="1" x14ac:dyDescent="0.25">
      <c r="A346" s="184" t="s">
        <v>80</v>
      </c>
      <c r="B346" s="10" t="s">
        <v>89</v>
      </c>
      <c r="C346" s="11"/>
      <c r="D346" s="44">
        <f t="shared" ref="D346" si="62">SUM(D347)</f>
        <v>6.7</v>
      </c>
    </row>
    <row r="347" spans="1:4" s="28" customFormat="1" ht="15" customHeight="1" x14ac:dyDescent="0.25">
      <c r="A347" s="185"/>
      <c r="B347" s="18" t="s">
        <v>107</v>
      </c>
      <c r="C347" s="3" t="s">
        <v>6</v>
      </c>
      <c r="D347" s="39">
        <f>SUM(D351+D348)</f>
        <v>6.7</v>
      </c>
    </row>
    <row r="348" spans="1:4" s="28" customFormat="1" ht="12.6" customHeight="1" x14ac:dyDescent="0.25">
      <c r="A348" s="185"/>
      <c r="B348" s="23" t="s">
        <v>117</v>
      </c>
      <c r="C348" s="98"/>
      <c r="D348" s="45">
        <f>SUM(D349:D350)</f>
        <v>5.2</v>
      </c>
    </row>
    <row r="349" spans="1:4" s="28" customFormat="1" ht="12.6" customHeight="1" x14ac:dyDescent="0.25">
      <c r="A349" s="185"/>
      <c r="B349" s="25" t="s">
        <v>118</v>
      </c>
      <c r="C349" s="98"/>
      <c r="D349" s="30">
        <v>0.5</v>
      </c>
    </row>
    <row r="350" spans="1:4" s="28" customFormat="1" ht="12.6" customHeight="1" x14ac:dyDescent="0.25">
      <c r="A350" s="185"/>
      <c r="B350" s="25" t="s">
        <v>119</v>
      </c>
      <c r="C350" s="98"/>
      <c r="D350" s="30">
        <v>4.7</v>
      </c>
    </row>
    <row r="351" spans="1:4" s="28" customFormat="1" ht="12.6" customHeight="1" x14ac:dyDescent="0.25">
      <c r="A351" s="188"/>
      <c r="B351" s="31" t="s">
        <v>120</v>
      </c>
      <c r="C351" s="102"/>
      <c r="D351" s="126">
        <v>1.5</v>
      </c>
    </row>
    <row r="352" spans="1:4" s="28" customFormat="1" ht="18" customHeight="1" x14ac:dyDescent="0.25">
      <c r="A352" s="184" t="s">
        <v>82</v>
      </c>
      <c r="B352" s="10" t="s">
        <v>91</v>
      </c>
      <c r="C352" s="11"/>
      <c r="D352" s="44">
        <f t="shared" ref="D352" si="63">SUM(D353)</f>
        <v>17.399999999999999</v>
      </c>
    </row>
    <row r="353" spans="1:4" s="28" customFormat="1" ht="15" customHeight="1" x14ac:dyDescent="0.25">
      <c r="A353" s="185"/>
      <c r="B353" s="18" t="s">
        <v>107</v>
      </c>
      <c r="C353" s="3" t="s">
        <v>6</v>
      </c>
      <c r="D353" s="39">
        <f t="shared" ref="D353" si="64">SUM(D357+D354)</f>
        <v>17.399999999999999</v>
      </c>
    </row>
    <row r="354" spans="1:4" s="28" customFormat="1" ht="12.6" customHeight="1" x14ac:dyDescent="0.25">
      <c r="A354" s="185"/>
      <c r="B354" s="23" t="s">
        <v>117</v>
      </c>
      <c r="C354" s="98"/>
      <c r="D354" s="45">
        <f t="shared" ref="D354" si="65">SUM(D355:D356)</f>
        <v>13.5</v>
      </c>
    </row>
    <row r="355" spans="1:4" s="28" customFormat="1" ht="12.6" customHeight="1" x14ac:dyDescent="0.25">
      <c r="A355" s="185"/>
      <c r="B355" s="25" t="s">
        <v>118</v>
      </c>
      <c r="C355" s="98"/>
      <c r="D355" s="83">
        <v>1.9</v>
      </c>
    </row>
    <row r="356" spans="1:4" s="28" customFormat="1" ht="12.6" customHeight="1" x14ac:dyDescent="0.25">
      <c r="A356" s="185"/>
      <c r="B356" s="25" t="s">
        <v>119</v>
      </c>
      <c r="C356" s="131"/>
      <c r="D356" s="30">
        <v>11.6</v>
      </c>
    </row>
    <row r="357" spans="1:4" s="28" customFormat="1" ht="12.6" customHeight="1" x14ac:dyDescent="0.25">
      <c r="A357" s="185"/>
      <c r="B357" s="31" t="s">
        <v>120</v>
      </c>
      <c r="C357" s="63"/>
      <c r="D357" s="146">
        <v>3.9</v>
      </c>
    </row>
    <row r="358" spans="1:4" s="28" customFormat="1" ht="18" customHeight="1" x14ac:dyDescent="0.25">
      <c r="A358" s="186" t="s">
        <v>84</v>
      </c>
      <c r="B358" s="76" t="s">
        <v>93</v>
      </c>
      <c r="C358" s="84"/>
      <c r="D358" s="44">
        <f t="shared" ref="D358" si="66">SUM(D359)</f>
        <v>5.5</v>
      </c>
    </row>
    <row r="359" spans="1:4" s="28" customFormat="1" ht="15" customHeight="1" x14ac:dyDescent="0.25">
      <c r="A359" s="187"/>
      <c r="B359" s="18" t="s">
        <v>107</v>
      </c>
      <c r="C359" s="3" t="s">
        <v>6</v>
      </c>
      <c r="D359" s="39">
        <f>SUM(D363+D360)</f>
        <v>5.5</v>
      </c>
    </row>
    <row r="360" spans="1:4" s="28" customFormat="1" ht="12.6" customHeight="1" x14ac:dyDescent="0.25">
      <c r="A360" s="187"/>
      <c r="B360" s="23" t="s">
        <v>117</v>
      </c>
      <c r="C360" s="98"/>
      <c r="D360" s="45">
        <f>SUM(D361:D362)</f>
        <v>3.4</v>
      </c>
    </row>
    <row r="361" spans="1:4" s="28" customFormat="1" ht="12.6" customHeight="1" x14ac:dyDescent="0.25">
      <c r="A361" s="187"/>
      <c r="B361" s="25" t="s">
        <v>118</v>
      </c>
      <c r="C361" s="98"/>
      <c r="D361" s="83">
        <v>3</v>
      </c>
    </row>
    <row r="362" spans="1:4" s="28" customFormat="1" ht="12.6" customHeight="1" x14ac:dyDescent="0.25">
      <c r="A362" s="187"/>
      <c r="B362" s="25" t="s">
        <v>119</v>
      </c>
      <c r="C362" s="98"/>
      <c r="D362" s="30">
        <v>0.4</v>
      </c>
    </row>
    <row r="363" spans="1:4" s="28" customFormat="1" ht="12.6" customHeight="1" x14ac:dyDescent="0.25">
      <c r="A363" s="195"/>
      <c r="B363" s="31" t="s">
        <v>120</v>
      </c>
      <c r="C363" s="105"/>
      <c r="D363" s="132">
        <v>2.1</v>
      </c>
    </row>
    <row r="364" spans="1:4" s="28" customFormat="1" ht="18" customHeight="1" x14ac:dyDescent="0.25">
      <c r="A364" s="186" t="s">
        <v>86</v>
      </c>
      <c r="B364" s="10" t="s">
        <v>95</v>
      </c>
      <c r="C364" s="11"/>
      <c r="D364" s="137">
        <f>SUM(D365)</f>
        <v>10.899999999999999</v>
      </c>
    </row>
    <row r="365" spans="1:4" s="28" customFormat="1" ht="15" customHeight="1" x14ac:dyDescent="0.25">
      <c r="A365" s="187"/>
      <c r="B365" s="12" t="s">
        <v>107</v>
      </c>
      <c r="C365" s="3" t="s">
        <v>6</v>
      </c>
      <c r="D365" s="39">
        <f t="shared" ref="D365" si="67">SUM(D366+D369)</f>
        <v>10.899999999999999</v>
      </c>
    </row>
    <row r="366" spans="1:4" s="28" customFormat="1" ht="12.6" customHeight="1" x14ac:dyDescent="0.25">
      <c r="A366" s="185"/>
      <c r="B366" s="35" t="s">
        <v>117</v>
      </c>
      <c r="C366" s="199"/>
      <c r="D366" s="41">
        <f>SUM(D367:D368)</f>
        <v>4.5999999999999996</v>
      </c>
    </row>
    <row r="367" spans="1:4" s="28" customFormat="1" ht="12.6" customHeight="1" x14ac:dyDescent="0.25">
      <c r="A367" s="185"/>
      <c r="B367" s="25" t="s">
        <v>118</v>
      </c>
      <c r="C367" s="200"/>
      <c r="D367" s="147">
        <v>1.4</v>
      </c>
    </row>
    <row r="368" spans="1:4" s="28" customFormat="1" ht="12.6" customHeight="1" x14ac:dyDescent="0.25">
      <c r="A368" s="185"/>
      <c r="B368" s="25" t="s">
        <v>119</v>
      </c>
      <c r="C368" s="200"/>
      <c r="D368" s="148">
        <v>3.2</v>
      </c>
    </row>
    <row r="369" spans="1:4" s="28" customFormat="1" ht="12.6" customHeight="1" x14ac:dyDescent="0.25">
      <c r="A369" s="185"/>
      <c r="B369" s="31" t="s">
        <v>120</v>
      </c>
      <c r="C369" s="201"/>
      <c r="D369" s="41">
        <v>6.3</v>
      </c>
    </row>
    <row r="370" spans="1:4" s="28" customFormat="1" ht="18" customHeight="1" x14ac:dyDescent="0.25">
      <c r="A370" s="184" t="s">
        <v>88</v>
      </c>
      <c r="B370" s="46" t="s">
        <v>97</v>
      </c>
      <c r="C370" s="96"/>
      <c r="D370" s="44">
        <f t="shared" ref="D370" si="68">SUM(D371)</f>
        <v>5.7</v>
      </c>
    </row>
    <row r="371" spans="1:4" s="28" customFormat="1" ht="15" customHeight="1" x14ac:dyDescent="0.25">
      <c r="A371" s="187"/>
      <c r="B371" s="97" t="s">
        <v>107</v>
      </c>
      <c r="C371" s="3" t="s">
        <v>6</v>
      </c>
      <c r="D371" s="39">
        <f>SUM(D375+D372)</f>
        <v>5.7</v>
      </c>
    </row>
    <row r="372" spans="1:4" s="28" customFormat="1" ht="12.6" customHeight="1" x14ac:dyDescent="0.25">
      <c r="A372" s="187"/>
      <c r="B372" s="23" t="s">
        <v>117</v>
      </c>
      <c r="C372" s="98"/>
      <c r="D372" s="45">
        <f>SUM(D373:D374)</f>
        <v>2.7</v>
      </c>
    </row>
    <row r="373" spans="1:4" s="28" customFormat="1" ht="12.6" customHeight="1" x14ac:dyDescent="0.25">
      <c r="A373" s="187"/>
      <c r="B373" s="25" t="s">
        <v>118</v>
      </c>
      <c r="C373" s="98"/>
      <c r="D373" s="83">
        <v>1.3</v>
      </c>
    </row>
    <row r="374" spans="1:4" s="28" customFormat="1" ht="12.6" customHeight="1" x14ac:dyDescent="0.25">
      <c r="A374" s="187"/>
      <c r="B374" s="25" t="s">
        <v>119</v>
      </c>
      <c r="C374" s="98"/>
      <c r="D374" s="30">
        <v>1.4</v>
      </c>
    </row>
    <row r="375" spans="1:4" s="28" customFormat="1" ht="12.6" customHeight="1" x14ac:dyDescent="0.25">
      <c r="A375" s="187"/>
      <c r="B375" s="31" t="s">
        <v>120</v>
      </c>
      <c r="C375" s="102"/>
      <c r="D375" s="146">
        <v>3</v>
      </c>
    </row>
    <row r="376" spans="1:4" s="28" customFormat="1" ht="18" customHeight="1" x14ac:dyDescent="0.25">
      <c r="A376" s="186" t="s">
        <v>90</v>
      </c>
      <c r="B376" s="10" t="s">
        <v>99</v>
      </c>
      <c r="C376" s="11"/>
      <c r="D376" s="44">
        <f t="shared" ref="D376" si="69">SUM(D377)</f>
        <v>9.5</v>
      </c>
    </row>
    <row r="377" spans="1:4" s="28" customFormat="1" ht="15" customHeight="1" x14ac:dyDescent="0.25">
      <c r="A377" s="187"/>
      <c r="B377" s="18" t="s">
        <v>107</v>
      </c>
      <c r="C377" s="3" t="s">
        <v>6</v>
      </c>
      <c r="D377" s="39">
        <f>SUM(D381+D378)</f>
        <v>9.5</v>
      </c>
    </row>
    <row r="378" spans="1:4" s="28" customFormat="1" ht="12.6" customHeight="1" x14ac:dyDescent="0.25">
      <c r="A378" s="185"/>
      <c r="B378" s="23" t="s">
        <v>117</v>
      </c>
      <c r="C378" s="98"/>
      <c r="D378" s="45">
        <f>SUM(D379:D380)</f>
        <v>6.6</v>
      </c>
    </row>
    <row r="379" spans="1:4" s="28" customFormat="1" ht="12.6" customHeight="1" x14ac:dyDescent="0.25">
      <c r="A379" s="185"/>
      <c r="B379" s="25" t="s">
        <v>118</v>
      </c>
      <c r="C379" s="98"/>
      <c r="D379" s="30">
        <v>1.5</v>
      </c>
    </row>
    <row r="380" spans="1:4" s="28" customFormat="1" ht="12.6" customHeight="1" x14ac:dyDescent="0.25">
      <c r="A380" s="185"/>
      <c r="B380" s="25" t="s">
        <v>119</v>
      </c>
      <c r="C380" s="98"/>
      <c r="D380" s="30">
        <v>5.0999999999999996</v>
      </c>
    </row>
    <row r="381" spans="1:4" s="28" customFormat="1" ht="12.6" customHeight="1" x14ac:dyDescent="0.25">
      <c r="A381" s="185"/>
      <c r="B381" s="31" t="s">
        <v>120</v>
      </c>
      <c r="C381" s="102"/>
      <c r="D381" s="41">
        <v>2.9</v>
      </c>
    </row>
    <row r="382" spans="1:4" s="28" customFormat="1" ht="18" customHeight="1" x14ac:dyDescent="0.25">
      <c r="A382" s="186" t="s">
        <v>92</v>
      </c>
      <c r="B382" s="10" t="s">
        <v>100</v>
      </c>
      <c r="C382" s="11"/>
      <c r="D382" s="44">
        <f t="shared" ref="D382" si="70">SUM(D383)</f>
        <v>10.299999999999999</v>
      </c>
    </row>
    <row r="383" spans="1:4" s="28" customFormat="1" ht="15" customHeight="1" x14ac:dyDescent="0.25">
      <c r="A383" s="187"/>
      <c r="B383" s="18" t="s">
        <v>107</v>
      </c>
      <c r="C383" s="3" t="s">
        <v>6</v>
      </c>
      <c r="D383" s="39">
        <f>SUM(D387+D384)</f>
        <v>10.299999999999999</v>
      </c>
    </row>
    <row r="384" spans="1:4" s="38" customFormat="1" ht="12.6" customHeight="1" x14ac:dyDescent="0.25">
      <c r="A384" s="185"/>
      <c r="B384" s="23" t="s">
        <v>117</v>
      </c>
      <c r="C384" s="98"/>
      <c r="D384" s="45">
        <f>SUM(D385:D386)</f>
        <v>8.6999999999999993</v>
      </c>
    </row>
    <row r="385" spans="1:4" s="28" customFormat="1" ht="12.6" customHeight="1" x14ac:dyDescent="0.25">
      <c r="A385" s="185"/>
      <c r="B385" s="25" t="s">
        <v>118</v>
      </c>
      <c r="C385" s="98"/>
      <c r="D385" s="83">
        <v>2.7</v>
      </c>
    </row>
    <row r="386" spans="1:4" s="28" customFormat="1" ht="12.6" customHeight="1" x14ac:dyDescent="0.25">
      <c r="A386" s="185"/>
      <c r="B386" s="25" t="s">
        <v>119</v>
      </c>
      <c r="C386" s="98"/>
      <c r="D386" s="30">
        <v>6</v>
      </c>
    </row>
    <row r="387" spans="1:4" s="28" customFormat="1" ht="12.6" customHeight="1" x14ac:dyDescent="0.25">
      <c r="A387" s="185"/>
      <c r="B387" s="31" t="s">
        <v>120</v>
      </c>
      <c r="C387" s="102"/>
      <c r="D387" s="146">
        <v>1.6</v>
      </c>
    </row>
    <row r="388" spans="1:4" s="28" customFormat="1" ht="18" customHeight="1" x14ac:dyDescent="0.25">
      <c r="A388" s="186" t="s">
        <v>94</v>
      </c>
      <c r="B388" s="10" t="s">
        <v>101</v>
      </c>
      <c r="C388" s="11"/>
      <c r="D388" s="44">
        <f t="shared" ref="D388" si="71">SUM(D389)</f>
        <v>6.6</v>
      </c>
    </row>
    <row r="389" spans="1:4" s="28" customFormat="1" ht="15" customHeight="1" x14ac:dyDescent="0.25">
      <c r="A389" s="187"/>
      <c r="B389" s="18" t="s">
        <v>107</v>
      </c>
      <c r="C389" s="3" t="s">
        <v>6</v>
      </c>
      <c r="D389" s="39">
        <f>SUM(D393+D390)</f>
        <v>6.6</v>
      </c>
    </row>
    <row r="390" spans="1:4" s="28" customFormat="1" ht="12.6" customHeight="1" x14ac:dyDescent="0.25">
      <c r="A390" s="187"/>
      <c r="B390" s="23" t="s">
        <v>117</v>
      </c>
      <c r="C390" s="98"/>
      <c r="D390" s="45">
        <f>SUM(D391:D392)</f>
        <v>5</v>
      </c>
    </row>
    <row r="391" spans="1:4" s="28" customFormat="1" ht="12.6" customHeight="1" x14ac:dyDescent="0.25">
      <c r="A391" s="187"/>
      <c r="B391" s="25" t="s">
        <v>118</v>
      </c>
      <c r="C391" s="98"/>
      <c r="D391" s="83">
        <v>1.2</v>
      </c>
    </row>
    <row r="392" spans="1:4" s="28" customFormat="1" ht="12.6" customHeight="1" x14ac:dyDescent="0.25">
      <c r="A392" s="187"/>
      <c r="B392" s="25" t="s">
        <v>119</v>
      </c>
      <c r="C392" s="98"/>
      <c r="D392" s="30">
        <v>3.8</v>
      </c>
    </row>
    <row r="393" spans="1:4" s="28" customFormat="1" ht="12.6" customHeight="1" x14ac:dyDescent="0.25">
      <c r="A393" s="187"/>
      <c r="B393" s="31" t="s">
        <v>120</v>
      </c>
      <c r="C393" s="105"/>
      <c r="D393" s="132">
        <v>1.6</v>
      </c>
    </row>
    <row r="394" spans="1:4" s="28" customFormat="1" ht="18" customHeight="1" x14ac:dyDescent="0.25">
      <c r="A394" s="184" t="s">
        <v>96</v>
      </c>
      <c r="B394" s="10" t="s">
        <v>102</v>
      </c>
      <c r="C394" s="11"/>
      <c r="D394" s="44">
        <f t="shared" ref="D394" si="72">SUM(D395)</f>
        <v>377.3</v>
      </c>
    </row>
    <row r="395" spans="1:4" s="28" customFormat="1" ht="15" customHeight="1" x14ac:dyDescent="0.25">
      <c r="A395" s="185"/>
      <c r="B395" s="17" t="s">
        <v>114</v>
      </c>
      <c r="C395" s="16" t="s">
        <v>8</v>
      </c>
      <c r="D395" s="39">
        <f>SUM(D399+D396)</f>
        <v>377.3</v>
      </c>
    </row>
    <row r="396" spans="1:4" s="28" customFormat="1" ht="12.6" customHeight="1" x14ac:dyDescent="0.25">
      <c r="A396" s="185"/>
      <c r="B396" s="23" t="s">
        <v>117</v>
      </c>
      <c r="C396" s="157"/>
      <c r="D396" s="45">
        <f>SUM(D397:D398)</f>
        <v>135.5</v>
      </c>
    </row>
    <row r="397" spans="1:4" s="28" customFormat="1" ht="12.6" customHeight="1" x14ac:dyDescent="0.25">
      <c r="A397" s="185"/>
      <c r="B397" s="25" t="s">
        <v>118</v>
      </c>
      <c r="C397" s="167"/>
      <c r="D397" s="21">
        <v>11.6</v>
      </c>
    </row>
    <row r="398" spans="1:4" s="28" customFormat="1" ht="12.6" customHeight="1" x14ac:dyDescent="0.25">
      <c r="A398" s="185"/>
      <c r="B398" s="25" t="s">
        <v>119</v>
      </c>
      <c r="C398" s="167"/>
      <c r="D398" s="21">
        <v>123.9</v>
      </c>
    </row>
    <row r="399" spans="1:4" s="28" customFormat="1" ht="12.6" customHeight="1" x14ac:dyDescent="0.25">
      <c r="A399" s="189"/>
      <c r="B399" s="31" t="s">
        <v>120</v>
      </c>
      <c r="C399" s="158"/>
      <c r="D399" s="146">
        <v>241.8</v>
      </c>
    </row>
    <row r="400" spans="1:4" s="28" customFormat="1" ht="18" customHeight="1" x14ac:dyDescent="0.25">
      <c r="A400" s="101" t="s">
        <v>98</v>
      </c>
      <c r="B400" s="113" t="s">
        <v>103</v>
      </c>
      <c r="C400" s="11"/>
      <c r="D400" s="44">
        <f t="shared" ref="D400:D401" si="73">SUM(D401)</f>
        <v>9.6999999999999993</v>
      </c>
    </row>
    <row r="401" spans="1:4" s="28" customFormat="1" ht="15" customHeight="1" x14ac:dyDescent="0.25">
      <c r="A401" s="101"/>
      <c r="B401" s="4" t="s">
        <v>110</v>
      </c>
      <c r="C401" s="16" t="s">
        <v>9</v>
      </c>
      <c r="D401" s="39">
        <f t="shared" si="73"/>
        <v>9.6999999999999993</v>
      </c>
    </row>
    <row r="402" spans="1:4" s="28" customFormat="1" ht="12.6" customHeight="1" x14ac:dyDescent="0.25">
      <c r="A402" s="101"/>
      <c r="B402" s="23" t="s">
        <v>117</v>
      </c>
      <c r="C402" s="157"/>
      <c r="D402" s="45">
        <f t="shared" ref="D402" si="74">SUM(D403)</f>
        <v>9.6999999999999993</v>
      </c>
    </row>
    <row r="403" spans="1:4" s="28" customFormat="1" ht="12.6" customHeight="1" x14ac:dyDescent="0.25">
      <c r="A403" s="101"/>
      <c r="B403" s="25" t="s">
        <v>119</v>
      </c>
      <c r="C403" s="167"/>
      <c r="D403" s="65">
        <v>9.6999999999999993</v>
      </c>
    </row>
    <row r="404" spans="1:4" s="28" customFormat="1" ht="18" customHeight="1" x14ac:dyDescent="0.25">
      <c r="A404" s="208" t="s">
        <v>138</v>
      </c>
      <c r="B404" s="76" t="s">
        <v>139</v>
      </c>
      <c r="C404" s="84"/>
      <c r="D404" s="44">
        <f t="shared" ref="D404" si="75">SUM(D405)</f>
        <v>302.39999999999998</v>
      </c>
    </row>
    <row r="405" spans="1:4" s="28" customFormat="1" ht="15" customHeight="1" x14ac:dyDescent="0.25">
      <c r="A405" s="185"/>
      <c r="B405" s="18" t="s">
        <v>107</v>
      </c>
      <c r="C405" s="3" t="s">
        <v>6</v>
      </c>
      <c r="D405" s="39">
        <f>SUM(D406)</f>
        <v>302.39999999999998</v>
      </c>
    </row>
    <row r="406" spans="1:4" s="28" customFormat="1" ht="12.6" customHeight="1" x14ac:dyDescent="0.25">
      <c r="A406" s="185"/>
      <c r="B406" s="23" t="s">
        <v>117</v>
      </c>
      <c r="C406" s="98"/>
      <c r="D406" s="45">
        <f>SUM(D407:D408)</f>
        <v>302.39999999999998</v>
      </c>
    </row>
    <row r="407" spans="1:4" s="28" customFormat="1" ht="12.6" customHeight="1" x14ac:dyDescent="0.25">
      <c r="A407" s="185"/>
      <c r="B407" s="25" t="s">
        <v>119</v>
      </c>
      <c r="C407" s="98"/>
      <c r="D407" s="83">
        <v>301.39999999999998</v>
      </c>
    </row>
    <row r="408" spans="1:4" s="28" customFormat="1" ht="12.6" customHeight="1" x14ac:dyDescent="0.25">
      <c r="A408" s="189"/>
      <c r="B408" s="31" t="s">
        <v>120</v>
      </c>
      <c r="C408" s="98"/>
      <c r="D408" s="83">
        <v>1</v>
      </c>
    </row>
    <row r="409" spans="1:4" s="28" customFormat="1" ht="21" customHeight="1" x14ac:dyDescent="0.25">
      <c r="A409" s="225" t="s">
        <v>104</v>
      </c>
      <c r="B409" s="225"/>
      <c r="C409" s="85"/>
      <c r="D409" s="86">
        <f>SUM(D442+D438+D432+D425+D420+D415+D410+D448)</f>
        <v>10804</v>
      </c>
    </row>
    <row r="410" spans="1:4" s="28" customFormat="1" ht="18" customHeight="1" x14ac:dyDescent="0.25">
      <c r="A410" s="160" t="s">
        <v>105</v>
      </c>
      <c r="B410" s="221"/>
      <c r="C410" s="100" t="s">
        <v>2</v>
      </c>
      <c r="D410" s="87">
        <f t="shared" ref="D410" si="76">SUM(D414+D411)</f>
        <v>448.50000000000006</v>
      </c>
    </row>
    <row r="411" spans="1:4" s="28" customFormat="1" ht="12.75" customHeight="1" x14ac:dyDescent="0.25">
      <c r="A411" s="160"/>
      <c r="B411" s="35" t="s">
        <v>126</v>
      </c>
      <c r="C411" s="203"/>
      <c r="D411" s="108">
        <f>SUM(D412:D413)</f>
        <v>443.40000000000003</v>
      </c>
    </row>
    <row r="412" spans="1:4" s="28" customFormat="1" ht="12.75" customHeight="1" x14ac:dyDescent="0.25">
      <c r="A412" s="202"/>
      <c r="B412" s="25" t="s">
        <v>118</v>
      </c>
      <c r="C412" s="204"/>
      <c r="D412" s="89">
        <f>SUM(D15+D20+D56+D65+D78+D88+D104+D116+D128+D141+D157+D170+D179+D188+D198)</f>
        <v>35.300000000000011</v>
      </c>
    </row>
    <row r="413" spans="1:4" s="28" customFormat="1" ht="12.75" customHeight="1" x14ac:dyDescent="0.25">
      <c r="A413" s="202"/>
      <c r="B413" s="25" t="s">
        <v>119</v>
      </c>
      <c r="C413" s="204"/>
      <c r="D413" s="89">
        <f>SUM(D142+D129+D180+D189+D199+D21+D89+D171+D158+D79+D66+D105)</f>
        <v>408.1</v>
      </c>
    </row>
    <row r="414" spans="1:4" s="28" customFormat="1" ht="12.75" customHeight="1" x14ac:dyDescent="0.25">
      <c r="A414" s="161"/>
      <c r="B414" s="31" t="s">
        <v>120</v>
      </c>
      <c r="C414" s="205"/>
      <c r="D414" s="70">
        <f>SUM(D22)</f>
        <v>5.0999999999999996</v>
      </c>
    </row>
    <row r="415" spans="1:4" s="28" customFormat="1" ht="18" customHeight="1" x14ac:dyDescent="0.25">
      <c r="A415" s="159" t="s">
        <v>106</v>
      </c>
      <c r="B415" s="159"/>
      <c r="C415" s="90" t="s">
        <v>5</v>
      </c>
      <c r="D415" s="91">
        <f t="shared" ref="D415" si="77">SUM(D419+D416)</f>
        <v>3262.7</v>
      </c>
    </row>
    <row r="416" spans="1:4" s="28" customFormat="1" ht="12.75" customHeight="1" x14ac:dyDescent="0.25">
      <c r="A416" s="190"/>
      <c r="B416" s="23" t="s">
        <v>126</v>
      </c>
      <c r="C416" s="206"/>
      <c r="D416" s="70">
        <f t="shared" ref="D416" si="78">SUM(D417:D418)</f>
        <v>3092.7</v>
      </c>
    </row>
    <row r="417" spans="1:4" s="28" customFormat="1" ht="12.75" customHeight="1" x14ac:dyDescent="0.25">
      <c r="A417" s="190"/>
      <c r="B417" s="25" t="s">
        <v>118</v>
      </c>
      <c r="C417" s="206"/>
      <c r="D417" s="92">
        <f>SUM(D203+D208+D214+D220+D229+D235+D241+D253+D259+D265+D271+D277+D283+D289+D295+D301+D307+D313+D247)</f>
        <v>171.70000000000005</v>
      </c>
    </row>
    <row r="418" spans="1:4" s="28" customFormat="1" ht="12.75" customHeight="1" x14ac:dyDescent="0.25">
      <c r="A418" s="190"/>
      <c r="B418" s="25" t="s">
        <v>119</v>
      </c>
      <c r="C418" s="206"/>
      <c r="D418" s="92">
        <f>SUM(D209+D221+D236+D278+D302+D204+D215+D230+D242+D248+D254+D260+D266+D272+D284+D296+D290+D308+D314+D25)</f>
        <v>2921</v>
      </c>
    </row>
    <row r="419" spans="1:4" s="28" customFormat="1" ht="12.75" customHeight="1" x14ac:dyDescent="0.25">
      <c r="A419" s="191"/>
      <c r="B419" s="31" t="s">
        <v>120</v>
      </c>
      <c r="C419" s="207"/>
      <c r="D419" s="70">
        <f>SUM(D210+D216+D231+D237+D243+D249+D255+D267+D273+D279+D285+D291+D297+D303+D309+D315+D222+D261)</f>
        <v>170</v>
      </c>
    </row>
    <row r="420" spans="1:4" s="28" customFormat="1" ht="18" customHeight="1" x14ac:dyDescent="0.25">
      <c r="A420" s="159" t="s">
        <v>107</v>
      </c>
      <c r="B420" s="190"/>
      <c r="C420" s="90" t="s">
        <v>6</v>
      </c>
      <c r="D420" s="91">
        <f t="shared" ref="D420" si="79">SUM(D421+D424)</f>
        <v>1259</v>
      </c>
    </row>
    <row r="421" spans="1:4" s="28" customFormat="1" ht="12.75" customHeight="1" x14ac:dyDescent="0.25">
      <c r="A421" s="220"/>
      <c r="B421" s="35" t="s">
        <v>126</v>
      </c>
      <c r="C421" s="221"/>
      <c r="D421" s="70">
        <f t="shared" ref="D421" si="80">SUM(D422:D423)</f>
        <v>1201.7</v>
      </c>
    </row>
    <row r="422" spans="1:4" s="28" customFormat="1" ht="12.75" customHeight="1" x14ac:dyDescent="0.25">
      <c r="A422" s="220"/>
      <c r="B422" s="25" t="s">
        <v>118</v>
      </c>
      <c r="C422" s="206"/>
      <c r="D422" s="92">
        <f>SUM(D319+D325+D331+D337+D343+D349+D355+D361+D367+D373+D379+D385+D391)</f>
        <v>39.200000000000003</v>
      </c>
    </row>
    <row r="423" spans="1:4" s="28" customFormat="1" ht="12.75" customHeight="1" x14ac:dyDescent="0.25">
      <c r="A423" s="220"/>
      <c r="B423" s="25" t="s">
        <v>119</v>
      </c>
      <c r="C423" s="206"/>
      <c r="D423" s="92">
        <f>SUM(D28+D92+D161+D320+D326+D332+D338+D344+D350+D356+D362+D368+D374+D380+D386+D392+D132+D145+D407)</f>
        <v>1162.5</v>
      </c>
    </row>
    <row r="424" spans="1:4" s="28" customFormat="1" ht="12.75" customHeight="1" x14ac:dyDescent="0.25">
      <c r="A424" s="220"/>
      <c r="B424" s="31" t="s">
        <v>120</v>
      </c>
      <c r="C424" s="207"/>
      <c r="D424" s="70">
        <f>SUM(D321+D327+D333+D339+D345+D351+D357+D363+D369+D375+D381+D387+D393+D408)</f>
        <v>57.3</v>
      </c>
    </row>
    <row r="425" spans="1:4" s="28" customFormat="1" ht="18" customHeight="1" x14ac:dyDescent="0.25">
      <c r="A425" s="159" t="s">
        <v>108</v>
      </c>
      <c r="B425" s="190"/>
      <c r="C425" s="90" t="s">
        <v>7</v>
      </c>
      <c r="D425" s="91">
        <f t="shared" ref="D425" si="81">SUM(D428+D431+D426+D427)</f>
        <v>3821.2</v>
      </c>
    </row>
    <row r="426" spans="1:4" s="28" customFormat="1" ht="12.75" customHeight="1" x14ac:dyDescent="0.25">
      <c r="A426" s="160"/>
      <c r="B426" s="35" t="s">
        <v>121</v>
      </c>
      <c r="C426" s="162"/>
      <c r="D426" s="70">
        <f>SUM(D30)</f>
        <v>8.6999999999999993</v>
      </c>
    </row>
    <row r="427" spans="1:4" s="28" customFormat="1" ht="12.75" customHeight="1" x14ac:dyDescent="0.25">
      <c r="A427" s="202"/>
      <c r="B427" s="23" t="s">
        <v>128</v>
      </c>
      <c r="C427" s="222"/>
      <c r="D427" s="70">
        <f>SUM(D31)</f>
        <v>456</v>
      </c>
    </row>
    <row r="428" spans="1:4" s="28" customFormat="1" ht="12.75" customHeight="1" x14ac:dyDescent="0.25">
      <c r="A428" s="202"/>
      <c r="B428" s="23" t="s">
        <v>126</v>
      </c>
      <c r="C428" s="222"/>
      <c r="D428" s="70">
        <f>SUM(D429:D430)</f>
        <v>3274.1</v>
      </c>
    </row>
    <row r="429" spans="1:4" s="28" customFormat="1" ht="12.75" customHeight="1" x14ac:dyDescent="0.25">
      <c r="A429" s="202"/>
      <c r="B429" s="25" t="s">
        <v>118</v>
      </c>
      <c r="C429" s="222"/>
      <c r="D429" s="92">
        <f>SUM(D33+D69+D82+D95+D119+D135+D148+D164+D192+D59+D108)</f>
        <v>34</v>
      </c>
    </row>
    <row r="430" spans="1:4" s="28" customFormat="1" ht="12.75" customHeight="1" x14ac:dyDescent="0.25">
      <c r="A430" s="202"/>
      <c r="B430" s="25" t="s">
        <v>119</v>
      </c>
      <c r="C430" s="222"/>
      <c r="D430" s="92">
        <f>SUM(D34+D60+D70+D83+D96+D120+D136+D174+D183+D193+D109+D149+D165+D225)</f>
        <v>3240.1</v>
      </c>
    </row>
    <row r="431" spans="1:4" s="28" customFormat="1" ht="12.75" customHeight="1" x14ac:dyDescent="0.25">
      <c r="A431" s="161"/>
      <c r="B431" s="31" t="s">
        <v>120</v>
      </c>
      <c r="C431" s="163"/>
      <c r="D431" s="70">
        <f>SUM(D61+D71+D84+D97+D110+D121+D137+D150+D166+D175+D184+D194)</f>
        <v>82.4</v>
      </c>
    </row>
    <row r="432" spans="1:4" s="28" customFormat="1" ht="18" customHeight="1" x14ac:dyDescent="0.25">
      <c r="A432" s="159" t="s">
        <v>109</v>
      </c>
      <c r="B432" s="190"/>
      <c r="C432" s="90" t="s">
        <v>8</v>
      </c>
      <c r="D432" s="91">
        <f t="shared" ref="D432" si="82">SUM(D433+D437)</f>
        <v>1092.8</v>
      </c>
    </row>
    <row r="433" spans="1:7" s="28" customFormat="1" ht="12.75" customHeight="1" x14ac:dyDescent="0.25">
      <c r="A433" s="220"/>
      <c r="B433" s="35" t="s">
        <v>117</v>
      </c>
      <c r="C433" s="221"/>
      <c r="D433" s="70">
        <f>SUM(D434:D436)</f>
        <v>851</v>
      </c>
    </row>
    <row r="434" spans="1:7" s="28" customFormat="1" ht="12.75" customHeight="1" x14ac:dyDescent="0.25">
      <c r="A434" s="220"/>
      <c r="B434" s="25" t="s">
        <v>118</v>
      </c>
      <c r="C434" s="206"/>
      <c r="D434" s="92">
        <f>SUM(D37+D124+D153+D397)</f>
        <v>112.09999999999998</v>
      </c>
    </row>
    <row r="435" spans="1:7" s="28" customFormat="1" ht="12.75" customHeight="1" x14ac:dyDescent="0.25">
      <c r="A435" s="220"/>
      <c r="B435" s="25" t="s">
        <v>122</v>
      </c>
      <c r="C435" s="206"/>
      <c r="D435" s="92">
        <f>SUM(D39)</f>
        <v>77.2</v>
      </c>
      <c r="G435" s="88"/>
    </row>
    <row r="436" spans="1:7" s="28" customFormat="1" ht="12.75" customHeight="1" x14ac:dyDescent="0.25">
      <c r="A436" s="220"/>
      <c r="B436" s="25" t="s">
        <v>119</v>
      </c>
      <c r="C436" s="206"/>
      <c r="D436" s="92">
        <f>SUM(D398+D38+D100+D74)</f>
        <v>661.7</v>
      </c>
    </row>
    <row r="437" spans="1:7" s="28" customFormat="1" ht="12.75" customHeight="1" x14ac:dyDescent="0.25">
      <c r="A437" s="220"/>
      <c r="B437" s="31" t="s">
        <v>120</v>
      </c>
      <c r="C437" s="207"/>
      <c r="D437" s="70">
        <v>241.8</v>
      </c>
    </row>
    <row r="438" spans="1:7" s="28" customFormat="1" ht="18" customHeight="1" x14ac:dyDescent="0.25">
      <c r="A438" s="159" t="s">
        <v>110</v>
      </c>
      <c r="B438" s="159"/>
      <c r="C438" s="90" t="s">
        <v>9</v>
      </c>
      <c r="D438" s="91">
        <f t="shared" ref="D438" si="83">SUM(D441+D439)</f>
        <v>42.5</v>
      </c>
    </row>
    <row r="439" spans="1:7" s="28" customFormat="1" ht="12.75" customHeight="1" x14ac:dyDescent="0.25">
      <c r="A439" s="202"/>
      <c r="B439" s="35" t="s">
        <v>117</v>
      </c>
      <c r="C439" s="162"/>
      <c r="D439" s="70">
        <f t="shared" ref="D439" si="84">SUM(D440)</f>
        <v>13</v>
      </c>
    </row>
    <row r="440" spans="1:7" s="28" customFormat="1" ht="12.75" customHeight="1" x14ac:dyDescent="0.25">
      <c r="A440" s="202"/>
      <c r="B440" s="25" t="s">
        <v>119</v>
      </c>
      <c r="C440" s="222"/>
      <c r="D440" s="92">
        <f>SUM(D42+D403)</f>
        <v>13</v>
      </c>
    </row>
    <row r="441" spans="1:7" s="38" customFormat="1" ht="12.75" customHeight="1" x14ac:dyDescent="0.25">
      <c r="A441" s="202"/>
      <c r="B441" s="93" t="s">
        <v>127</v>
      </c>
      <c r="C441" s="163"/>
      <c r="D441" s="94">
        <f>SUM(D43)</f>
        <v>29.5</v>
      </c>
    </row>
    <row r="442" spans="1:7" s="28" customFormat="1" ht="18" customHeight="1" x14ac:dyDescent="0.25">
      <c r="A442" s="159" t="s">
        <v>111</v>
      </c>
      <c r="B442" s="159"/>
      <c r="C442" s="90" t="s">
        <v>10</v>
      </c>
      <c r="D442" s="91">
        <f t="shared" ref="D442" si="85">SUM(D443+D447)</f>
        <v>403.3</v>
      </c>
    </row>
    <row r="443" spans="1:7" s="28" customFormat="1" ht="12.75" customHeight="1" x14ac:dyDescent="0.25">
      <c r="A443" s="220"/>
      <c r="B443" s="35" t="s">
        <v>126</v>
      </c>
      <c r="C443" s="221"/>
      <c r="D443" s="70">
        <f>SUM(D444:D446)</f>
        <v>63.699999999999996</v>
      </c>
    </row>
    <row r="444" spans="1:7" s="28" customFormat="1" ht="12.75" customHeight="1" x14ac:dyDescent="0.25">
      <c r="A444" s="220"/>
      <c r="B444" s="25" t="s">
        <v>118</v>
      </c>
      <c r="C444" s="206"/>
      <c r="D444" s="92">
        <f>SUM(D46)</f>
        <v>1</v>
      </c>
    </row>
    <row r="445" spans="1:7" s="28" customFormat="1" ht="12.75" customHeight="1" x14ac:dyDescent="0.25">
      <c r="A445" s="220"/>
      <c r="B445" s="25" t="s">
        <v>124</v>
      </c>
      <c r="C445" s="206"/>
      <c r="D445" s="92">
        <f>SUM(D48)</f>
        <v>33.799999999999997</v>
      </c>
    </row>
    <row r="446" spans="1:7" s="38" customFormat="1" ht="12.75" customHeight="1" x14ac:dyDescent="0.25">
      <c r="A446" s="220"/>
      <c r="B446" s="25" t="s">
        <v>119</v>
      </c>
      <c r="C446" s="206"/>
      <c r="D446" s="92">
        <f>SUM(D112+D47)</f>
        <v>28.9</v>
      </c>
    </row>
    <row r="447" spans="1:7" s="28" customFormat="1" ht="12.75" customHeight="1" x14ac:dyDescent="0.25">
      <c r="A447" s="220"/>
      <c r="B447" s="93" t="s">
        <v>127</v>
      </c>
      <c r="C447" s="207"/>
      <c r="D447" s="94">
        <f>SUM(D49)</f>
        <v>339.6</v>
      </c>
    </row>
    <row r="448" spans="1:7" ht="18" customHeight="1" x14ac:dyDescent="0.25">
      <c r="A448" s="159" t="s">
        <v>112</v>
      </c>
      <c r="B448" s="159"/>
      <c r="C448" s="90" t="s">
        <v>11</v>
      </c>
      <c r="D448" s="91">
        <f>SUM(D449)</f>
        <v>474</v>
      </c>
    </row>
    <row r="449" spans="1:4" ht="12.75" customHeight="1" x14ac:dyDescent="0.25">
      <c r="A449" s="160"/>
      <c r="B449" s="35" t="s">
        <v>117</v>
      </c>
      <c r="C449" s="162"/>
      <c r="D449" s="70">
        <f>SUM(D450:D450)</f>
        <v>474</v>
      </c>
    </row>
    <row r="450" spans="1:4" ht="12.75" customHeight="1" x14ac:dyDescent="0.25">
      <c r="A450" s="161"/>
      <c r="B450" s="37" t="s">
        <v>119</v>
      </c>
      <c r="C450" s="163"/>
      <c r="D450" s="112">
        <f>SUM(D52)</f>
        <v>474</v>
      </c>
    </row>
  </sheetData>
  <mergeCells count="118">
    <mergeCell ref="A217:A225"/>
    <mergeCell ref="C144:C145"/>
    <mergeCell ref="A8:D8"/>
    <mergeCell ref="A433:A437"/>
    <mergeCell ref="C433:C437"/>
    <mergeCell ref="A438:B438"/>
    <mergeCell ref="A439:A441"/>
    <mergeCell ref="C439:C441"/>
    <mergeCell ref="A442:B442"/>
    <mergeCell ref="A409:B409"/>
    <mergeCell ref="A410:B410"/>
    <mergeCell ref="C58:C60"/>
    <mergeCell ref="A62:A71"/>
    <mergeCell ref="C64:C66"/>
    <mergeCell ref="A176:A184"/>
    <mergeCell ref="C178:C180"/>
    <mergeCell ref="A185:A194"/>
    <mergeCell ref="C187:C189"/>
    <mergeCell ref="A195:A199"/>
    <mergeCell ref="C197:C199"/>
    <mergeCell ref="A200:A204"/>
    <mergeCell ref="A205:A210"/>
    <mergeCell ref="A358:A363"/>
    <mergeCell ref="A138:A150"/>
    <mergeCell ref="A443:A447"/>
    <mergeCell ref="C443:C447"/>
    <mergeCell ref="A420:B420"/>
    <mergeCell ref="A421:A424"/>
    <mergeCell ref="C421:C424"/>
    <mergeCell ref="A425:B425"/>
    <mergeCell ref="A432:B432"/>
    <mergeCell ref="A426:A431"/>
    <mergeCell ref="C426:C431"/>
    <mergeCell ref="C140:C142"/>
    <mergeCell ref="C152:C153"/>
    <mergeCell ref="A154:A166"/>
    <mergeCell ref="C156:C158"/>
    <mergeCell ref="C160:C161"/>
    <mergeCell ref="C163:C166"/>
    <mergeCell ref="C207:C210"/>
    <mergeCell ref="C169:C171"/>
    <mergeCell ref="A286:A291"/>
    <mergeCell ref="A167:A175"/>
    <mergeCell ref="A250:A255"/>
    <mergeCell ref="A256:A261"/>
    <mergeCell ref="A262:A267"/>
    <mergeCell ref="A268:A273"/>
    <mergeCell ref="A274:A279"/>
    <mergeCell ref="C276:C279"/>
    <mergeCell ref="A280:A285"/>
    <mergeCell ref="A211:A216"/>
    <mergeCell ref="C213:C216"/>
    <mergeCell ref="C219:C222"/>
    <mergeCell ref="A226:A231"/>
    <mergeCell ref="A232:A237"/>
    <mergeCell ref="C234:C237"/>
    <mergeCell ref="A238:A243"/>
    <mergeCell ref="A113:A121"/>
    <mergeCell ref="C115:C116"/>
    <mergeCell ref="C123:C124"/>
    <mergeCell ref="A125:A137"/>
    <mergeCell ref="C127:C129"/>
    <mergeCell ref="C103:C105"/>
    <mergeCell ref="A75:A84"/>
    <mergeCell ref="C77:C79"/>
    <mergeCell ref="A85:A97"/>
    <mergeCell ref="C87:C89"/>
    <mergeCell ref="C91:C92"/>
    <mergeCell ref="C107:C110"/>
    <mergeCell ref="C131:C132"/>
    <mergeCell ref="A101:A112"/>
    <mergeCell ref="A292:A297"/>
    <mergeCell ref="A244:A249"/>
    <mergeCell ref="A382:A387"/>
    <mergeCell ref="A388:A393"/>
    <mergeCell ref="A416:A419"/>
    <mergeCell ref="A304:A309"/>
    <mergeCell ref="A310:A315"/>
    <mergeCell ref="A316:A321"/>
    <mergeCell ref="C306:C309"/>
    <mergeCell ref="A322:A327"/>
    <mergeCell ref="A298:A303"/>
    <mergeCell ref="A364:A369"/>
    <mergeCell ref="C300:C303"/>
    <mergeCell ref="C366:C369"/>
    <mergeCell ref="A370:A375"/>
    <mergeCell ref="A411:A414"/>
    <mergeCell ref="C411:C414"/>
    <mergeCell ref="A415:B415"/>
    <mergeCell ref="C416:C419"/>
    <mergeCell ref="A376:A381"/>
    <mergeCell ref="C402:C403"/>
    <mergeCell ref="C396:C399"/>
    <mergeCell ref="A404:A408"/>
    <mergeCell ref="C73:C74"/>
    <mergeCell ref="A448:B448"/>
    <mergeCell ref="A449:A450"/>
    <mergeCell ref="C449:C450"/>
    <mergeCell ref="C51:C52"/>
    <mergeCell ref="A12:A16"/>
    <mergeCell ref="C14:C16"/>
    <mergeCell ref="C19:C20"/>
    <mergeCell ref="C24:C25"/>
    <mergeCell ref="C99:C100"/>
    <mergeCell ref="A17:A49"/>
    <mergeCell ref="C27:C28"/>
    <mergeCell ref="C30:C34"/>
    <mergeCell ref="C36:C39"/>
    <mergeCell ref="C41:C43"/>
    <mergeCell ref="C45:C49"/>
    <mergeCell ref="A53:A61"/>
    <mergeCell ref="C55:C56"/>
    <mergeCell ref="A328:A333"/>
    <mergeCell ref="A334:A339"/>
    <mergeCell ref="A340:A345"/>
    <mergeCell ref="A346:A351"/>
    <mergeCell ref="A352:A357"/>
    <mergeCell ref="A394:A399"/>
  </mergeCells>
  <pageMargins left="0.19685039370078741" right="0.19685039370078741" top="0.19685039370078741" bottom="0.19685039370078741" header="0.2" footer="0.2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Ulianskiene</dc:creator>
  <cp:lastModifiedBy>Sarune Drobuzaite</cp:lastModifiedBy>
  <cp:lastPrinted>2026-06-26T08:30:22Z</cp:lastPrinted>
  <dcterms:created xsi:type="dcterms:W3CDTF">2021-07-29T06:19:49Z</dcterms:created>
  <dcterms:modified xsi:type="dcterms:W3CDTF">2026-08-11T08:05:27Z</dcterms:modified>
</cp:coreProperties>
</file>