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6-2028\2026-2028 tikslinimas 3\"/>
    </mc:Choice>
  </mc:AlternateContent>
  <bookViews>
    <workbookView xWindow="0" yWindow="0" windowWidth="28770" windowHeight="13050"/>
  </bookViews>
  <sheets>
    <sheet name="6 programa 3 lentelė" sheetId="1" r:id="rId1"/>
    <sheet name="Lėšų atmintinė" sheetId="2" r:id="rId2"/>
  </sheets>
  <calcPr calcId="152511"/>
  <customWorkbookViews>
    <customWorkbookView name="user - Individuali peržiūra" guid="{51D049C6-10B5-44C2-A3A2-2EC56F7C438D}" mergeInterval="0" personalView="1" maximized="1" xWindow="-8" yWindow="-8" windowWidth="1936" windowHeight="1056" activeSheetId="1"/>
    <customWorkbookView name="Migle Brazeniene - Personal View" guid="{D086E9F3-036C-49E9-9F6D-B5B10EAADD5A}" mergeInterval="0" personalView="1" maximized="1" xWindow="-8" yWindow="-8" windowWidth="1936" windowHeight="1056" activeSheetId="1"/>
    <customWorkbookView name="Indrė Butenienė - Individuali peržiūra" guid="{6144658D-28DD-4983-AFE0-11F3F2A6FC05}" mergeInterval="0" personalView="1" maximized="1" xWindow="-9" yWindow="-9" windowWidth="1938" windowHeight="1038" activeSheetId="1"/>
    <customWorkbookView name="Daiva Ulianskiene - Individuali peržiūra" guid="{3B3EF607-2C6A-4372-9378-F2D81E16AE9B}" mergeInterval="0" personalView="1" maximized="1" xWindow="-8" yWindow="-8" windowWidth="1936" windowHeight="1056" activeSheetId="1"/>
    <customWorkbookView name="Svetlana Jerpyliova - Individuali peržiūra" guid="{76F73016-CF44-42EE-97F3-2BFD238AC0F3}" autoUpdate="1" mergeInterval="15" changesSavedWin="1" personalView="1" xWindow="310" yWindow="70" windowWidth="1502" windowHeight="970" activeSheetId="1"/>
    <customWorkbookView name="Sarune Drobuzaite - Personal View" guid="{5CBF137E-10C7-41A2-9031-D7B4E8B7D2F0}" mergeInterval="0" personalView="1" maximized="1" xWindow="-9" yWindow="-9" windowWidth="1938" windowHeight="1038" activeSheetId="1"/>
    <customWorkbookView name="Irena Stankeviciene - Individuali peržiūra" guid="{5E038614-4413-4AA7-BA55-14709F81CC40}" mergeInterval="0" personalView="1" yWindow="40" windowWidth="1920" windowHeight="104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1" l="1"/>
  <c r="D83" i="1"/>
  <c r="E83" i="1"/>
  <c r="C85" i="1"/>
  <c r="D85" i="1"/>
  <c r="E85" i="1"/>
  <c r="C87" i="1"/>
  <c r="E87" i="1"/>
  <c r="D87" i="1"/>
  <c r="E88" i="1"/>
  <c r="D88" i="1"/>
  <c r="C88" i="1"/>
  <c r="F72" i="1"/>
  <c r="E72" i="1"/>
  <c r="D72" i="1"/>
  <c r="F71" i="1"/>
  <c r="E71" i="1"/>
  <c r="D44" i="1" l="1"/>
  <c r="F65" i="1" l="1"/>
  <c r="E65" i="1"/>
  <c r="D65" i="1"/>
  <c r="F58" i="1" l="1"/>
  <c r="E58" i="1"/>
  <c r="D58" i="1"/>
  <c r="C81" i="1" l="1"/>
  <c r="E81" i="1" l="1"/>
  <c r="D81" i="1"/>
  <c r="F44" i="1" l="1"/>
  <c r="E44" i="1"/>
  <c r="F37" i="1"/>
  <c r="E37" i="1"/>
  <c r="E25" i="1" l="1"/>
  <c r="F25" i="1"/>
  <c r="D25" i="1"/>
  <c r="E19" i="1"/>
  <c r="F19" i="1"/>
  <c r="D19" i="1"/>
  <c r="E12" i="1"/>
  <c r="F12" i="1"/>
  <c r="D12" i="1"/>
  <c r="E51" i="1" l="1"/>
  <c r="F51" i="1"/>
  <c r="D51" i="1"/>
  <c r="E32" i="1"/>
  <c r="F32" i="1"/>
  <c r="D32" i="1"/>
  <c r="E7" i="1"/>
  <c r="F7" i="1"/>
  <c r="D7" i="1"/>
  <c r="D71" i="1" s="1"/>
  <c r="F73" i="1" l="1"/>
  <c r="E73" i="1"/>
</calcChain>
</file>

<file path=xl/sharedStrings.xml><?xml version="1.0" encoding="utf-8"?>
<sst xmlns="http://schemas.openxmlformats.org/spreadsheetml/2006/main" count="119" uniqueCount="61">
  <si>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</si>
  <si>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</si>
  <si>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</si>
  <si>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</si>
  <si>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</si>
  <si>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</si>
  <si>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</si>
  <si>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</si>
  <si>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</si>
  <si>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</si>
  <si>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</si>
  <si>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</si>
  <si>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</si>
  <si>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</si>
  <si>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</si>
  <si>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</si>
  <si>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</si>
  <si>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</si>
  <si>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</si>
  <si>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</si>
  <si>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</si>
  <si>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</si>
  <si>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</si>
  <si>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</si>
  <si>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</si>
  <si>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</si>
  <si>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006-01-01 (T)*</t>
  </si>
  <si>
    <t>006-01-01-01 (TVP)***</t>
  </si>
  <si>
    <t>006-01-01-02 (TVP)</t>
  </si>
  <si>
    <t>006-01-01-03 (TVP)</t>
  </si>
  <si>
    <t>006-01-01-04 (TVP)</t>
  </si>
  <si>
    <t>006-01-02 (P)*</t>
  </si>
  <si>
    <t>006-01-02-01 (PVP)</t>
  </si>
  <si>
    <t>006-01-02-03                             (PVP, RPP)</t>
  </si>
  <si>
    <t>2.4.2.1</t>
  </si>
  <si>
    <t>2.4.1.2; 2.4.2.2; 2.4.2.1</t>
  </si>
  <si>
    <t>2.4.2.2</t>
  </si>
  <si>
    <t>2.4.1.2</t>
  </si>
  <si>
    <t>2.4.1.1</t>
  </si>
  <si>
    <t>006-01-02-02 (PVP, RPP)</t>
  </si>
  <si>
    <t>006-01-02-05 (PVP)</t>
  </si>
  <si>
    <t>Uždavinys: Užtikrinti visuomenės sveikatos priežiūrą</t>
  </si>
  <si>
    <t>Priemonė: Savivaldybės visuomenės sveikatos rėmimo specialiosios programos finansavimas</t>
  </si>
  <si>
    <t xml:space="preserve">Priemonė: Panevėžio rajono savivaldybės visuomenės sveikatos biuro veiklos užtikrinimas </t>
  </si>
  <si>
    <t xml:space="preserve">Priemonė: Sveikatos priežiūra mokyklose </t>
  </si>
  <si>
    <t xml:space="preserve">Priemonė: Visuomenės psichikos sveikatos gerinimas </t>
  </si>
  <si>
    <t>Uždavinys: Didinti rajono gyventojams teikiamų sveikatos priežiūros paslaugų kokybę, spektrą ir aprėptį</t>
  </si>
  <si>
    <t xml:space="preserve">Priemonė: Sveikatos priežiūros įstaigų išlaidų kompensavimas      </t>
  </si>
  <si>
    <t xml:space="preserve">Priemonė: Projekto 11-002-02-11-02 (RE) „Užtikrinti ilgalaikės priežiūros paslaugų plėtrą Panevėžio rajone“ įgyvendinimas </t>
  </si>
  <si>
    <t xml:space="preserve">Priemonė: Projekto 11-001-02-10-03 (RE) „Prevencinių priemonių, stiprinančių visuomenės sveikatą bei psichologinę gerovę ir atsparumą, skatinimas Panevėžio rajone“ įgyvendinimas </t>
  </si>
  <si>
    <t>Metai</t>
  </si>
  <si>
    <t xml:space="preserve">Pajamų įmokos ir kitos pajamos </t>
  </si>
  <si>
    <t>Skolintos lėšos</t>
  </si>
  <si>
    <t>006-01-02-06 (PVP)</t>
  </si>
  <si>
    <t>Priemonė: Projekto „Panevėžio rajono sveikatos centro priežiūros paslaugoms teikti reikiamos infrastruktūros modernizavimas“ įgyvendinimas</t>
  </si>
  <si>
    <t>006-01-02-07 (PVP)</t>
  </si>
  <si>
    <t>Priemonė: Projekto „Priemonių, gerinančių ambulatorinių sveikatos priežiūros paslaugų prieinamumą tuberkulioze sergantiems asmenims, įgyvendinimas Panevėžio rajono savivaldybėje“ įgyvendinimas</t>
  </si>
  <si>
    <t xml:space="preserve">Priemonė: Projekto „Panevėžio rajono sveikatos centro sveikatos specialistų rengimas ir pritraukimas“ įgyvendinimas </t>
  </si>
  <si>
    <t>2027 metų asignavimai ir kitos lėšos</t>
  </si>
  <si>
    <t>3 lentelė. Panevėžio rajono savivaldybės 2026–2028 metų 006 Sveikatos apsaugos programos uždaviniai, priemonės, asignavimai ir kitos lėšos (tūkst. eurų)</t>
  </si>
  <si>
    <t>2028 metų asignavimai ir kitos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</si>
</sst>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1" fillId="5" borderId="1" xfId="0" applyFont="1" applyFill="1" applyBorder="1"/>
    <xf numFmtId="0" fontId="11" fillId="5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6" Type="http://schemas.openxmlformats.org/officeDocument/2006/relationships/revisionLog" Target="revisionLog1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43CA620-8DFD-40DD-9DAA-A9EC69A5842A}" diskRevisions="1" revisionId="506" preserveHistory="15">
  <header guid="{B43CA620-8DFD-40DD-9DAA-A9EC69A5842A}" dateTime="2026-05-11T15:39:40" maxSheetId="3" userName="user" r:id="rId86" minRId="505" maxRId="506">
    <sheetIdMap count="2">
      <sheetId val="1"/>
      <sheetId val="2"/>
    </sheetIdMap>
  </header>
</header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5" sId="1" numFmtId="4">
    <oc r="D10">
      <v>29.5</v>
    </oc>
    <nc r="D10">
      <v>32.799999999999997</v>
    </nc>
  </rcc>
  <rcc rId="506" sId="1" numFmtId="4">
    <oc r="D73">
      <v>654.79999999999995</v>
    </oc>
    <nc r="D73">
      <v>658.1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88"/>
  <sheetViews>
    <sheetView tabSelected="1" topLeftCell="B61" zoomScaleNormal="100" workbookViewId="0">
      <selection activeCell="D74" sqref="D74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4" t="s">
        <v>59</v>
      </c>
      <c r="C2" s="64"/>
      <c r="D2" s="64"/>
      <c r="E2" s="64"/>
      <c r="F2" s="64"/>
      <c r="G2" s="64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58</v>
      </c>
      <c r="F3" s="10" t="s">
        <v>60</v>
      </c>
      <c r="G3" s="10" t="s">
        <v>2</v>
      </c>
    </row>
    <row r="4" spans="2:7" x14ac:dyDescent="0.2">
      <c r="B4" s="23">
        <v>1</v>
      </c>
      <c r="C4" s="24">
        <v>2</v>
      </c>
      <c r="D4" s="23">
        <v>3</v>
      </c>
      <c r="E4" s="23">
        <v>4</v>
      </c>
      <c r="F4" s="23">
        <v>5</v>
      </c>
      <c r="G4" s="23">
        <v>6</v>
      </c>
    </row>
    <row r="5" spans="2:7" ht="31.15" customHeight="1" x14ac:dyDescent="0.2">
      <c r="B5" s="11" t="s">
        <v>26</v>
      </c>
      <c r="C5" s="11" t="s">
        <v>41</v>
      </c>
      <c r="D5" s="12"/>
      <c r="E5" s="12"/>
      <c r="F5" s="12"/>
      <c r="G5" s="45"/>
    </row>
    <row r="6" spans="2:7" ht="30" customHeight="1" x14ac:dyDescent="0.2">
      <c r="B6" s="13" t="s">
        <v>27</v>
      </c>
      <c r="C6" s="14" t="s">
        <v>42</v>
      </c>
      <c r="D6" s="26"/>
      <c r="E6" s="26"/>
      <c r="F6" s="26"/>
      <c r="G6" s="46" t="s">
        <v>34</v>
      </c>
    </row>
    <row r="7" spans="2:7" ht="17.25" customHeight="1" x14ac:dyDescent="0.2">
      <c r="B7" s="28"/>
      <c r="C7" s="27" t="s">
        <v>3</v>
      </c>
      <c r="D7" s="29">
        <f>SUM(D9:D10)</f>
        <v>217</v>
      </c>
      <c r="E7" s="29">
        <f t="shared" ref="E7:F7" si="0">SUM(E9:E10)</f>
        <v>168.7</v>
      </c>
      <c r="F7" s="29">
        <f t="shared" si="0"/>
        <v>173.6</v>
      </c>
      <c r="G7" s="47"/>
    </row>
    <row r="8" spans="2:7" ht="17.25" customHeight="1" x14ac:dyDescent="0.2">
      <c r="B8" s="30"/>
      <c r="C8" s="32" t="s">
        <v>4</v>
      </c>
      <c r="D8" s="33"/>
      <c r="E8" s="33"/>
      <c r="F8" s="33"/>
      <c r="G8" s="48"/>
    </row>
    <row r="9" spans="2:7" ht="27.75" customHeight="1" x14ac:dyDescent="0.2">
      <c r="B9" s="30"/>
      <c r="C9" s="15" t="s">
        <v>9</v>
      </c>
      <c r="D9" s="6">
        <v>184.2</v>
      </c>
      <c r="E9" s="6">
        <v>168.7</v>
      </c>
      <c r="F9" s="6">
        <v>173.6</v>
      </c>
      <c r="G9" s="49"/>
    </row>
    <row r="10" spans="2:7" ht="16.5" customHeight="1" x14ac:dyDescent="0.2">
      <c r="B10" s="31"/>
      <c r="C10" s="15" t="s">
        <v>8</v>
      </c>
      <c r="D10" s="6">
        <v>32.799999999999997</v>
      </c>
      <c r="E10" s="6"/>
      <c r="F10" s="6"/>
      <c r="G10" s="49"/>
    </row>
    <row r="11" spans="2:7" ht="30" customHeight="1" x14ac:dyDescent="0.2">
      <c r="B11" s="13" t="s">
        <v>28</v>
      </c>
      <c r="C11" s="14" t="s">
        <v>43</v>
      </c>
      <c r="D11" s="26"/>
      <c r="E11" s="26"/>
      <c r="F11" s="26"/>
      <c r="G11" s="46" t="s">
        <v>35</v>
      </c>
    </row>
    <row r="12" spans="2:7" ht="17.25" customHeight="1" x14ac:dyDescent="0.2">
      <c r="B12" s="38"/>
      <c r="C12" s="27" t="s">
        <v>3</v>
      </c>
      <c r="D12" s="29">
        <f>SUM(D14:D17)</f>
        <v>147.6</v>
      </c>
      <c r="E12" s="29">
        <f t="shared" ref="E12:F12" si="1">SUM(E14:E17)</f>
        <v>151.80000000000001</v>
      </c>
      <c r="F12" s="29">
        <f t="shared" si="1"/>
        <v>152</v>
      </c>
      <c r="G12" s="47"/>
    </row>
    <row r="13" spans="2:7" ht="17.25" customHeight="1" x14ac:dyDescent="0.2">
      <c r="B13" s="40"/>
      <c r="C13" s="37" t="s">
        <v>4</v>
      </c>
      <c r="D13" s="33"/>
      <c r="E13" s="33"/>
      <c r="F13" s="33"/>
      <c r="G13" s="48"/>
    </row>
    <row r="14" spans="2:7" ht="27.75" customHeight="1" x14ac:dyDescent="0.2">
      <c r="B14" s="30"/>
      <c r="C14" s="36" t="s">
        <v>9</v>
      </c>
      <c r="D14" s="6">
        <v>7.2</v>
      </c>
      <c r="E14" s="6">
        <v>7.5</v>
      </c>
      <c r="F14" s="6">
        <v>7.7</v>
      </c>
      <c r="G14" s="49"/>
    </row>
    <row r="15" spans="2:7" ht="18.75" customHeight="1" x14ac:dyDescent="0.2">
      <c r="B15" s="30"/>
      <c r="C15" s="36" t="s">
        <v>12</v>
      </c>
      <c r="D15" s="6">
        <v>140.4</v>
      </c>
      <c r="E15" s="6">
        <v>144.30000000000001</v>
      </c>
      <c r="F15" s="6">
        <v>144.30000000000001</v>
      </c>
      <c r="G15" s="49"/>
    </row>
    <row r="16" spans="2:7" ht="19.5" customHeight="1" x14ac:dyDescent="0.2">
      <c r="B16" s="70"/>
      <c r="C16" s="36" t="s">
        <v>16</v>
      </c>
      <c r="D16" s="6"/>
      <c r="E16" s="6"/>
      <c r="F16" s="6"/>
      <c r="G16" s="49"/>
    </row>
    <row r="17" spans="2:7" ht="16.5" customHeight="1" x14ac:dyDescent="0.2">
      <c r="B17" s="71"/>
      <c r="C17" s="36" t="s">
        <v>8</v>
      </c>
      <c r="D17" s="6"/>
      <c r="E17" s="6"/>
      <c r="F17" s="6"/>
      <c r="G17" s="49"/>
    </row>
    <row r="18" spans="2:7" ht="27.75" customHeight="1" x14ac:dyDescent="0.2">
      <c r="B18" s="39" t="s">
        <v>29</v>
      </c>
      <c r="C18" s="14" t="s">
        <v>44</v>
      </c>
      <c r="D18" s="22"/>
      <c r="E18" s="22"/>
      <c r="F18" s="22"/>
      <c r="G18" s="46" t="s">
        <v>36</v>
      </c>
    </row>
    <row r="19" spans="2:7" ht="17.25" customHeight="1" x14ac:dyDescent="0.2">
      <c r="B19" s="16"/>
      <c r="C19" s="17" t="s">
        <v>17</v>
      </c>
      <c r="D19" s="7">
        <f>SUM(D21:D23)</f>
        <v>334.3</v>
      </c>
      <c r="E19" s="7">
        <f t="shared" ref="E19:F19" si="2">SUM(E21:E23)</f>
        <v>333.9</v>
      </c>
      <c r="F19" s="7">
        <f t="shared" si="2"/>
        <v>334.4</v>
      </c>
      <c r="G19" s="50"/>
    </row>
    <row r="20" spans="2:7" ht="17.25" customHeight="1" x14ac:dyDescent="0.2">
      <c r="B20" s="65"/>
      <c r="C20" s="37" t="s">
        <v>4</v>
      </c>
      <c r="D20" s="6"/>
      <c r="E20" s="6"/>
      <c r="F20" s="6"/>
      <c r="G20" s="51"/>
    </row>
    <row r="21" spans="2:7" ht="27.75" customHeight="1" x14ac:dyDescent="0.2">
      <c r="B21" s="66"/>
      <c r="C21" s="36" t="s">
        <v>9</v>
      </c>
      <c r="D21" s="20">
        <v>13.6</v>
      </c>
      <c r="E21" s="20">
        <v>14.2</v>
      </c>
      <c r="F21" s="20">
        <v>14.7</v>
      </c>
      <c r="G21" s="52"/>
    </row>
    <row r="22" spans="2:7" ht="15.75" customHeight="1" x14ac:dyDescent="0.2">
      <c r="B22" s="66"/>
      <c r="C22" s="36" t="s">
        <v>12</v>
      </c>
      <c r="D22" s="20">
        <v>311</v>
      </c>
      <c r="E22" s="20">
        <v>319.7</v>
      </c>
      <c r="F22" s="20">
        <v>319.7</v>
      </c>
      <c r="G22" s="52"/>
    </row>
    <row r="23" spans="2:7" ht="16.149999999999999" customHeight="1" x14ac:dyDescent="0.2">
      <c r="B23" s="67"/>
      <c r="C23" s="36" t="s">
        <v>8</v>
      </c>
      <c r="D23" s="21">
        <v>9.6999999999999993</v>
      </c>
      <c r="E23" s="21"/>
      <c r="F23" s="21"/>
      <c r="G23" s="52"/>
    </row>
    <row r="24" spans="2:7" ht="32.450000000000003" customHeight="1" x14ac:dyDescent="0.2">
      <c r="B24" s="13" t="s">
        <v>30</v>
      </c>
      <c r="C24" s="14" t="s">
        <v>45</v>
      </c>
      <c r="D24" s="22"/>
      <c r="E24" s="22"/>
      <c r="F24" s="22"/>
      <c r="G24" s="46" t="s">
        <v>34</v>
      </c>
    </row>
    <row r="25" spans="2:7" ht="16.149999999999999" customHeight="1" x14ac:dyDescent="0.2">
      <c r="B25" s="16"/>
      <c r="C25" s="17" t="s">
        <v>3</v>
      </c>
      <c r="D25" s="7">
        <f>SUM(D27:D29)</f>
        <v>98.5</v>
      </c>
      <c r="E25" s="7">
        <f t="shared" ref="E25:F25" si="3">SUM(E27:E29)</f>
        <v>97.7</v>
      </c>
      <c r="F25" s="7">
        <f t="shared" si="3"/>
        <v>97.7</v>
      </c>
      <c r="G25" s="50"/>
    </row>
    <row r="26" spans="2:7" ht="16.149999999999999" customHeight="1" x14ac:dyDescent="0.2">
      <c r="B26" s="65"/>
      <c r="C26" s="37" t="s">
        <v>4</v>
      </c>
      <c r="D26" s="6"/>
      <c r="E26" s="6"/>
      <c r="F26" s="6"/>
      <c r="G26" s="51"/>
    </row>
    <row r="27" spans="2:7" ht="31.9" customHeight="1" x14ac:dyDescent="0.2">
      <c r="B27" s="66"/>
      <c r="C27" s="36" t="s">
        <v>9</v>
      </c>
      <c r="D27" s="21"/>
      <c r="E27" s="21"/>
      <c r="F27" s="21"/>
      <c r="G27" s="52"/>
    </row>
    <row r="28" spans="2:7" ht="16.149999999999999" customHeight="1" x14ac:dyDescent="0.2">
      <c r="B28" s="66"/>
      <c r="C28" s="36" t="s">
        <v>12</v>
      </c>
      <c r="D28" s="20">
        <v>98.5</v>
      </c>
      <c r="E28" s="20">
        <v>97.7</v>
      </c>
      <c r="F28" s="20">
        <v>97.7</v>
      </c>
      <c r="G28" s="52"/>
    </row>
    <row r="29" spans="2:7" ht="16.149999999999999" customHeight="1" x14ac:dyDescent="0.2">
      <c r="B29" s="67"/>
      <c r="C29" s="36" t="s">
        <v>8</v>
      </c>
      <c r="D29" s="21"/>
      <c r="E29" s="21"/>
      <c r="F29" s="21"/>
      <c r="G29" s="52"/>
    </row>
    <row r="30" spans="2:7" ht="36" customHeight="1" x14ac:dyDescent="0.2">
      <c r="B30" s="11" t="s">
        <v>31</v>
      </c>
      <c r="C30" s="11" t="s">
        <v>46</v>
      </c>
      <c r="D30" s="12"/>
      <c r="E30" s="12"/>
      <c r="F30" s="12"/>
      <c r="G30" s="45"/>
    </row>
    <row r="31" spans="2:7" ht="33" customHeight="1" x14ac:dyDescent="0.2">
      <c r="B31" s="39" t="s">
        <v>32</v>
      </c>
      <c r="C31" s="14" t="s">
        <v>47</v>
      </c>
      <c r="D31" s="22"/>
      <c r="E31" s="22"/>
      <c r="F31" s="22"/>
      <c r="G31" s="46" t="s">
        <v>37</v>
      </c>
    </row>
    <row r="32" spans="2:7" ht="16.149999999999999" customHeight="1" x14ac:dyDescent="0.2">
      <c r="B32" s="16"/>
      <c r="C32" s="17" t="s">
        <v>3</v>
      </c>
      <c r="D32" s="7">
        <f>SUM(D34:D35)</f>
        <v>60</v>
      </c>
      <c r="E32" s="7">
        <f t="shared" ref="E32:F32" si="4">SUM(E34:E35)</f>
        <v>62.8</v>
      </c>
      <c r="F32" s="7">
        <f t="shared" si="4"/>
        <v>64.8</v>
      </c>
      <c r="G32" s="50"/>
    </row>
    <row r="33" spans="2:7" ht="16.149999999999999" customHeight="1" x14ac:dyDescent="0.2">
      <c r="B33" s="65"/>
      <c r="C33" s="37" t="s">
        <v>4</v>
      </c>
      <c r="D33" s="6"/>
      <c r="E33" s="6"/>
      <c r="F33" s="6"/>
      <c r="G33" s="51"/>
    </row>
    <row r="34" spans="2:7" ht="16.149999999999999" customHeight="1" x14ac:dyDescent="0.2">
      <c r="B34" s="66"/>
      <c r="C34" s="36" t="s">
        <v>9</v>
      </c>
      <c r="D34" s="20">
        <v>60</v>
      </c>
      <c r="E34" s="20">
        <v>62.8</v>
      </c>
      <c r="F34" s="20">
        <v>64.8</v>
      </c>
      <c r="G34" s="52"/>
    </row>
    <row r="35" spans="2:7" ht="16.149999999999999" customHeight="1" x14ac:dyDescent="0.2">
      <c r="B35" s="67"/>
      <c r="C35" s="36" t="s">
        <v>8</v>
      </c>
      <c r="D35" s="21"/>
      <c r="E35" s="21"/>
      <c r="F35" s="21"/>
      <c r="G35" s="52"/>
    </row>
    <row r="36" spans="2:7" ht="42" customHeight="1" x14ac:dyDescent="0.2">
      <c r="B36" s="39" t="s">
        <v>39</v>
      </c>
      <c r="C36" s="14" t="s">
        <v>48</v>
      </c>
      <c r="D36" s="22"/>
      <c r="E36" s="22"/>
      <c r="F36" s="22"/>
      <c r="G36" s="46" t="s">
        <v>36</v>
      </c>
    </row>
    <row r="37" spans="2:7" ht="16.149999999999999" customHeight="1" x14ac:dyDescent="0.2">
      <c r="B37" s="16"/>
      <c r="C37" s="17" t="s">
        <v>3</v>
      </c>
      <c r="D37" s="7"/>
      <c r="E37" s="7">
        <f>SUM(E39:E42)</f>
        <v>0</v>
      </c>
      <c r="F37" s="7">
        <f>SUM(F39:F42)</f>
        <v>0</v>
      </c>
      <c r="G37" s="50"/>
    </row>
    <row r="38" spans="2:7" ht="16.149999999999999" customHeight="1" x14ac:dyDescent="0.2">
      <c r="B38" s="65"/>
      <c r="C38" s="37" t="s">
        <v>4</v>
      </c>
      <c r="D38" s="6"/>
      <c r="E38" s="6"/>
      <c r="F38" s="6"/>
      <c r="G38" s="51"/>
    </row>
    <row r="39" spans="2:7" ht="16.149999999999999" customHeight="1" x14ac:dyDescent="0.2">
      <c r="B39" s="66"/>
      <c r="C39" s="36" t="s">
        <v>9</v>
      </c>
      <c r="D39" s="21"/>
      <c r="E39" s="20"/>
      <c r="F39" s="21"/>
      <c r="G39" s="52"/>
    </row>
    <row r="40" spans="2:7" ht="16.149999999999999" customHeight="1" x14ac:dyDescent="0.2">
      <c r="B40" s="66"/>
      <c r="C40" s="36" t="s">
        <v>12</v>
      </c>
      <c r="D40" s="21"/>
      <c r="E40" s="20"/>
      <c r="F40" s="21"/>
      <c r="G40" s="52"/>
    </row>
    <row r="41" spans="2:7" ht="25.5" customHeight="1" x14ac:dyDescent="0.2">
      <c r="B41" s="66"/>
      <c r="C41" s="36" t="s">
        <v>13</v>
      </c>
      <c r="D41" s="21"/>
      <c r="E41" s="20"/>
      <c r="F41" s="21"/>
      <c r="G41" s="52"/>
    </row>
    <row r="42" spans="2:7" ht="16.149999999999999" customHeight="1" x14ac:dyDescent="0.2">
      <c r="B42" s="67"/>
      <c r="C42" s="36" t="s">
        <v>8</v>
      </c>
      <c r="D42" s="21"/>
      <c r="E42" s="21"/>
      <c r="F42" s="21"/>
      <c r="G42" s="52"/>
    </row>
    <row r="43" spans="2:7" ht="57" customHeight="1" x14ac:dyDescent="0.2">
      <c r="B43" s="39" t="s">
        <v>33</v>
      </c>
      <c r="C43" s="14" t="s">
        <v>49</v>
      </c>
      <c r="D43" s="22"/>
      <c r="E43" s="22"/>
      <c r="F43" s="22"/>
      <c r="G43" s="46" t="s">
        <v>36</v>
      </c>
    </row>
    <row r="44" spans="2:7" ht="16.149999999999999" customHeight="1" x14ac:dyDescent="0.2">
      <c r="B44" s="16"/>
      <c r="C44" s="17" t="s">
        <v>3</v>
      </c>
      <c r="D44" s="7">
        <f>SUM(D46:D49)</f>
        <v>98.5</v>
      </c>
      <c r="E44" s="7">
        <f>SUM(E46:E49)</f>
        <v>104</v>
      </c>
      <c r="F44" s="7">
        <f>SUM(F46:F49)</f>
        <v>69.599999999999994</v>
      </c>
      <c r="G44" s="50"/>
    </row>
    <row r="45" spans="2:7" ht="16.149999999999999" customHeight="1" x14ac:dyDescent="0.2">
      <c r="B45" s="65"/>
      <c r="C45" s="37" t="s">
        <v>4</v>
      </c>
      <c r="D45" s="6"/>
      <c r="E45" s="6"/>
      <c r="F45" s="6"/>
      <c r="G45" s="51"/>
    </row>
    <row r="46" spans="2:7" ht="16.149999999999999" customHeight="1" x14ac:dyDescent="0.2">
      <c r="B46" s="66"/>
      <c r="C46" s="36" t="s">
        <v>9</v>
      </c>
      <c r="D46" s="20">
        <v>14.8</v>
      </c>
      <c r="E46" s="20">
        <v>13.7</v>
      </c>
      <c r="F46" s="20">
        <v>9.1</v>
      </c>
      <c r="G46" s="52"/>
    </row>
    <row r="47" spans="2:7" ht="16.149999999999999" customHeight="1" x14ac:dyDescent="0.2">
      <c r="B47" s="66"/>
      <c r="C47" s="36" t="s">
        <v>12</v>
      </c>
      <c r="D47" s="20"/>
      <c r="E47" s="20"/>
      <c r="F47" s="20"/>
      <c r="G47" s="52"/>
    </row>
    <row r="48" spans="2:7" ht="16.149999999999999" customHeight="1" x14ac:dyDescent="0.2">
      <c r="B48" s="66"/>
      <c r="C48" s="36" t="s">
        <v>13</v>
      </c>
      <c r="D48" s="20">
        <v>83.7</v>
      </c>
      <c r="E48" s="20">
        <v>90.3</v>
      </c>
      <c r="F48" s="20">
        <v>60.5</v>
      </c>
      <c r="G48" s="52"/>
    </row>
    <row r="49" spans="2:7" ht="16.149999999999999" customHeight="1" x14ac:dyDescent="0.2">
      <c r="B49" s="67"/>
      <c r="C49" s="36" t="s">
        <v>8</v>
      </c>
      <c r="D49" s="21"/>
      <c r="E49" s="21"/>
      <c r="F49" s="21"/>
      <c r="G49" s="52"/>
    </row>
    <row r="50" spans="2:7" ht="54" customHeight="1" x14ac:dyDescent="0.2">
      <c r="B50" s="39" t="s">
        <v>40</v>
      </c>
      <c r="C50" s="14" t="s">
        <v>56</v>
      </c>
      <c r="D50" s="22"/>
      <c r="E50" s="22"/>
      <c r="F50" s="22"/>
      <c r="G50" s="46" t="s">
        <v>38</v>
      </c>
    </row>
    <row r="51" spans="2:7" ht="16.149999999999999" customHeight="1" x14ac:dyDescent="0.2">
      <c r="B51" s="16"/>
      <c r="C51" s="17" t="s">
        <v>3</v>
      </c>
      <c r="D51" s="7">
        <f>SUM(D53:D56)</f>
        <v>0</v>
      </c>
      <c r="E51" s="7">
        <f t="shared" ref="E51:F51" si="5">SUM(E53:E56)</f>
        <v>0</v>
      </c>
      <c r="F51" s="7">
        <f t="shared" si="5"/>
        <v>0</v>
      </c>
      <c r="G51" s="50"/>
    </row>
    <row r="52" spans="2:7" ht="16.149999999999999" customHeight="1" x14ac:dyDescent="0.2">
      <c r="B52" s="42"/>
      <c r="C52" s="37" t="s">
        <v>4</v>
      </c>
      <c r="D52" s="6"/>
      <c r="E52" s="6"/>
      <c r="F52" s="6"/>
      <c r="G52" s="51"/>
    </row>
    <row r="53" spans="2:7" ht="21.75" customHeight="1" x14ac:dyDescent="0.2">
      <c r="B53" s="43"/>
      <c r="C53" s="36" t="s">
        <v>9</v>
      </c>
      <c r="D53" s="21"/>
      <c r="E53" s="21"/>
      <c r="F53" s="21"/>
      <c r="G53" s="52"/>
    </row>
    <row r="54" spans="2:7" ht="16.149999999999999" customHeight="1" x14ac:dyDescent="0.2">
      <c r="B54" s="43"/>
      <c r="C54" s="36" t="s">
        <v>12</v>
      </c>
      <c r="D54" s="20"/>
      <c r="E54" s="20"/>
      <c r="F54" s="20"/>
      <c r="G54" s="52"/>
    </row>
    <row r="55" spans="2:7" ht="16.149999999999999" customHeight="1" x14ac:dyDescent="0.2">
      <c r="B55" s="43"/>
      <c r="C55" s="36" t="s">
        <v>13</v>
      </c>
      <c r="D55" s="20"/>
      <c r="E55" s="20"/>
      <c r="F55" s="20"/>
      <c r="G55" s="52"/>
    </row>
    <row r="56" spans="2:7" ht="16.149999999999999" customHeight="1" x14ac:dyDescent="0.2">
      <c r="B56" s="44"/>
      <c r="C56" s="36" t="s">
        <v>8</v>
      </c>
      <c r="D56" s="21"/>
      <c r="E56" s="21"/>
      <c r="F56" s="21"/>
      <c r="G56" s="52"/>
    </row>
    <row r="57" spans="2:7" ht="41.25" customHeight="1" x14ac:dyDescent="0.2">
      <c r="B57" s="39" t="s">
        <v>53</v>
      </c>
      <c r="C57" s="14" t="s">
        <v>54</v>
      </c>
      <c r="D57" s="22"/>
      <c r="E57" s="22"/>
      <c r="F57" s="22"/>
      <c r="G57" s="46" t="s">
        <v>38</v>
      </c>
    </row>
    <row r="58" spans="2:7" ht="16.149999999999999" customHeight="1" x14ac:dyDescent="0.2">
      <c r="B58" s="16"/>
      <c r="C58" s="17" t="s">
        <v>3</v>
      </c>
      <c r="D58" s="7">
        <f>SUM(D60:D63)</f>
        <v>878.4</v>
      </c>
      <c r="E58" s="7">
        <f>SUM(E60:E63)</f>
        <v>0</v>
      </c>
      <c r="F58" s="7">
        <f>SUM(F60:F63)</f>
        <v>0</v>
      </c>
      <c r="G58" s="50"/>
    </row>
    <row r="59" spans="2:7" ht="16.149999999999999" customHeight="1" x14ac:dyDescent="0.2">
      <c r="B59" s="42"/>
      <c r="C59" s="37" t="s">
        <v>4</v>
      </c>
      <c r="D59" s="6"/>
      <c r="E59" s="6"/>
      <c r="F59" s="6"/>
      <c r="G59" s="51"/>
    </row>
    <row r="60" spans="2:7" ht="16.149999999999999" customHeight="1" x14ac:dyDescent="0.2">
      <c r="B60" s="43"/>
      <c r="C60" s="36" t="s">
        <v>9</v>
      </c>
      <c r="D60" s="20">
        <v>50</v>
      </c>
      <c r="E60" s="20"/>
      <c r="F60" s="21"/>
      <c r="G60" s="52"/>
    </row>
    <row r="61" spans="2:7" ht="16.149999999999999" customHeight="1" x14ac:dyDescent="0.2">
      <c r="B61" s="43"/>
      <c r="C61" s="36" t="s">
        <v>12</v>
      </c>
      <c r="D61" s="20">
        <v>125</v>
      </c>
      <c r="E61" s="20"/>
      <c r="F61" s="21"/>
      <c r="G61" s="52"/>
    </row>
    <row r="62" spans="2:7" ht="16.149999999999999" customHeight="1" x14ac:dyDescent="0.2">
      <c r="B62" s="43"/>
      <c r="C62" s="36" t="s">
        <v>13</v>
      </c>
      <c r="D62" s="20">
        <v>703.4</v>
      </c>
      <c r="E62" s="20"/>
      <c r="F62" s="21"/>
      <c r="G62" s="52"/>
    </row>
    <row r="63" spans="2:7" ht="16.149999999999999" customHeight="1" x14ac:dyDescent="0.2">
      <c r="B63" s="44"/>
      <c r="C63" s="36" t="s">
        <v>8</v>
      </c>
      <c r="D63" s="21"/>
      <c r="E63" s="21"/>
      <c r="F63" s="21"/>
      <c r="G63" s="52"/>
    </row>
    <row r="64" spans="2:7" ht="40.5" customHeight="1" x14ac:dyDescent="0.2">
      <c r="B64" s="39" t="s">
        <v>55</v>
      </c>
      <c r="C64" s="14" t="s">
        <v>57</v>
      </c>
      <c r="D64" s="22"/>
      <c r="E64" s="22"/>
      <c r="F64" s="22"/>
      <c r="G64" s="46" t="s">
        <v>38</v>
      </c>
    </row>
    <row r="65" spans="2:7" ht="16.149999999999999" customHeight="1" x14ac:dyDescent="0.2">
      <c r="B65" s="16"/>
      <c r="C65" s="17" t="s">
        <v>3</v>
      </c>
      <c r="D65" s="7">
        <f>SUM(D67:D70)</f>
        <v>90</v>
      </c>
      <c r="E65" s="7">
        <f t="shared" ref="E65:F65" si="6">SUM(E67:E70)</f>
        <v>97.1</v>
      </c>
      <c r="F65" s="7">
        <f t="shared" si="6"/>
        <v>97.6</v>
      </c>
      <c r="G65" s="50"/>
    </row>
    <row r="66" spans="2:7" ht="16.149999999999999" customHeight="1" x14ac:dyDescent="0.2">
      <c r="B66" s="42"/>
      <c r="C66" s="37" t="s">
        <v>4</v>
      </c>
      <c r="D66" s="6"/>
      <c r="E66" s="6"/>
      <c r="F66" s="6"/>
      <c r="G66" s="51"/>
    </row>
    <row r="67" spans="2:7" ht="16.149999999999999" customHeight="1" x14ac:dyDescent="0.2">
      <c r="B67" s="43"/>
      <c r="C67" s="36" t="s">
        <v>9</v>
      </c>
      <c r="D67" s="20">
        <v>4</v>
      </c>
      <c r="E67" s="20">
        <v>4.5</v>
      </c>
      <c r="F67" s="20">
        <v>5</v>
      </c>
      <c r="G67" s="52"/>
    </row>
    <row r="68" spans="2:7" ht="16.149999999999999" customHeight="1" x14ac:dyDescent="0.2">
      <c r="B68" s="43"/>
      <c r="C68" s="36" t="s">
        <v>12</v>
      </c>
      <c r="D68" s="20">
        <v>13</v>
      </c>
      <c r="E68" s="20">
        <v>13.9</v>
      </c>
      <c r="F68" s="20">
        <v>13.9</v>
      </c>
      <c r="G68" s="52"/>
    </row>
    <row r="69" spans="2:7" ht="16.149999999999999" customHeight="1" x14ac:dyDescent="0.2">
      <c r="B69" s="43"/>
      <c r="C69" s="36" t="s">
        <v>13</v>
      </c>
      <c r="D69" s="20">
        <v>73</v>
      </c>
      <c r="E69" s="20">
        <v>78.7</v>
      </c>
      <c r="F69" s="20">
        <v>78.7</v>
      </c>
      <c r="G69" s="52"/>
    </row>
    <row r="70" spans="2:7" ht="16.149999999999999" customHeight="1" x14ac:dyDescent="0.2">
      <c r="B70" s="44"/>
      <c r="C70" s="36" t="s">
        <v>8</v>
      </c>
      <c r="D70" s="21"/>
      <c r="E70" s="21"/>
      <c r="F70" s="21"/>
      <c r="G70" s="52"/>
    </row>
    <row r="71" spans="2:7" ht="26.25" customHeight="1" x14ac:dyDescent="0.2">
      <c r="B71" s="25"/>
      <c r="C71" s="34" t="s">
        <v>18</v>
      </c>
      <c r="D71" s="35">
        <f>+D7+D12+D19+D25+D32+D51+D37+D44+D58+D65</f>
        <v>1924.3000000000002</v>
      </c>
      <c r="E71" s="35">
        <f>+E7+E12+E19+E25+E32+E51+E37+E44+E58+E65</f>
        <v>1016</v>
      </c>
      <c r="F71" s="35">
        <f>+F7+F12+F19+F25+F32+F51+F37+F44+F58+F65</f>
        <v>989.7</v>
      </c>
      <c r="G71" s="53"/>
    </row>
    <row r="72" spans="2:7" ht="15.75" customHeight="1" x14ac:dyDescent="0.2">
      <c r="B72" s="19"/>
      <c r="C72" s="18" t="s">
        <v>5</v>
      </c>
      <c r="D72" s="5">
        <f>SUM(D65+D58+D51+D44)</f>
        <v>1066.9000000000001</v>
      </c>
      <c r="E72" s="5">
        <f>SUM(E65+E58+E51+E44+E32)</f>
        <v>263.89999999999998</v>
      </c>
      <c r="F72" s="5">
        <f>SUM(F65+F58+F51+F44+F32)</f>
        <v>232</v>
      </c>
      <c r="G72" s="54"/>
    </row>
    <row r="73" spans="2:7" ht="31.5" customHeight="1" x14ac:dyDescent="0.2">
      <c r="B73" s="19"/>
      <c r="C73" s="18" t="s">
        <v>6</v>
      </c>
      <c r="D73" s="5">
        <v>658.1</v>
      </c>
      <c r="E73" s="5">
        <f>+E71-D71</f>
        <v>-908.30000000000018</v>
      </c>
      <c r="F73" s="5">
        <f>+F71-E71</f>
        <v>-26.299999999999955</v>
      </c>
      <c r="G73" s="54"/>
    </row>
    <row r="74" spans="2:7" x14ac:dyDescent="0.2">
      <c r="C74" s="4"/>
    </row>
    <row r="75" spans="2:7" ht="13.15" customHeight="1" x14ac:dyDescent="0.2">
      <c r="B75" s="68" t="s">
        <v>10</v>
      </c>
      <c r="C75" s="68"/>
      <c r="D75" s="68"/>
      <c r="E75" s="68"/>
      <c r="F75" s="68"/>
      <c r="G75" s="68"/>
    </row>
    <row r="76" spans="2:7" ht="18" customHeight="1" x14ac:dyDescent="0.2">
      <c r="B76" s="68" t="s">
        <v>11</v>
      </c>
      <c r="C76" s="68"/>
      <c r="D76" s="68"/>
      <c r="E76" s="68"/>
      <c r="F76" s="68"/>
      <c r="G76" s="68"/>
    </row>
    <row r="77" spans="2:7" x14ac:dyDescent="0.2">
      <c r="B77" s="69" t="s">
        <v>15</v>
      </c>
      <c r="C77" s="69"/>
      <c r="D77" s="69"/>
      <c r="E77" s="69"/>
      <c r="F77" s="69"/>
      <c r="G77" s="69"/>
    </row>
    <row r="78" spans="2:7" x14ac:dyDescent="0.2">
      <c r="B78" s="1" t="s">
        <v>14</v>
      </c>
    </row>
    <row r="80" spans="2:7" x14ac:dyDescent="0.2">
      <c r="B80" s="55" t="s">
        <v>50</v>
      </c>
      <c r="C80" s="56">
        <v>2026</v>
      </c>
      <c r="D80" s="56">
        <v>2027</v>
      </c>
      <c r="E80" s="56">
        <v>2028</v>
      </c>
    </row>
    <row r="81" spans="2:5" ht="36" x14ac:dyDescent="0.2">
      <c r="B81" s="57" t="s">
        <v>3</v>
      </c>
      <c r="C81" s="58">
        <f>+C83+C84+C85+C86+C87+C88</f>
        <v>1924.3000000000002</v>
      </c>
      <c r="D81" s="58">
        <f>+D83+D84+D85+D86+D87+D88</f>
        <v>1016</v>
      </c>
      <c r="E81" s="58">
        <f>+E83+E84+E85+E86+E87+E88</f>
        <v>989.7</v>
      </c>
    </row>
    <row r="82" spans="2:5" x14ac:dyDescent="0.2">
      <c r="B82" s="59" t="s">
        <v>4</v>
      </c>
      <c r="C82" s="60"/>
      <c r="D82" s="60"/>
      <c r="E82" s="60"/>
    </row>
    <row r="83" spans="2:5" ht="39" customHeight="1" x14ac:dyDescent="0.2">
      <c r="B83" s="61" t="s">
        <v>9</v>
      </c>
      <c r="C83" s="62">
        <f>+D9+D14+D21+D34+D53+D60+D67+D46+D39+D27</f>
        <v>333.8</v>
      </c>
      <c r="D83" s="62">
        <f>+E9+E14+E21+E34+E53+E60+E67+E46+E39+E27</f>
        <v>271.39999999999998</v>
      </c>
      <c r="E83" s="62">
        <f>+F9+F14+F21+F34+F53+F60+F67+F46+F39+F27</f>
        <v>274.89999999999998</v>
      </c>
    </row>
    <row r="84" spans="2:5" ht="24" x14ac:dyDescent="0.2">
      <c r="B84" s="61" t="s">
        <v>51</v>
      </c>
      <c r="C84" s="62"/>
      <c r="D84" s="62"/>
      <c r="E84" s="62"/>
    </row>
    <row r="85" spans="2:5" ht="14.45" customHeight="1" x14ac:dyDescent="0.2">
      <c r="B85" s="61" t="s">
        <v>8</v>
      </c>
      <c r="C85" s="62">
        <f>+D10+D17+D23+D29+D35+D42+D49+D56+D63+D70</f>
        <v>42.5</v>
      </c>
      <c r="D85" s="62">
        <f>+E10+E17+E23+E29+E35+E42+E49+E56</f>
        <v>0</v>
      </c>
      <c r="E85" s="62">
        <f>+F10+F17+F23+F29+F35+F42+F49+F56</f>
        <v>0</v>
      </c>
    </row>
    <row r="86" spans="2:5" x14ac:dyDescent="0.2">
      <c r="B86" s="61" t="s">
        <v>52</v>
      </c>
      <c r="C86" s="62"/>
      <c r="D86" s="62"/>
      <c r="E86" s="62"/>
    </row>
    <row r="87" spans="2:5" ht="36" x14ac:dyDescent="0.2">
      <c r="B87" s="61" t="s">
        <v>12</v>
      </c>
      <c r="C87" s="62">
        <f>+D15+D22+D28+D61+D54+D47+D68</f>
        <v>687.9</v>
      </c>
      <c r="D87" s="62">
        <f>+E15+E22+E28+E61+E54+E47+E68</f>
        <v>575.6</v>
      </c>
      <c r="E87" s="62">
        <f>+F15+F22+F28+F61+F54+F47+F68</f>
        <v>575.6</v>
      </c>
    </row>
    <row r="88" spans="2:5" ht="37.5" customHeight="1" x14ac:dyDescent="0.2">
      <c r="B88" s="63" t="s">
        <v>13</v>
      </c>
      <c r="C88" s="62">
        <f>+D55+D48+D41+D62+D69</f>
        <v>860.1</v>
      </c>
      <c r="D88" s="62">
        <f>+E55+E48+E41+E62+E69</f>
        <v>169</v>
      </c>
      <c r="E88" s="62">
        <f>+F55+F48+F41+F62+F69</f>
        <v>139.19999999999999</v>
      </c>
    </row>
  </sheetData>
  <customSheetViews>
    <customSheetView guid="{51D049C6-10B5-44C2-A3A2-2EC56F7C438D}" fitToPage="1" topLeftCell="B70">
      <selection activeCell="G5" sqref="G5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D086E9F3-036C-49E9-9F6D-B5B10EAADD5A}" showPageBreaks="1" fitToPage="1" topLeftCell="B64">
      <selection activeCell="N11" sqref="N11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6144658D-28DD-4983-AFE0-11F3F2A6FC05}" fitToPage="1" topLeftCell="B1">
      <selection activeCell="B68" sqref="B68:G68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3B3EF607-2C6A-4372-9378-F2D81E16AE9B}" fitToPage="1" topLeftCell="B22">
      <selection activeCell="C37" sqref="C37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76F73016-CF44-42EE-97F3-2BFD238AC0F3}" fitToPage="1" topLeftCell="B52">
      <selection activeCell="C63" sqref="C63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5CBF137E-10C7-41A2-9031-D7B4E8B7D2F0}" fitToPage="1" topLeftCell="B1">
      <selection activeCell="C76" sqref="C76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5E038614-4413-4AA7-BA55-14709F81CC40}" fitToPage="1" topLeftCell="B64">
      <selection activeCell="D35" sqref="D35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10">
    <mergeCell ref="B2:G2"/>
    <mergeCell ref="B26:B29"/>
    <mergeCell ref="B76:G76"/>
    <mergeCell ref="B77:G77"/>
    <mergeCell ref="B16:B17"/>
    <mergeCell ref="B20:B23"/>
    <mergeCell ref="B75:G75"/>
    <mergeCell ref="B33:B35"/>
    <mergeCell ref="B38:B42"/>
    <mergeCell ref="B45:B49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A8" sqref="A8:XFD8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7" t="s">
        <v>3</v>
      </c>
    </row>
    <row r="2" spans="2:2" ht="149.44999999999999" customHeight="1" x14ac:dyDescent="0.2">
      <c r="B2" s="3" t="s">
        <v>19</v>
      </c>
    </row>
    <row r="3" spans="2:2" ht="250.15" customHeight="1" x14ac:dyDescent="0.2">
      <c r="B3" s="2" t="s">
        <v>20</v>
      </c>
    </row>
    <row r="4" spans="2:2" ht="102" customHeight="1" x14ac:dyDescent="0.2">
      <c r="B4" s="2" t="s">
        <v>21</v>
      </c>
    </row>
    <row r="5" spans="2:2" ht="70.5" customHeight="1" x14ac:dyDescent="0.2">
      <c r="B5" s="2" t="s">
        <v>22</v>
      </c>
    </row>
    <row r="6" spans="2:2" ht="26.25" customHeight="1" x14ac:dyDescent="0.2">
      <c r="B6" s="2" t="s">
        <v>23</v>
      </c>
    </row>
    <row r="7" spans="2:2" ht="175.15" customHeight="1" x14ac:dyDescent="0.2">
      <c r="B7" s="2" t="s">
        <v>24</v>
      </c>
    </row>
    <row r="8" spans="2:2" ht="124.9" customHeight="1" x14ac:dyDescent="0.2">
      <c r="B8" s="41" t="s">
        <v>25</v>
      </c>
    </row>
    <row r="9" spans="2:2" x14ac:dyDescent="0.2">
      <c r="B9" s="4"/>
    </row>
  </sheetData>
  <customSheetViews>
    <customSheetView guid="{51D049C6-10B5-44C2-A3A2-2EC56F7C438D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D086E9F3-036C-49E9-9F6D-B5B10EAADD5A}" fitToPage="1" state="hidden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6144658D-28DD-4983-AFE0-11F3F2A6FC05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3B3EF607-2C6A-4372-9378-F2D81E16AE9B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76F73016-CF44-42EE-97F3-2BFD238AC0F3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5CBF137E-10C7-41A2-9031-D7B4E8B7D2F0}" fitToPage="1" state="hidden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5E038614-4413-4AA7-BA55-14709F81CC40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6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2025-06-10T11:22:18Z</cp:lastPrinted>
  <dcterms:created xsi:type="dcterms:W3CDTF">2023-07-11T10:34:54Z</dcterms:created>
  <dcterms:modified xsi:type="dcterms:W3CDTF">2026-06-09T10:11:04Z</dcterms:modified>
</cp:coreProperties>
</file>