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 3\"/>
    </mc:Choice>
  </mc:AlternateContent>
  <bookViews>
    <workbookView xWindow="0" yWindow="0" windowWidth="28770" windowHeight="13050"/>
  </bookViews>
  <sheets>
    <sheet name="4 programa 3 lentelė" sheetId="1" r:id="rId1"/>
    <sheet name="Lėšų atmintinė" sheetId="2" r:id="rId2"/>
  </sheets>
  <calcPr calcId="181029"/>
  <customWorkbookViews>
    <customWorkbookView name="user - Individuali peržiūra" guid="{5766C048-6005-4F58-B96E-87E8013A150E}" mergeInterval="0" personalView="1" maximized="1" xWindow="-8" yWindow="-8" windowWidth="1936" windowHeight="1056" activeSheetId="1"/>
    <customWorkbookView name="Sarune Drobuzaite - Personal View" guid="{906D5C73-D8E7-4961-B762-62022DBE51DC}" mergeInterval="0" personalView="1" maximized="1" xWindow="-9" yWindow="-9" windowWidth="1938" windowHeight="1038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Migle Brazeniene - Personal View" guid="{64EFB3AB-E636-4573-A9DF-F99249AADAA1}" mergeInterval="0" personalView="1" maximized="1" xWindow="-8" yWindow="-8" windowWidth="1936" windowHeight="1056" activeSheetId="1"/>
    <customWorkbookView name="Irena Stankeviciene - Individuali peržiūra" guid="{F4F21255-38F0-45B7-A0FC-04F5D3A10337}" mergeInterval="0" personalView="1" yWindow="40" windowWidth="1920" windowHeight="1040" activeSheetId="1"/>
    <customWorkbookView name="Sarune Drobuzaite - Individuali peržiūra" guid="{7BA124E4-9AAA-4A51-B0FA-ABD4EA971C23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7" i="1" l="1"/>
  <c r="E149" i="1"/>
  <c r="D149" i="1"/>
  <c r="D147" i="1"/>
  <c r="C149" i="1"/>
  <c r="C147" i="1"/>
  <c r="D45" i="1" l="1"/>
  <c r="D61" i="1" l="1"/>
  <c r="D67" i="1"/>
  <c r="D117" i="1"/>
  <c r="D123" i="1"/>
  <c r="D152" i="1"/>
  <c r="E152" i="1"/>
  <c r="C152" i="1"/>
  <c r="D151" i="1"/>
  <c r="E151" i="1"/>
  <c r="C151" i="1"/>
  <c r="C148" i="1"/>
  <c r="C150" i="1" l="1"/>
  <c r="C145" i="1" l="1"/>
  <c r="D7" i="1" l="1"/>
  <c r="D82" i="1" l="1"/>
  <c r="E150" i="1" l="1"/>
  <c r="E148" i="1"/>
  <c r="E145" i="1" s="1"/>
  <c r="D150" i="1"/>
  <c r="D148" i="1"/>
  <c r="D145" i="1" s="1"/>
  <c r="D77" i="1" l="1"/>
  <c r="E77" i="1"/>
  <c r="F77" i="1"/>
  <c r="F117" i="1"/>
  <c r="E117" i="1"/>
  <c r="E13" i="1" l="1"/>
  <c r="F13" i="1"/>
  <c r="D13" i="1"/>
  <c r="D129" i="1"/>
  <c r="E129" i="1"/>
  <c r="F129" i="1"/>
  <c r="D55" i="1" l="1"/>
  <c r="E18" i="1"/>
  <c r="F18" i="1"/>
  <c r="D18" i="1"/>
  <c r="E110" i="1"/>
  <c r="F110" i="1"/>
  <c r="D110" i="1"/>
  <c r="D136" i="1" s="1"/>
  <c r="E95" i="1"/>
  <c r="F95" i="1"/>
  <c r="D95" i="1"/>
  <c r="E90" i="1"/>
  <c r="F90" i="1"/>
  <c r="D90" i="1"/>
  <c r="E45" i="1"/>
  <c r="F45" i="1"/>
  <c r="E28" i="1"/>
  <c r="F28" i="1"/>
  <c r="D28" i="1"/>
  <c r="E67" i="1"/>
  <c r="F67" i="1"/>
  <c r="E72" i="1"/>
  <c r="F72" i="1"/>
  <c r="D72" i="1"/>
  <c r="E40" i="1"/>
  <c r="F40" i="1"/>
  <c r="D40" i="1"/>
  <c r="E123" i="1"/>
  <c r="E136" i="1" s="1"/>
  <c r="F123" i="1"/>
  <c r="F136" i="1" s="1"/>
  <c r="E105" i="1"/>
  <c r="F105" i="1"/>
  <c r="D105" i="1"/>
  <c r="E82" i="1"/>
  <c r="F82" i="1"/>
  <c r="E55" i="1"/>
  <c r="F55" i="1"/>
  <c r="E23" i="1"/>
  <c r="F23" i="1"/>
  <c r="D23" i="1"/>
  <c r="E34" i="1"/>
  <c r="F34" i="1"/>
  <c r="D34" i="1"/>
  <c r="E50" i="1"/>
  <c r="F50" i="1"/>
  <c r="D50" i="1"/>
  <c r="E100" i="1"/>
  <c r="F100" i="1"/>
  <c r="D100" i="1"/>
  <c r="E61" i="1"/>
  <c r="F61" i="1"/>
  <c r="E7" i="1"/>
  <c r="F7" i="1"/>
  <c r="F135" i="1" l="1"/>
  <c r="E135" i="1"/>
  <c r="D135" i="1"/>
  <c r="F137" i="1"/>
  <c r="E137" i="1" l="1"/>
</calcChain>
</file>

<file path=xl/sharedStrings.xml><?xml version="1.0" encoding="utf-8"?>
<sst xmlns="http://schemas.openxmlformats.org/spreadsheetml/2006/main" count="197" uniqueCount="92">
  <si>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</si>
  <si>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</si>
  <si>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</si>
  <si>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</si>
  <si>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</si>
  <si>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</si>
  <si>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</si>
  <si>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</si>
  <si>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</si>
  <si>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</si>
  <si>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</si>
  <si>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</si>
  <si>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</si>
  <si>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</si>
  <si>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</si>
  <si>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</si>
  <si>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</si>
  <si>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</si>
  <si>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</si>
  <si>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</si>
  <si>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</si>
  <si>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</si>
  <si>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</si>
  <si>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</si>
  <si>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</si>
  <si>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</si>
  <si>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</si>
  <si>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</si>
  <si>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</si>
  <si>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</si>
  <si>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</si>
  <si>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</si>
  <si>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</si>
  <si>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</si>
  <si>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</si>
  <si>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</si>
  <si>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</si>
  <si>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</si>
  <si>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</si>
  <si>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</si>
  <si>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</si>
  <si>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</si>
  <si>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004-01-02-08 (PVP)</t>
  </si>
  <si>
    <t>004-01-02-09 (PVP)</t>
  </si>
  <si>
    <t>004-01-02-03 (PVP)</t>
  </si>
  <si>
    <t>004-01-01-10 (TVP)</t>
  </si>
  <si>
    <t>3.2.1.1</t>
  </si>
  <si>
    <t>2.1.4.1</t>
  </si>
  <si>
    <t>1.3.1.3</t>
  </si>
  <si>
    <t>2.2.1.1</t>
  </si>
  <si>
    <t>2.2.1.2</t>
  </si>
  <si>
    <t>004-01-02-07(PVP)</t>
  </si>
  <si>
    <t>004-01-02-10 (PVP)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</si>
  <si>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</si>
  <si>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</si>
  <si>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</si>
  <si>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</si>
  <si>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</si>
  <si>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</si>
  <si>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</si>
  <si>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</si>
  <si>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</si>
  <si>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</si>
  <si>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</si>
  <si>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</si>
  <si>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</si>
  <si>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</si>
  <si>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</si>
  <si>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</si>
  <si>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</si>
  <si>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</si>
  <si>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</si>
  <si>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</si>
  <si>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</si>
  <si>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</si>
  <si>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</si>
  <si>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</si>
  <si>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</si>
  <si>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</si>
  <si>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</si>
  <si>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</si>
  <si>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</si>
  <si>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</si>
  <si>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</si>
  <si>
    <t>Priemonė: „Judumo paslaugos plėtra FZ“ 01-004-07-02-01 (RE)</t>
  </si>
  <si>
    <t xml:space="preserve">Priemonė: Panevėžio rajono seniūnijų kelių ir gatvių, šaligatvių rekonstravimas, įrengimas ir priežiūra </t>
  </si>
  <si>
    <t>2027 metų asignavimai ir kitos lėšos</t>
  </si>
  <si>
    <t>1.3.2.1</t>
  </si>
  <si>
    <t>2.1.3.4</t>
  </si>
  <si>
    <t xml:space="preserve">Priemonė: Projekto 01-004-07-02-01 (RE) „Darnios Panevėžio regiono funkcinės zonos transporto informacinės sistemos bei viešojo transporto infrastruktūros kūrimas Panevėžio rajono savivaldybėje“ įgyvendinimas </t>
  </si>
  <si>
    <t>3 lentelė. Panevėžio rajono savivaldybės 2026–2028 metų 004 Rajono infrastruktūros priežiūros, modernizavimo ir plėtros 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</si>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</sst>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9" Type="http://schemas.openxmlformats.org/officeDocument/2006/relationships/revisionLog" Target="revisionLog41.xml"/><Relationship Id="rId222" Type="http://schemas.openxmlformats.org/officeDocument/2006/relationships/revisionLog" Target="revisionLog44.xml"/><Relationship Id="rId221" Type="http://schemas.openxmlformats.org/officeDocument/2006/relationships/revisionLog" Target="revisionLog43.xml"/><Relationship Id="rId220" Type="http://schemas.openxmlformats.org/officeDocument/2006/relationships/revisionLog" Target="revisionLog42.xml"/><Relationship Id="rId224" Type="http://schemas.openxmlformats.org/officeDocument/2006/relationships/revisionLog" Target="revisionLog46.xml"/><Relationship Id="rId223" Type="http://schemas.openxmlformats.org/officeDocument/2006/relationships/revisionLog" Target="revisionLog4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62C9A0D-AE75-472B-9B73-AF8B4CAB137D}" diskRevisions="1" revisionId="1065" preserveHistory="15">
  <header guid="{BF13CD95-2BED-4235-B441-229553136C68}" dateTime="2026-06-09T09:46:08" maxSheetId="3" userName="Sarune Drobuzaite" r:id="rId219" minRId="1055" maxRId="1056">
    <sheetIdMap count="2">
      <sheetId val="1"/>
      <sheetId val="2"/>
    </sheetIdMap>
  </header>
  <header guid="{DA66E140-93BD-4952-A858-2FF373F51FE2}" dateTime="2026-06-09T10:44:57" maxSheetId="3" userName="Sarune Drobuzaite" r:id="rId220" minRId="1057" maxRId="1061">
    <sheetIdMap count="2">
      <sheetId val="1"/>
      <sheetId val="2"/>
    </sheetIdMap>
  </header>
  <header guid="{456186E2-0E26-4844-A8A6-8F2CE4068458}" dateTime="2026-06-09T10:58:41" maxSheetId="3" userName="Sarune Drobuzaite" r:id="rId221" minRId="1062">
    <sheetIdMap count="2">
      <sheetId val="1"/>
      <sheetId val="2"/>
    </sheetIdMap>
  </header>
  <header guid="{9DD99007-8D54-406C-AD11-46836F2EA89F}" dateTime="2026-06-09T10:59:41" maxSheetId="3" userName="Sarune Drobuzaite" r:id="rId222" minRId="1063">
    <sheetIdMap count="2">
      <sheetId val="1"/>
      <sheetId val="2"/>
    </sheetIdMap>
  </header>
  <header guid="{27B55BE7-D8AF-4A00-A8A7-3BD3E093E8DA}" dateTime="2026-06-09T11:56:41" maxSheetId="3" userName="Sarune Drobuzaite" r:id="rId223" minRId="1064">
    <sheetIdMap count="2">
      <sheetId val="1"/>
      <sheetId val="2"/>
    </sheetIdMap>
  </header>
  <header guid="{562C9A0D-AE75-472B-9B73-AF8B4CAB137D}" dateTime="2026-06-09T11:58:19" maxSheetId="3" userName="Sarune Drobuzaite" r:id="rId224" minRId="1065">
    <sheetIdMap count="2">
      <sheetId val="1"/>
      <sheetId val="2"/>
    </sheetIdMap>
  </header>
</header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5" sId="1" numFmtId="4">
    <oc r="D20">
      <v>181.7</v>
    </oc>
    <nc r="D20">
      <v>181.6</v>
    </nc>
  </rcc>
  <rcc rId="1056" sId="1" numFmtId="4">
    <oc r="D25">
      <v>239.7</v>
    </oc>
    <nc r="D25">
      <v>239.8</v>
    </nc>
  </rcc>
  <rcv guid="{7BA124E4-9AAA-4A51-B0FA-ABD4EA971C23}" action="add"/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7" sId="1" numFmtId="4">
    <oc r="D16">
      <v>309.2</v>
    </oc>
    <nc r="D16">
      <v>323.7</v>
    </nc>
  </rcc>
  <rcc rId="1058" sId="1" numFmtId="4">
    <oc r="D21">
      <v>20.6</v>
    </oc>
    <nc r="D21">
      <v>21.2</v>
    </nc>
  </rcc>
  <rcc rId="1059" sId="1" numFmtId="4">
    <oc r="D32">
      <v>85.6</v>
    </oc>
    <nc r="D32">
      <v>91.6</v>
    </nc>
  </rcc>
  <rcc rId="1060" sId="1" numFmtId="4">
    <nc r="D53">
      <v>9</v>
    </nc>
  </rcc>
  <rcc rId="1061" sId="1" numFmtId="4">
    <oc r="D65">
      <v>1.2</v>
    </oc>
    <nc r="D65">
      <v>9.1999999999999993</v>
    </nc>
  </rcc>
  <rcv guid="{7BA124E4-9AAA-4A51-B0FA-ABD4EA971C23}" action="delete"/>
  <rcv guid="{7BA124E4-9AAA-4A51-B0FA-ABD4EA971C23}" action="add"/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2" sId="1" numFmtId="4">
    <oc r="D115">
      <v>3065.9</v>
    </oc>
    <nc r="D115">
      <v>2502.4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3" sId="1" numFmtId="4">
    <oc r="D137">
      <v>3458.9</v>
    </oc>
    <nc r="D137">
      <v>2933.5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4" sId="1" numFmtId="4">
    <oc r="D115">
      <v>2502.4</v>
    </oc>
    <nc r="D115">
      <v>2436.4</v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5" sId="1" numFmtId="4">
    <oc r="D137">
      <v>2933.5</v>
    </oc>
    <nc r="D137">
      <v>2867.5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4"/>
  <sheetViews>
    <sheetView tabSelected="1" topLeftCell="A131" zoomScaleNormal="100" workbookViewId="0">
      <selection activeCell="D138" sqref="D138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90</v>
      </c>
      <c r="C2" s="63"/>
      <c r="D2" s="63"/>
      <c r="E2" s="63"/>
      <c r="F2" s="63"/>
      <c r="G2" s="63"/>
    </row>
    <row r="3" spans="2:7" ht="55.5" customHeight="1" x14ac:dyDescent="0.2">
      <c r="B3" s="8" t="s">
        <v>0</v>
      </c>
      <c r="C3" s="9" t="s">
        <v>1</v>
      </c>
      <c r="D3" s="9" t="s">
        <v>7</v>
      </c>
      <c r="E3" s="9" t="s">
        <v>86</v>
      </c>
      <c r="F3" s="9" t="s">
        <v>91</v>
      </c>
      <c r="G3" s="9" t="s">
        <v>2</v>
      </c>
    </row>
    <row r="4" spans="2:7" x14ac:dyDescent="0.2">
      <c r="B4" s="19">
        <v>1</v>
      </c>
      <c r="C4" s="20">
        <v>2</v>
      </c>
      <c r="D4" s="19">
        <v>3</v>
      </c>
      <c r="E4" s="19">
        <v>4</v>
      </c>
      <c r="F4" s="19">
        <v>5</v>
      </c>
      <c r="G4" s="19">
        <v>6</v>
      </c>
    </row>
    <row r="5" spans="2:7" ht="31.9" customHeight="1" x14ac:dyDescent="0.2">
      <c r="B5" s="10" t="s">
        <v>27</v>
      </c>
      <c r="C5" s="10" t="s">
        <v>60</v>
      </c>
      <c r="D5" s="11"/>
      <c r="E5" s="11"/>
      <c r="F5" s="11"/>
      <c r="G5" s="11"/>
    </row>
    <row r="6" spans="2:7" ht="43.5" customHeight="1" x14ac:dyDescent="0.2">
      <c r="B6" s="12" t="s">
        <v>28</v>
      </c>
      <c r="C6" s="13" t="s">
        <v>61</v>
      </c>
      <c r="D6" s="21"/>
      <c r="E6" s="21"/>
      <c r="F6" s="21"/>
      <c r="G6" s="27" t="s">
        <v>47</v>
      </c>
    </row>
    <row r="7" spans="2:7" ht="17.25" customHeight="1" x14ac:dyDescent="0.2">
      <c r="B7" s="23"/>
      <c r="C7" s="22" t="s">
        <v>3</v>
      </c>
      <c r="D7" s="24">
        <f>SUM(D9:D11)</f>
        <v>20</v>
      </c>
      <c r="E7" s="24">
        <f t="shared" ref="E7:F7" si="0">SUM(E9:E11)</f>
        <v>12.6</v>
      </c>
      <c r="F7" s="24">
        <f t="shared" si="0"/>
        <v>13</v>
      </c>
      <c r="G7" s="28"/>
    </row>
    <row r="8" spans="2:7" ht="17.25" customHeight="1" x14ac:dyDescent="0.2">
      <c r="B8" s="35"/>
      <c r="C8" s="14" t="s">
        <v>4</v>
      </c>
      <c r="D8" s="36"/>
      <c r="E8" s="36"/>
      <c r="F8" s="36"/>
      <c r="G8" s="29"/>
    </row>
    <row r="9" spans="2:7" ht="27.75" customHeight="1" x14ac:dyDescent="0.2">
      <c r="B9" s="35"/>
      <c r="C9" s="14" t="s">
        <v>9</v>
      </c>
      <c r="D9" s="6">
        <v>12</v>
      </c>
      <c r="E9" s="6">
        <v>12.6</v>
      </c>
      <c r="F9" s="6">
        <v>13</v>
      </c>
      <c r="G9" s="29"/>
    </row>
    <row r="10" spans="2:7" ht="17.25" customHeight="1" x14ac:dyDescent="0.2">
      <c r="B10" s="35"/>
      <c r="C10" s="14" t="s">
        <v>12</v>
      </c>
      <c r="D10" s="6"/>
      <c r="E10" s="6"/>
      <c r="F10" s="6"/>
      <c r="G10" s="29"/>
    </row>
    <row r="11" spans="2:7" ht="16.5" customHeight="1" x14ac:dyDescent="0.2">
      <c r="B11" s="35"/>
      <c r="C11" s="14" t="s">
        <v>8</v>
      </c>
      <c r="D11" s="6">
        <v>8</v>
      </c>
      <c r="E11" s="6"/>
      <c r="F11" s="6"/>
      <c r="G11" s="29"/>
    </row>
    <row r="12" spans="2:7" ht="25.9" customHeight="1" x14ac:dyDescent="0.2">
      <c r="B12" s="12" t="s">
        <v>29</v>
      </c>
      <c r="C12" s="13" t="s">
        <v>62</v>
      </c>
      <c r="D12" s="21"/>
      <c r="E12" s="21"/>
      <c r="F12" s="21"/>
      <c r="G12" s="27"/>
    </row>
    <row r="13" spans="2:7" ht="17.25" customHeight="1" x14ac:dyDescent="0.2">
      <c r="B13" s="23"/>
      <c r="C13" s="22" t="s">
        <v>3</v>
      </c>
      <c r="D13" s="24">
        <f>SUM(D15:D16)</f>
        <v>552.4</v>
      </c>
      <c r="E13" s="24">
        <f t="shared" ref="E13:F13" si="1">SUM(E15:E16)</f>
        <v>563.70000000000005</v>
      </c>
      <c r="F13" s="24">
        <f t="shared" si="1"/>
        <v>581.70000000000005</v>
      </c>
      <c r="G13" s="28"/>
    </row>
    <row r="14" spans="2:7" ht="17.25" customHeight="1" x14ac:dyDescent="0.2">
      <c r="B14" s="35"/>
      <c r="C14" s="14" t="s">
        <v>4</v>
      </c>
      <c r="D14" s="36"/>
      <c r="E14" s="36"/>
      <c r="F14" s="36"/>
      <c r="G14" s="29"/>
    </row>
    <row r="15" spans="2:7" ht="27.75" customHeight="1" x14ac:dyDescent="0.2">
      <c r="B15" s="35"/>
      <c r="C15" s="14" t="s">
        <v>9</v>
      </c>
      <c r="D15" s="6">
        <v>228.7</v>
      </c>
      <c r="E15" s="6">
        <v>563.70000000000005</v>
      </c>
      <c r="F15" s="6">
        <v>581.70000000000005</v>
      </c>
      <c r="G15" s="29"/>
    </row>
    <row r="16" spans="2:7" ht="16.5" customHeight="1" x14ac:dyDescent="0.2">
      <c r="B16" s="37"/>
      <c r="C16" s="14" t="s">
        <v>8</v>
      </c>
      <c r="D16" s="6">
        <v>323.7</v>
      </c>
      <c r="E16" s="6"/>
      <c r="F16" s="6"/>
      <c r="G16" s="29"/>
    </row>
    <row r="17" spans="2:7" ht="40.5" customHeight="1" x14ac:dyDescent="0.2">
      <c r="B17" s="12" t="s">
        <v>30</v>
      </c>
      <c r="C17" s="13" t="s">
        <v>63</v>
      </c>
      <c r="D17" s="18"/>
      <c r="E17" s="18"/>
      <c r="F17" s="18"/>
      <c r="G17" s="27"/>
    </row>
    <row r="18" spans="2:7" ht="17.25" customHeight="1" x14ac:dyDescent="0.2">
      <c r="B18" s="15"/>
      <c r="C18" s="38" t="s">
        <v>17</v>
      </c>
      <c r="D18" s="39">
        <f>SUM(D20:D21)</f>
        <v>202.79999999999998</v>
      </c>
      <c r="E18" s="39">
        <f t="shared" ref="E18:F18" si="2">SUM(E20:E21)</f>
        <v>190.6</v>
      </c>
      <c r="F18" s="39">
        <f t="shared" si="2"/>
        <v>196.7</v>
      </c>
      <c r="G18" s="30"/>
    </row>
    <row r="19" spans="2:7" ht="17.25" customHeight="1" x14ac:dyDescent="0.2">
      <c r="B19" s="64"/>
      <c r="C19" s="14" t="s">
        <v>4</v>
      </c>
      <c r="D19" s="6"/>
      <c r="E19" s="6"/>
      <c r="F19" s="6"/>
      <c r="G19" s="31"/>
    </row>
    <row r="20" spans="2:7" ht="27.75" customHeight="1" x14ac:dyDescent="0.2">
      <c r="B20" s="64"/>
      <c r="C20" s="14" t="s">
        <v>9</v>
      </c>
      <c r="D20" s="6">
        <v>181.6</v>
      </c>
      <c r="E20" s="6">
        <v>190.6</v>
      </c>
      <c r="F20" s="6">
        <v>196.7</v>
      </c>
      <c r="G20" s="32"/>
    </row>
    <row r="21" spans="2:7" ht="16.149999999999999" customHeight="1" x14ac:dyDescent="0.2">
      <c r="B21" s="64"/>
      <c r="C21" s="14" t="s">
        <v>8</v>
      </c>
      <c r="D21" s="6">
        <v>21.2</v>
      </c>
      <c r="E21" s="6"/>
      <c r="F21" s="6"/>
      <c r="G21" s="32"/>
    </row>
    <row r="22" spans="2:7" ht="34.9" customHeight="1" x14ac:dyDescent="0.2">
      <c r="B22" s="12" t="s">
        <v>31</v>
      </c>
      <c r="C22" s="13" t="s">
        <v>64</v>
      </c>
      <c r="D22" s="18"/>
      <c r="E22" s="18"/>
      <c r="F22" s="18"/>
      <c r="G22" s="27" t="s">
        <v>46</v>
      </c>
    </row>
    <row r="23" spans="2:7" ht="16.149999999999999" customHeight="1" x14ac:dyDescent="0.2">
      <c r="B23" s="15"/>
      <c r="C23" s="38" t="s">
        <v>3</v>
      </c>
      <c r="D23" s="39">
        <f>SUM(D25:D26)</f>
        <v>241.4</v>
      </c>
      <c r="E23" s="39">
        <f t="shared" ref="E23:F23" si="3">SUM(E25:E26)</f>
        <v>250.1</v>
      </c>
      <c r="F23" s="39">
        <f t="shared" si="3"/>
        <v>258.10000000000002</v>
      </c>
      <c r="G23" s="30"/>
    </row>
    <row r="24" spans="2:7" ht="16.149999999999999" customHeight="1" x14ac:dyDescent="0.2">
      <c r="B24" s="64"/>
      <c r="C24" s="14" t="s">
        <v>4</v>
      </c>
      <c r="D24" s="6"/>
      <c r="E24" s="6"/>
      <c r="F24" s="6"/>
      <c r="G24" s="31"/>
    </row>
    <row r="25" spans="2:7" ht="16.149999999999999" customHeight="1" x14ac:dyDescent="0.2">
      <c r="B25" s="64"/>
      <c r="C25" s="14" t="s">
        <v>9</v>
      </c>
      <c r="D25" s="6">
        <v>239.8</v>
      </c>
      <c r="E25" s="6">
        <v>250.1</v>
      </c>
      <c r="F25" s="6">
        <v>258.10000000000002</v>
      </c>
      <c r="G25" s="32"/>
    </row>
    <row r="26" spans="2:7" ht="16.149999999999999" customHeight="1" x14ac:dyDescent="0.2">
      <c r="B26" s="64"/>
      <c r="C26" s="14" t="s">
        <v>8</v>
      </c>
      <c r="D26" s="6">
        <v>1.6</v>
      </c>
      <c r="E26" s="6"/>
      <c r="F26" s="6"/>
      <c r="G26" s="32"/>
    </row>
    <row r="27" spans="2:7" ht="16.899999999999999" customHeight="1" x14ac:dyDescent="0.2">
      <c r="B27" s="12" t="s">
        <v>32</v>
      </c>
      <c r="C27" s="13" t="s">
        <v>65</v>
      </c>
      <c r="D27" s="18"/>
      <c r="E27" s="18"/>
      <c r="F27" s="18"/>
      <c r="G27" s="27"/>
    </row>
    <row r="28" spans="2:7" ht="16.149999999999999" customHeight="1" x14ac:dyDescent="0.2">
      <c r="B28" s="15"/>
      <c r="C28" s="38" t="s">
        <v>3</v>
      </c>
      <c r="D28" s="39">
        <f>SUM(D30:D32)</f>
        <v>413.29999999999995</v>
      </c>
      <c r="E28" s="39">
        <f t="shared" ref="E28:F28" si="4">SUM(E30:E32)</f>
        <v>335.1</v>
      </c>
      <c r="F28" s="39">
        <f t="shared" si="4"/>
        <v>344.6</v>
      </c>
      <c r="G28" s="30"/>
    </row>
    <row r="29" spans="2:7" ht="16.149999999999999" customHeight="1" x14ac:dyDescent="0.2">
      <c r="B29" s="64"/>
      <c r="C29" s="14" t="s">
        <v>4</v>
      </c>
      <c r="D29" s="6"/>
      <c r="E29" s="6"/>
      <c r="F29" s="6"/>
      <c r="G29" s="31"/>
    </row>
    <row r="30" spans="2:7" ht="31.9" customHeight="1" x14ac:dyDescent="0.2">
      <c r="B30" s="64"/>
      <c r="C30" s="14" t="s">
        <v>9</v>
      </c>
      <c r="D30" s="6">
        <v>281.8</v>
      </c>
      <c r="E30" s="6">
        <v>295</v>
      </c>
      <c r="F30" s="6">
        <v>304.5</v>
      </c>
      <c r="G30" s="32"/>
    </row>
    <row r="31" spans="2:7" ht="16.149999999999999" customHeight="1" x14ac:dyDescent="0.2">
      <c r="B31" s="64"/>
      <c r="C31" s="14" t="s">
        <v>16</v>
      </c>
      <c r="D31" s="6">
        <v>39.9</v>
      </c>
      <c r="E31" s="6">
        <v>40.1</v>
      </c>
      <c r="F31" s="6">
        <v>40.1</v>
      </c>
      <c r="G31" s="32"/>
    </row>
    <row r="32" spans="2:7" ht="16.149999999999999" customHeight="1" x14ac:dyDescent="0.2">
      <c r="B32" s="64"/>
      <c r="C32" s="14" t="s">
        <v>8</v>
      </c>
      <c r="D32" s="6">
        <v>91.6</v>
      </c>
      <c r="E32" s="6"/>
      <c r="F32" s="6"/>
      <c r="G32" s="32"/>
    </row>
    <row r="33" spans="2:7" ht="30" customHeight="1" x14ac:dyDescent="0.2">
      <c r="B33" s="12" t="s">
        <v>33</v>
      </c>
      <c r="C33" s="13" t="s">
        <v>66</v>
      </c>
      <c r="D33" s="18"/>
      <c r="E33" s="18"/>
      <c r="F33" s="18"/>
      <c r="G33" s="27"/>
    </row>
    <row r="34" spans="2:7" ht="16.149999999999999" customHeight="1" x14ac:dyDescent="0.2">
      <c r="B34" s="15"/>
      <c r="C34" s="38" t="s">
        <v>3</v>
      </c>
      <c r="D34" s="39">
        <f>SUM(D36:D38)</f>
        <v>710.2</v>
      </c>
      <c r="E34" s="39">
        <f t="shared" ref="E34:F34" si="5">SUM(E36:E38)</f>
        <v>743.6</v>
      </c>
      <c r="F34" s="39">
        <f t="shared" si="5"/>
        <v>767.4</v>
      </c>
      <c r="G34" s="30"/>
    </row>
    <row r="35" spans="2:7" ht="16.149999999999999" customHeight="1" x14ac:dyDescent="0.2">
      <c r="B35" s="64"/>
      <c r="C35" s="14" t="s">
        <v>4</v>
      </c>
      <c r="D35" s="6"/>
      <c r="E35" s="6"/>
      <c r="F35" s="6"/>
      <c r="G35" s="31"/>
    </row>
    <row r="36" spans="2:7" ht="25.9" customHeight="1" x14ac:dyDescent="0.2">
      <c r="B36" s="64"/>
      <c r="C36" s="14" t="s">
        <v>9</v>
      </c>
      <c r="D36" s="6">
        <v>433.4</v>
      </c>
      <c r="E36" s="6">
        <v>743.6</v>
      </c>
      <c r="F36" s="6">
        <v>767.4</v>
      </c>
      <c r="G36" s="32"/>
    </row>
    <row r="37" spans="2:7" ht="16.149999999999999" customHeight="1" x14ac:dyDescent="0.2">
      <c r="B37" s="64"/>
      <c r="C37" s="14" t="s">
        <v>26</v>
      </c>
      <c r="D37" s="6"/>
      <c r="E37" s="6"/>
      <c r="F37" s="6"/>
      <c r="G37" s="32"/>
    </row>
    <row r="38" spans="2:7" ht="16.149999999999999" customHeight="1" x14ac:dyDescent="0.2">
      <c r="B38" s="64"/>
      <c r="C38" s="14" t="s">
        <v>8</v>
      </c>
      <c r="D38" s="6">
        <v>276.8</v>
      </c>
      <c r="E38" s="6"/>
      <c r="F38" s="6"/>
      <c r="G38" s="32"/>
    </row>
    <row r="39" spans="2:7" ht="29.45" customHeight="1" x14ac:dyDescent="0.2">
      <c r="B39" s="12" t="s">
        <v>34</v>
      </c>
      <c r="C39" s="13" t="s">
        <v>67</v>
      </c>
      <c r="D39" s="18"/>
      <c r="E39" s="18"/>
      <c r="F39" s="18"/>
      <c r="G39" s="27"/>
    </row>
    <row r="40" spans="2:7" ht="16.149999999999999" customHeight="1" x14ac:dyDescent="0.2">
      <c r="B40" s="15"/>
      <c r="C40" s="38" t="s">
        <v>3</v>
      </c>
      <c r="D40" s="39">
        <f>SUM(D42:D43)</f>
        <v>18</v>
      </c>
      <c r="E40" s="39">
        <f t="shared" ref="E40:F40" si="6">SUM(E42:E43)</f>
        <v>18.399999999999999</v>
      </c>
      <c r="F40" s="39">
        <f t="shared" si="6"/>
        <v>19</v>
      </c>
      <c r="G40" s="30"/>
    </row>
    <row r="41" spans="2:7" ht="16.149999999999999" customHeight="1" x14ac:dyDescent="0.2">
      <c r="B41" s="64"/>
      <c r="C41" s="14" t="s">
        <v>4</v>
      </c>
      <c r="D41" s="6"/>
      <c r="E41" s="6"/>
      <c r="F41" s="6"/>
      <c r="G41" s="31"/>
    </row>
    <row r="42" spans="2:7" ht="16.149999999999999" customHeight="1" x14ac:dyDescent="0.2">
      <c r="B42" s="64"/>
      <c r="C42" s="14" t="s">
        <v>9</v>
      </c>
      <c r="D42" s="6">
        <v>17.600000000000001</v>
      </c>
      <c r="E42" s="6">
        <v>18.399999999999999</v>
      </c>
      <c r="F42" s="6">
        <v>19</v>
      </c>
      <c r="G42" s="32"/>
    </row>
    <row r="43" spans="2:7" ht="16.149999999999999" customHeight="1" x14ac:dyDescent="0.2">
      <c r="B43" s="64"/>
      <c r="C43" s="14" t="s">
        <v>8</v>
      </c>
      <c r="D43" s="6">
        <v>0.4</v>
      </c>
      <c r="E43" s="6"/>
      <c r="F43" s="6"/>
      <c r="G43" s="32"/>
    </row>
    <row r="44" spans="2:7" ht="18.600000000000001" customHeight="1" x14ac:dyDescent="0.2">
      <c r="B44" s="12" t="s">
        <v>35</v>
      </c>
      <c r="C44" s="13" t="s">
        <v>68</v>
      </c>
      <c r="D44" s="18"/>
      <c r="E44" s="18"/>
      <c r="F44" s="18"/>
      <c r="G44" s="27"/>
    </row>
    <row r="45" spans="2:7" ht="16.149999999999999" customHeight="1" x14ac:dyDescent="0.2">
      <c r="B45" s="15"/>
      <c r="C45" s="38" t="s">
        <v>3</v>
      </c>
      <c r="D45" s="39">
        <f>SUM(D47:D48)</f>
        <v>240</v>
      </c>
      <c r="E45" s="39">
        <f t="shared" ref="E45:F45" si="7">SUM(E47:E48)</f>
        <v>251.3</v>
      </c>
      <c r="F45" s="39">
        <f t="shared" si="7"/>
        <v>259.3</v>
      </c>
      <c r="G45" s="30"/>
    </row>
    <row r="46" spans="2:7" ht="16.149999999999999" customHeight="1" x14ac:dyDescent="0.2">
      <c r="B46" s="64"/>
      <c r="C46" s="14" t="s">
        <v>4</v>
      </c>
      <c r="D46" s="6"/>
      <c r="E46" s="6"/>
      <c r="F46" s="6"/>
      <c r="G46" s="31"/>
    </row>
    <row r="47" spans="2:7" ht="16.149999999999999" customHeight="1" x14ac:dyDescent="0.2">
      <c r="B47" s="64"/>
      <c r="C47" s="14" t="s">
        <v>9</v>
      </c>
      <c r="D47" s="6">
        <v>240</v>
      </c>
      <c r="E47" s="6">
        <v>251.3</v>
      </c>
      <c r="F47" s="6">
        <v>259.3</v>
      </c>
      <c r="G47" s="32"/>
    </row>
    <row r="48" spans="2:7" ht="16.149999999999999" customHeight="1" x14ac:dyDescent="0.2">
      <c r="B48" s="64"/>
      <c r="C48" s="14" t="s">
        <v>8</v>
      </c>
      <c r="D48" s="6"/>
      <c r="E48" s="40"/>
      <c r="F48" s="40"/>
      <c r="G48" s="32"/>
    </row>
    <row r="49" spans="2:7" ht="27" customHeight="1" x14ac:dyDescent="0.2">
      <c r="B49" s="12" t="s">
        <v>36</v>
      </c>
      <c r="C49" s="13" t="s">
        <v>69</v>
      </c>
      <c r="D49" s="18"/>
      <c r="E49" s="18"/>
      <c r="F49" s="18"/>
      <c r="G49" s="27" t="s">
        <v>87</v>
      </c>
    </row>
    <row r="50" spans="2:7" ht="16.5" customHeight="1" x14ac:dyDescent="0.2">
      <c r="B50" s="15"/>
      <c r="C50" s="38" t="s">
        <v>3</v>
      </c>
      <c r="D50" s="39">
        <f>SUM(D52:D53)</f>
        <v>66</v>
      </c>
      <c r="E50" s="39">
        <f t="shared" ref="E50:F50" si="8">SUM(E52:E53)</f>
        <v>59.7</v>
      </c>
      <c r="F50" s="39">
        <f t="shared" si="8"/>
        <v>61.6</v>
      </c>
      <c r="G50" s="30"/>
    </row>
    <row r="51" spans="2:7" ht="16.5" customHeight="1" x14ac:dyDescent="0.2">
      <c r="B51" s="41"/>
      <c r="C51" s="14" t="s">
        <v>4</v>
      </c>
      <c r="D51" s="6"/>
      <c r="E51" s="6"/>
      <c r="F51" s="6"/>
      <c r="G51" s="31"/>
    </row>
    <row r="52" spans="2:7" ht="16.5" customHeight="1" x14ac:dyDescent="0.2">
      <c r="B52" s="42"/>
      <c r="C52" s="14" t="s">
        <v>9</v>
      </c>
      <c r="D52" s="6">
        <v>57</v>
      </c>
      <c r="E52" s="6">
        <v>59.7</v>
      </c>
      <c r="F52" s="6">
        <v>61.6</v>
      </c>
      <c r="G52" s="32"/>
    </row>
    <row r="53" spans="2:7" ht="16.5" customHeight="1" x14ac:dyDescent="0.2">
      <c r="B53" s="35"/>
      <c r="C53" s="14" t="s">
        <v>8</v>
      </c>
      <c r="D53" s="40">
        <v>9</v>
      </c>
      <c r="E53" s="40"/>
      <c r="F53" s="40"/>
      <c r="G53" s="32"/>
    </row>
    <row r="54" spans="2:7" ht="53.45" customHeight="1" x14ac:dyDescent="0.2">
      <c r="B54" s="12" t="s">
        <v>45</v>
      </c>
      <c r="C54" s="13" t="s">
        <v>70</v>
      </c>
      <c r="D54" s="18"/>
      <c r="E54" s="18"/>
      <c r="F54" s="18"/>
      <c r="G54" s="27"/>
    </row>
    <row r="55" spans="2:7" ht="16.5" customHeight="1" x14ac:dyDescent="0.2">
      <c r="B55" s="15"/>
      <c r="C55" s="38" t="s">
        <v>3</v>
      </c>
      <c r="D55" s="39">
        <f>SUM(D57:D58)</f>
        <v>676</v>
      </c>
      <c r="E55" s="39">
        <f t="shared" ref="E55:F55" si="9">SUM(E57:E58)</f>
        <v>240</v>
      </c>
      <c r="F55" s="39">
        <f t="shared" si="9"/>
        <v>260</v>
      </c>
      <c r="G55" s="30"/>
    </row>
    <row r="56" spans="2:7" ht="16.5" customHeight="1" x14ac:dyDescent="0.2">
      <c r="B56" s="41"/>
      <c r="C56" s="14" t="s">
        <v>4</v>
      </c>
      <c r="D56" s="6"/>
      <c r="E56" s="6"/>
      <c r="F56" s="6"/>
      <c r="G56" s="31"/>
    </row>
    <row r="57" spans="2:7" ht="16.5" customHeight="1" x14ac:dyDescent="0.2">
      <c r="B57" s="42"/>
      <c r="C57" s="14" t="s">
        <v>9</v>
      </c>
      <c r="D57" s="6">
        <v>220</v>
      </c>
      <c r="E57" s="6">
        <v>240</v>
      </c>
      <c r="F57" s="6">
        <v>260</v>
      </c>
      <c r="G57" s="32"/>
    </row>
    <row r="58" spans="2:7" ht="16.5" customHeight="1" x14ac:dyDescent="0.2">
      <c r="B58" s="35"/>
      <c r="C58" s="14" t="s">
        <v>8</v>
      </c>
      <c r="D58" s="6">
        <v>456</v>
      </c>
      <c r="E58" s="6"/>
      <c r="F58" s="6"/>
      <c r="G58" s="32"/>
    </row>
    <row r="59" spans="2:7" ht="33" customHeight="1" x14ac:dyDescent="0.2">
      <c r="B59" s="10" t="s">
        <v>37</v>
      </c>
      <c r="C59" s="10" t="s">
        <v>71</v>
      </c>
      <c r="D59" s="11"/>
      <c r="E59" s="11"/>
      <c r="F59" s="11"/>
      <c r="G59" s="33"/>
    </row>
    <row r="60" spans="2:7" ht="28.9" customHeight="1" x14ac:dyDescent="0.2">
      <c r="B60" s="12" t="s">
        <v>38</v>
      </c>
      <c r="C60" s="13" t="s">
        <v>85</v>
      </c>
      <c r="D60" s="18"/>
      <c r="E60" s="18"/>
      <c r="F60" s="18"/>
      <c r="G60" s="27"/>
    </row>
    <row r="61" spans="2:7" ht="16.149999999999999" customHeight="1" x14ac:dyDescent="0.2">
      <c r="B61" s="15"/>
      <c r="C61" s="38" t="s">
        <v>3</v>
      </c>
      <c r="D61" s="39">
        <f>SUM(D63:D65)</f>
        <v>4144.7</v>
      </c>
      <c r="E61" s="39">
        <f t="shared" ref="E61:F61" si="10">SUM(E63:E65)</f>
        <v>5029</v>
      </c>
      <c r="F61" s="39">
        <f t="shared" si="10"/>
        <v>4177.3999999999996</v>
      </c>
      <c r="G61" s="30"/>
    </row>
    <row r="62" spans="2:7" ht="16.149999999999999" customHeight="1" x14ac:dyDescent="0.2">
      <c r="B62" s="64"/>
      <c r="C62" s="14" t="s">
        <v>4</v>
      </c>
      <c r="D62" s="6"/>
      <c r="E62" s="6"/>
      <c r="F62" s="6"/>
      <c r="G62" s="31"/>
    </row>
    <row r="63" spans="2:7" ht="30.6" customHeight="1" x14ac:dyDescent="0.2">
      <c r="B63" s="64"/>
      <c r="C63" s="14" t="s">
        <v>9</v>
      </c>
      <c r="D63" s="6">
        <v>869.9</v>
      </c>
      <c r="E63" s="6">
        <v>1108.5999999999999</v>
      </c>
      <c r="F63" s="6">
        <v>1144</v>
      </c>
      <c r="G63" s="32"/>
    </row>
    <row r="64" spans="2:7" ht="16.149999999999999" customHeight="1" x14ac:dyDescent="0.2">
      <c r="B64" s="64"/>
      <c r="C64" s="14" t="s">
        <v>12</v>
      </c>
      <c r="D64" s="6">
        <v>3265.6</v>
      </c>
      <c r="E64" s="6">
        <v>3920.4</v>
      </c>
      <c r="F64" s="6">
        <v>3033.4</v>
      </c>
      <c r="G64" s="32"/>
    </row>
    <row r="65" spans="2:7" ht="16.149999999999999" customHeight="1" x14ac:dyDescent="0.2">
      <c r="B65" s="64"/>
      <c r="C65" s="14" t="s">
        <v>8</v>
      </c>
      <c r="D65" s="6">
        <v>9.1999999999999993</v>
      </c>
      <c r="E65" s="6"/>
      <c r="F65" s="6"/>
      <c r="G65" s="32"/>
    </row>
    <row r="66" spans="2:7" ht="28.5" customHeight="1" x14ac:dyDescent="0.2">
      <c r="B66" s="12" t="s">
        <v>39</v>
      </c>
      <c r="C66" s="13" t="s">
        <v>72</v>
      </c>
      <c r="D66" s="18"/>
      <c r="E66" s="18"/>
      <c r="F66" s="18"/>
      <c r="G66" s="61"/>
    </row>
    <row r="67" spans="2:7" ht="16.149999999999999" customHeight="1" x14ac:dyDescent="0.2">
      <c r="B67" s="15"/>
      <c r="C67" s="38" t="s">
        <v>3</v>
      </c>
      <c r="D67" s="39">
        <f>SUM(D69:D70)</f>
        <v>270</v>
      </c>
      <c r="E67" s="39">
        <f t="shared" ref="E67:F67" si="11">SUM(E69:E70)</f>
        <v>282.7</v>
      </c>
      <c r="F67" s="39">
        <f t="shared" si="11"/>
        <v>291.7</v>
      </c>
      <c r="G67" s="30"/>
    </row>
    <row r="68" spans="2:7" ht="16.149999999999999" customHeight="1" x14ac:dyDescent="0.2">
      <c r="B68" s="64"/>
      <c r="C68" s="14" t="s">
        <v>4</v>
      </c>
      <c r="D68" s="6"/>
      <c r="E68" s="6"/>
      <c r="F68" s="6"/>
      <c r="G68" s="31"/>
    </row>
    <row r="69" spans="2:7" ht="27" customHeight="1" x14ac:dyDescent="0.2">
      <c r="B69" s="64"/>
      <c r="C69" s="14" t="s">
        <v>9</v>
      </c>
      <c r="D69" s="6">
        <v>270</v>
      </c>
      <c r="E69" s="6">
        <v>282.7</v>
      </c>
      <c r="F69" s="6">
        <v>291.7</v>
      </c>
      <c r="G69" s="32"/>
    </row>
    <row r="70" spans="2:7" ht="16.149999999999999" customHeight="1" x14ac:dyDescent="0.2">
      <c r="B70" s="64"/>
      <c r="C70" s="14" t="s">
        <v>8</v>
      </c>
      <c r="D70" s="6"/>
      <c r="E70" s="6"/>
      <c r="F70" s="6"/>
      <c r="G70" s="32"/>
    </row>
    <row r="71" spans="2:7" ht="33.6" customHeight="1" x14ac:dyDescent="0.2">
      <c r="B71" s="12" t="s">
        <v>44</v>
      </c>
      <c r="C71" s="13" t="s">
        <v>73</v>
      </c>
      <c r="D71" s="18"/>
      <c r="E71" s="18"/>
      <c r="F71" s="18"/>
      <c r="G71" s="27" t="s">
        <v>48</v>
      </c>
    </row>
    <row r="72" spans="2:7" ht="16.149999999999999" customHeight="1" x14ac:dyDescent="0.2">
      <c r="B72" s="15"/>
      <c r="C72" s="38" t="s">
        <v>3</v>
      </c>
      <c r="D72" s="39">
        <f>SUM(D74:D75)</f>
        <v>200</v>
      </c>
      <c r="E72" s="39">
        <f t="shared" ref="E72:F72" si="12">SUM(E74:E75)</f>
        <v>200</v>
      </c>
      <c r="F72" s="39">
        <f t="shared" si="12"/>
        <v>200</v>
      </c>
      <c r="G72" s="30"/>
    </row>
    <row r="73" spans="2:7" ht="16.149999999999999" customHeight="1" x14ac:dyDescent="0.2">
      <c r="B73" s="64"/>
      <c r="C73" s="14" t="s">
        <v>4</v>
      </c>
      <c r="D73" s="6"/>
      <c r="E73" s="6"/>
      <c r="F73" s="6"/>
      <c r="G73" s="31"/>
    </row>
    <row r="74" spans="2:7" ht="16.149999999999999" customHeight="1" x14ac:dyDescent="0.2">
      <c r="B74" s="64"/>
      <c r="C74" s="14" t="s">
        <v>9</v>
      </c>
      <c r="D74" s="6">
        <v>200</v>
      </c>
      <c r="E74" s="6">
        <v>200</v>
      </c>
      <c r="F74" s="6">
        <v>200</v>
      </c>
      <c r="G74" s="32"/>
    </row>
    <row r="75" spans="2:7" ht="16.149999999999999" customHeight="1" x14ac:dyDescent="0.2">
      <c r="B75" s="64"/>
      <c r="C75" s="14" t="s">
        <v>8</v>
      </c>
      <c r="D75" s="40"/>
      <c r="E75" s="40"/>
      <c r="F75" s="40"/>
      <c r="G75" s="32"/>
    </row>
    <row r="76" spans="2:7" ht="40.15" customHeight="1" x14ac:dyDescent="0.2">
      <c r="B76" s="12" t="s">
        <v>40</v>
      </c>
      <c r="C76" s="13" t="s">
        <v>74</v>
      </c>
      <c r="D76" s="18"/>
      <c r="E76" s="18"/>
      <c r="F76" s="18"/>
      <c r="G76" s="27" t="s">
        <v>49</v>
      </c>
    </row>
    <row r="77" spans="2:7" ht="16.149999999999999" customHeight="1" x14ac:dyDescent="0.2">
      <c r="B77" s="15"/>
      <c r="C77" s="38" t="s">
        <v>3</v>
      </c>
      <c r="D77" s="39">
        <f>SUM(D79:D80)</f>
        <v>0</v>
      </c>
      <c r="E77" s="39">
        <f t="shared" ref="E77:F77" si="13">SUM(E79:E80)</f>
        <v>0</v>
      </c>
      <c r="F77" s="39">
        <f t="shared" si="13"/>
        <v>0</v>
      </c>
      <c r="G77" s="30"/>
    </row>
    <row r="78" spans="2:7" ht="15.75" customHeight="1" x14ac:dyDescent="0.2">
      <c r="B78" s="64"/>
      <c r="C78" s="14" t="s">
        <v>4</v>
      </c>
      <c r="D78" s="6"/>
      <c r="E78" s="6"/>
      <c r="F78" s="6"/>
      <c r="G78" s="31"/>
    </row>
    <row r="79" spans="2:7" ht="16.149999999999999" customHeight="1" x14ac:dyDescent="0.2">
      <c r="B79" s="64"/>
      <c r="C79" s="14" t="s">
        <v>9</v>
      </c>
      <c r="D79" s="40"/>
      <c r="E79" s="40"/>
      <c r="F79" s="40"/>
      <c r="G79" s="32"/>
    </row>
    <row r="80" spans="2:7" ht="20.25" customHeight="1" x14ac:dyDescent="0.2">
      <c r="B80" s="64"/>
      <c r="C80" s="14" t="s">
        <v>8</v>
      </c>
      <c r="D80" s="6">
        <v>0</v>
      </c>
      <c r="E80" s="40"/>
      <c r="F80" s="40"/>
      <c r="G80" s="32"/>
    </row>
    <row r="81" spans="2:7" ht="31.9" customHeight="1" x14ac:dyDescent="0.2">
      <c r="B81" s="12" t="s">
        <v>41</v>
      </c>
      <c r="C81" s="13" t="s">
        <v>84</v>
      </c>
      <c r="D81" s="18"/>
      <c r="E81" s="18"/>
      <c r="F81" s="18"/>
      <c r="G81" s="27"/>
    </row>
    <row r="82" spans="2:7" ht="16.149999999999999" customHeight="1" x14ac:dyDescent="0.2">
      <c r="B82" s="15"/>
      <c r="C82" s="38" t="s">
        <v>3</v>
      </c>
      <c r="D82" s="39">
        <f>SUM(D84:D88)</f>
        <v>2</v>
      </c>
      <c r="E82" s="39">
        <f t="shared" ref="E82:F82" si="14">SUM(E84:E88)</f>
        <v>2</v>
      </c>
      <c r="F82" s="39">
        <f t="shared" si="14"/>
        <v>2</v>
      </c>
      <c r="G82" s="30"/>
    </row>
    <row r="83" spans="2:7" ht="16.149999999999999" customHeight="1" x14ac:dyDescent="0.2">
      <c r="B83" s="41"/>
      <c r="C83" s="14" t="s">
        <v>4</v>
      </c>
      <c r="D83" s="6"/>
      <c r="E83" s="6"/>
      <c r="F83" s="6"/>
      <c r="G83" s="31"/>
    </row>
    <row r="84" spans="2:7" ht="26.45" customHeight="1" x14ac:dyDescent="0.2">
      <c r="B84" s="42"/>
      <c r="C84" s="14" t="s">
        <v>9</v>
      </c>
      <c r="D84" s="6">
        <v>2</v>
      </c>
      <c r="E84" s="6">
        <v>2</v>
      </c>
      <c r="F84" s="6">
        <v>2</v>
      </c>
      <c r="G84" s="32"/>
    </row>
    <row r="85" spans="2:7" ht="20.25" customHeight="1" x14ac:dyDescent="0.2">
      <c r="B85" s="42"/>
      <c r="C85" s="14" t="s">
        <v>12</v>
      </c>
      <c r="D85" s="6"/>
      <c r="E85" s="6"/>
      <c r="F85" s="6"/>
      <c r="G85" s="32"/>
    </row>
    <row r="86" spans="2:7" ht="26.45" customHeight="1" x14ac:dyDescent="0.2">
      <c r="B86" s="42"/>
      <c r="C86" s="14" t="s">
        <v>13</v>
      </c>
      <c r="D86" s="6"/>
      <c r="E86" s="6"/>
      <c r="F86" s="6"/>
      <c r="G86" s="32"/>
    </row>
    <row r="87" spans="2:7" ht="16.5" customHeight="1" x14ac:dyDescent="0.2">
      <c r="B87" s="43"/>
      <c r="C87" s="14" t="s">
        <v>8</v>
      </c>
      <c r="D87" s="6"/>
      <c r="E87" s="40"/>
      <c r="F87" s="40"/>
      <c r="G87" s="32"/>
    </row>
    <row r="88" spans="2:7" ht="19.5" customHeight="1" x14ac:dyDescent="0.2">
      <c r="B88" s="43"/>
      <c r="C88" s="14" t="s">
        <v>59</v>
      </c>
      <c r="D88" s="6"/>
      <c r="E88" s="6"/>
      <c r="F88" s="6"/>
      <c r="G88" s="32"/>
    </row>
    <row r="89" spans="2:7" ht="30" customHeight="1" x14ac:dyDescent="0.2">
      <c r="B89" s="12" t="s">
        <v>51</v>
      </c>
      <c r="C89" s="13" t="s">
        <v>75</v>
      </c>
      <c r="D89" s="18"/>
      <c r="E89" s="18"/>
      <c r="F89" s="18"/>
      <c r="G89" s="27" t="s">
        <v>50</v>
      </c>
    </row>
    <row r="90" spans="2:7" ht="18.600000000000001" customHeight="1" x14ac:dyDescent="0.2">
      <c r="B90" s="15"/>
      <c r="C90" s="38" t="s">
        <v>3</v>
      </c>
      <c r="D90" s="39">
        <f>SUM(D92:D93)</f>
        <v>350</v>
      </c>
      <c r="E90" s="39">
        <f t="shared" ref="E90:F90" si="15">SUM(E92:E93)</f>
        <v>366.5</v>
      </c>
      <c r="F90" s="39">
        <f t="shared" si="15"/>
        <v>378.2</v>
      </c>
      <c r="G90" s="30"/>
    </row>
    <row r="91" spans="2:7" ht="18.600000000000001" customHeight="1" x14ac:dyDescent="0.2">
      <c r="B91" s="41"/>
      <c r="C91" s="14" t="s">
        <v>4</v>
      </c>
      <c r="D91" s="6"/>
      <c r="E91" s="6"/>
      <c r="F91" s="6"/>
      <c r="G91" s="31"/>
    </row>
    <row r="92" spans="2:7" ht="25.5" customHeight="1" x14ac:dyDescent="0.2">
      <c r="B92" s="42"/>
      <c r="C92" s="14" t="s">
        <v>9</v>
      </c>
      <c r="D92" s="6"/>
      <c r="E92" s="6">
        <v>366.5</v>
      </c>
      <c r="F92" s="6">
        <v>378.2</v>
      </c>
      <c r="G92" s="32"/>
    </row>
    <row r="93" spans="2:7" ht="18.600000000000001" customHeight="1" x14ac:dyDescent="0.2">
      <c r="B93" s="35"/>
      <c r="C93" s="14" t="s">
        <v>8</v>
      </c>
      <c r="D93" s="6">
        <v>350</v>
      </c>
      <c r="E93" s="6"/>
      <c r="F93" s="6"/>
      <c r="G93" s="32"/>
    </row>
    <row r="94" spans="2:7" ht="31.5" customHeight="1" x14ac:dyDescent="0.2">
      <c r="B94" s="12" t="s">
        <v>42</v>
      </c>
      <c r="C94" s="13" t="s">
        <v>76</v>
      </c>
      <c r="D94" s="18"/>
      <c r="E94" s="18"/>
      <c r="F94" s="18"/>
      <c r="G94" s="27" t="s">
        <v>49</v>
      </c>
    </row>
    <row r="95" spans="2:7" ht="16.5" customHeight="1" x14ac:dyDescent="0.2">
      <c r="B95" s="44"/>
      <c r="C95" s="38" t="s">
        <v>3</v>
      </c>
      <c r="D95" s="39">
        <f>SUM(D97:D98)</f>
        <v>50</v>
      </c>
      <c r="E95" s="39">
        <f t="shared" ref="E95:F95" si="16">SUM(E97:E98)</f>
        <v>52.4</v>
      </c>
      <c r="F95" s="39">
        <f t="shared" si="16"/>
        <v>54</v>
      </c>
      <c r="G95" s="30"/>
    </row>
    <row r="96" spans="2:7" ht="16.5" customHeight="1" x14ac:dyDescent="0.2">
      <c r="B96" s="45"/>
      <c r="C96" s="14" t="s">
        <v>4</v>
      </c>
      <c r="D96" s="6"/>
      <c r="E96" s="6"/>
      <c r="F96" s="6"/>
      <c r="G96" s="31"/>
    </row>
    <row r="97" spans="2:7" ht="16.5" customHeight="1" x14ac:dyDescent="0.2">
      <c r="B97" s="46"/>
      <c r="C97" s="14" t="s">
        <v>9</v>
      </c>
      <c r="D97" s="6">
        <v>50</v>
      </c>
      <c r="E97" s="6">
        <v>52.4</v>
      </c>
      <c r="F97" s="6">
        <v>54</v>
      </c>
      <c r="G97" s="32"/>
    </row>
    <row r="98" spans="2:7" ht="16.5" customHeight="1" x14ac:dyDescent="0.2">
      <c r="B98" s="47"/>
      <c r="C98" s="14" t="s">
        <v>8</v>
      </c>
      <c r="D98" s="40"/>
      <c r="E98" s="40"/>
      <c r="F98" s="40"/>
      <c r="G98" s="32"/>
    </row>
    <row r="99" spans="2:7" ht="34.15" customHeight="1" x14ac:dyDescent="0.2">
      <c r="B99" s="12" t="s">
        <v>43</v>
      </c>
      <c r="C99" s="13" t="s">
        <v>77</v>
      </c>
      <c r="D99" s="18"/>
      <c r="E99" s="18"/>
      <c r="F99" s="18"/>
      <c r="G99" s="27"/>
    </row>
    <row r="100" spans="2:7" ht="16.5" customHeight="1" x14ac:dyDescent="0.2">
      <c r="B100" s="44"/>
      <c r="C100" s="38" t="s">
        <v>3</v>
      </c>
      <c r="D100" s="39">
        <f>SUM(D102:D103)</f>
        <v>50</v>
      </c>
      <c r="E100" s="39">
        <f t="shared" ref="E100:F100" si="17">SUM(E102:E103)</f>
        <v>52.4</v>
      </c>
      <c r="F100" s="39">
        <f t="shared" si="17"/>
        <v>54</v>
      </c>
      <c r="G100" s="30"/>
    </row>
    <row r="101" spans="2:7" ht="16.5" customHeight="1" x14ac:dyDescent="0.2">
      <c r="B101" s="45"/>
      <c r="C101" s="14" t="s">
        <v>4</v>
      </c>
      <c r="D101" s="6"/>
      <c r="E101" s="6"/>
      <c r="F101" s="6"/>
      <c r="G101" s="31"/>
    </row>
    <row r="102" spans="2:7" ht="16.5" customHeight="1" x14ac:dyDescent="0.2">
      <c r="B102" s="46"/>
      <c r="C102" s="14" t="s">
        <v>9</v>
      </c>
      <c r="D102" s="6">
        <v>50</v>
      </c>
      <c r="E102" s="6">
        <v>52.4</v>
      </c>
      <c r="F102" s="6">
        <v>54</v>
      </c>
      <c r="G102" s="32"/>
    </row>
    <row r="103" spans="2:7" ht="16.5" customHeight="1" x14ac:dyDescent="0.2">
      <c r="B103" s="47"/>
      <c r="C103" s="14" t="s">
        <v>8</v>
      </c>
      <c r="D103" s="40"/>
      <c r="E103" s="40"/>
      <c r="F103" s="40"/>
      <c r="G103" s="32"/>
    </row>
    <row r="104" spans="2:7" ht="29.25" customHeight="1" x14ac:dyDescent="0.2">
      <c r="B104" s="12" t="s">
        <v>52</v>
      </c>
      <c r="C104" s="13" t="s">
        <v>78</v>
      </c>
      <c r="D104" s="18"/>
      <c r="E104" s="18"/>
      <c r="F104" s="18"/>
      <c r="G104" s="27" t="s">
        <v>88</v>
      </c>
    </row>
    <row r="105" spans="2:7" ht="16.5" customHeight="1" x14ac:dyDescent="0.2">
      <c r="B105" s="44"/>
      <c r="C105" s="38" t="s">
        <v>3</v>
      </c>
      <c r="D105" s="39">
        <f>SUM(D107:D108)</f>
        <v>0</v>
      </c>
      <c r="E105" s="39">
        <f t="shared" ref="E105:F105" si="18">SUM(E107:E108)</f>
        <v>0</v>
      </c>
      <c r="F105" s="39">
        <f t="shared" si="18"/>
        <v>0</v>
      </c>
      <c r="G105" s="30"/>
    </row>
    <row r="106" spans="2:7" ht="16.5" customHeight="1" x14ac:dyDescent="0.2">
      <c r="B106" s="45"/>
      <c r="C106" s="14" t="s">
        <v>4</v>
      </c>
      <c r="D106" s="6"/>
      <c r="E106" s="6"/>
      <c r="F106" s="6"/>
      <c r="G106" s="31"/>
    </row>
    <row r="107" spans="2:7" ht="16.5" customHeight="1" x14ac:dyDescent="0.2">
      <c r="B107" s="46"/>
      <c r="C107" s="14" t="s">
        <v>9</v>
      </c>
      <c r="D107" s="40"/>
      <c r="E107" s="40"/>
      <c r="F107" s="40"/>
      <c r="G107" s="32"/>
    </row>
    <row r="108" spans="2:7" ht="16.5" customHeight="1" x14ac:dyDescent="0.2">
      <c r="B108" s="47"/>
      <c r="C108" s="14" t="s">
        <v>8</v>
      </c>
      <c r="D108" s="40"/>
      <c r="E108" s="40"/>
      <c r="F108" s="40"/>
      <c r="G108" s="32"/>
    </row>
    <row r="109" spans="2:7" ht="43.9" customHeight="1" x14ac:dyDescent="0.2">
      <c r="B109" s="12" t="s">
        <v>53</v>
      </c>
      <c r="C109" s="13" t="s">
        <v>79</v>
      </c>
      <c r="D109" s="18"/>
      <c r="E109" s="18"/>
      <c r="F109" s="18"/>
      <c r="G109" s="27" t="s">
        <v>54</v>
      </c>
    </row>
    <row r="110" spans="2:7" ht="16.5" customHeight="1" x14ac:dyDescent="0.2">
      <c r="B110" s="44"/>
      <c r="C110" s="38" t="s">
        <v>3</v>
      </c>
      <c r="D110" s="39">
        <f>SUM(D112:D115)</f>
        <v>2436.4</v>
      </c>
      <c r="E110" s="39">
        <f t="shared" ref="E110:F110" si="19">SUM(E112:E115)</f>
        <v>300.5</v>
      </c>
      <c r="F110" s="39">
        <f t="shared" si="19"/>
        <v>200</v>
      </c>
      <c r="G110" s="39"/>
    </row>
    <row r="111" spans="2:7" ht="16.5" customHeight="1" x14ac:dyDescent="0.2">
      <c r="B111" s="45"/>
      <c r="C111" s="14" t="s">
        <v>4</v>
      </c>
      <c r="D111" s="6"/>
      <c r="E111" s="6"/>
      <c r="F111" s="6"/>
      <c r="G111" s="31"/>
    </row>
    <row r="112" spans="2:7" ht="16.5" customHeight="1" x14ac:dyDescent="0.2">
      <c r="B112" s="46"/>
      <c r="C112" s="14" t="s">
        <v>9</v>
      </c>
      <c r="D112" s="6"/>
      <c r="E112" s="6">
        <v>300.5</v>
      </c>
      <c r="F112" s="6">
        <v>200</v>
      </c>
      <c r="G112" s="32"/>
    </row>
    <row r="113" spans="2:7" ht="16.5" customHeight="1" x14ac:dyDescent="0.2">
      <c r="B113" s="46"/>
      <c r="C113" s="14" t="s">
        <v>12</v>
      </c>
      <c r="D113" s="6"/>
      <c r="E113" s="6"/>
      <c r="F113" s="6"/>
      <c r="G113" s="32"/>
    </row>
    <row r="114" spans="2:7" ht="23.25" customHeight="1" x14ac:dyDescent="0.2">
      <c r="B114" s="46"/>
      <c r="C114" s="14" t="s">
        <v>13</v>
      </c>
      <c r="D114" s="6"/>
      <c r="E114" s="6"/>
      <c r="F114" s="6"/>
      <c r="G114" s="32"/>
    </row>
    <row r="115" spans="2:7" ht="16.5" customHeight="1" x14ac:dyDescent="0.2">
      <c r="B115" s="47"/>
      <c r="C115" s="14" t="s">
        <v>8</v>
      </c>
      <c r="D115" s="6">
        <v>2436.4</v>
      </c>
      <c r="E115" s="6"/>
      <c r="F115" s="6"/>
      <c r="G115" s="32"/>
    </row>
    <row r="116" spans="2:7" ht="65.25" customHeight="1" x14ac:dyDescent="0.2">
      <c r="B116" s="12" t="s">
        <v>55</v>
      </c>
      <c r="C116" s="13" t="s">
        <v>89</v>
      </c>
      <c r="D116" s="18"/>
      <c r="E116" s="18"/>
      <c r="F116" s="18"/>
      <c r="G116" s="27"/>
    </row>
    <row r="117" spans="2:7" ht="18.75" customHeight="1" x14ac:dyDescent="0.2">
      <c r="B117" s="44"/>
      <c r="C117" s="38" t="s">
        <v>3</v>
      </c>
      <c r="D117" s="24">
        <f>SUM(D119:D121)</f>
        <v>5</v>
      </c>
      <c r="E117" s="24">
        <f>SUM(E119:E121)</f>
        <v>137.80000000000001</v>
      </c>
      <c r="F117" s="24">
        <f>SUM(F119:F121)</f>
        <v>116.80000000000001</v>
      </c>
      <c r="G117" s="30"/>
    </row>
    <row r="118" spans="2:7" ht="16.5" customHeight="1" x14ac:dyDescent="0.2">
      <c r="B118" s="45"/>
      <c r="C118" s="14" t="s">
        <v>4</v>
      </c>
      <c r="D118" s="6"/>
      <c r="E118" s="6"/>
      <c r="F118" s="6"/>
      <c r="G118" s="31"/>
    </row>
    <row r="119" spans="2:7" ht="30.6" customHeight="1" x14ac:dyDescent="0.2">
      <c r="B119" s="46"/>
      <c r="C119" s="14" t="s">
        <v>9</v>
      </c>
      <c r="D119" s="6">
        <v>5</v>
      </c>
      <c r="E119" s="6">
        <v>50</v>
      </c>
      <c r="F119" s="6">
        <v>78.900000000000006</v>
      </c>
      <c r="G119" s="32"/>
    </row>
    <row r="120" spans="2:7" ht="18" customHeight="1" x14ac:dyDescent="0.2">
      <c r="B120" s="46"/>
      <c r="C120" s="14" t="s">
        <v>12</v>
      </c>
      <c r="D120" s="6"/>
      <c r="E120" s="6"/>
      <c r="F120" s="6"/>
      <c r="G120" s="32"/>
    </row>
    <row r="121" spans="2:7" ht="30" customHeight="1" x14ac:dyDescent="0.2">
      <c r="B121" s="46"/>
      <c r="C121" s="48" t="s">
        <v>13</v>
      </c>
      <c r="D121" s="6"/>
      <c r="E121" s="6">
        <v>87.8</v>
      </c>
      <c r="F121" s="6">
        <v>37.9</v>
      </c>
      <c r="G121" s="32"/>
    </row>
    <row r="122" spans="2:7" ht="28.15" customHeight="1" x14ac:dyDescent="0.2">
      <c r="B122" s="12" t="s">
        <v>56</v>
      </c>
      <c r="C122" s="13" t="s">
        <v>80</v>
      </c>
      <c r="D122" s="18"/>
      <c r="E122" s="18"/>
      <c r="F122" s="18"/>
      <c r="G122" s="27" t="s">
        <v>57</v>
      </c>
    </row>
    <row r="123" spans="2:7" ht="19.5" customHeight="1" x14ac:dyDescent="0.2">
      <c r="B123" s="44"/>
      <c r="C123" s="38" t="s">
        <v>3</v>
      </c>
      <c r="D123" s="39">
        <f>SUM(D125:D127)</f>
        <v>52.3</v>
      </c>
      <c r="E123" s="39">
        <f>SUM(E125:E127)</f>
        <v>0</v>
      </c>
      <c r="F123" s="39">
        <f>SUM(F125:F127)</f>
        <v>0</v>
      </c>
      <c r="G123" s="39"/>
    </row>
    <row r="124" spans="2:7" ht="19.5" customHeight="1" x14ac:dyDescent="0.2">
      <c r="B124" s="45"/>
      <c r="C124" s="14" t="s">
        <v>4</v>
      </c>
      <c r="D124" s="6"/>
      <c r="E124" s="6"/>
      <c r="F124" s="6"/>
      <c r="G124" s="31"/>
    </row>
    <row r="125" spans="2:7" ht="29.45" customHeight="1" x14ac:dyDescent="0.2">
      <c r="B125" s="46"/>
      <c r="C125" s="14" t="s">
        <v>9</v>
      </c>
      <c r="D125" s="6"/>
      <c r="E125" s="6"/>
      <c r="F125" s="6"/>
      <c r="G125" s="32"/>
    </row>
    <row r="126" spans="2:7" ht="19.5" customHeight="1" x14ac:dyDescent="0.2">
      <c r="B126" s="46"/>
      <c r="C126" s="14" t="s">
        <v>12</v>
      </c>
      <c r="D126" s="6">
        <v>4.8</v>
      </c>
      <c r="E126" s="40"/>
      <c r="F126" s="40"/>
      <c r="G126" s="32"/>
    </row>
    <row r="127" spans="2:7" ht="27.6" customHeight="1" x14ac:dyDescent="0.2">
      <c r="B127" s="46"/>
      <c r="C127" s="48" t="s">
        <v>13</v>
      </c>
      <c r="D127" s="6">
        <v>47.5</v>
      </c>
      <c r="E127" s="40"/>
      <c r="F127" s="40"/>
      <c r="G127" s="32"/>
    </row>
    <row r="128" spans="2:7" ht="30.75" customHeight="1" x14ac:dyDescent="0.2">
      <c r="B128" s="12" t="s">
        <v>58</v>
      </c>
      <c r="C128" s="13" t="s">
        <v>81</v>
      </c>
      <c r="D128" s="18"/>
      <c r="E128" s="18"/>
      <c r="F128" s="18"/>
      <c r="G128" s="27" t="s">
        <v>57</v>
      </c>
    </row>
    <row r="129" spans="2:7" ht="19.5" customHeight="1" x14ac:dyDescent="0.2">
      <c r="B129" s="44"/>
      <c r="C129" s="38" t="s">
        <v>3</v>
      </c>
      <c r="D129" s="39">
        <f t="shared" ref="D129:F129" si="20">SUM(D131:D134)</f>
        <v>0</v>
      </c>
      <c r="E129" s="39">
        <f t="shared" si="20"/>
        <v>0</v>
      </c>
      <c r="F129" s="39">
        <f t="shared" si="20"/>
        <v>0</v>
      </c>
      <c r="G129" s="30"/>
    </row>
    <row r="130" spans="2:7" ht="19.5" customHeight="1" x14ac:dyDescent="0.2">
      <c r="B130" s="45"/>
      <c r="C130" s="14" t="s">
        <v>4</v>
      </c>
      <c r="D130" s="6"/>
      <c r="E130" s="6"/>
      <c r="F130" s="6"/>
      <c r="G130" s="31"/>
    </row>
    <row r="131" spans="2:7" ht="27" customHeight="1" x14ac:dyDescent="0.2">
      <c r="B131" s="46"/>
      <c r="C131" s="14" t="s">
        <v>9</v>
      </c>
      <c r="D131" s="40"/>
      <c r="E131" s="40"/>
      <c r="F131" s="40"/>
      <c r="G131" s="32"/>
    </row>
    <row r="132" spans="2:7" ht="19.5" customHeight="1" x14ac:dyDescent="0.2">
      <c r="B132" s="46"/>
      <c r="C132" s="14" t="s">
        <v>12</v>
      </c>
      <c r="D132" s="40"/>
      <c r="E132" s="40"/>
      <c r="F132" s="40"/>
      <c r="G132" s="32"/>
    </row>
    <row r="133" spans="2:7" ht="27" customHeight="1" x14ac:dyDescent="0.2">
      <c r="B133" s="46"/>
      <c r="C133" s="48" t="s">
        <v>13</v>
      </c>
      <c r="D133" s="40"/>
      <c r="E133" s="40"/>
      <c r="F133" s="40"/>
      <c r="G133" s="32"/>
    </row>
    <row r="134" spans="2:7" ht="19.5" customHeight="1" x14ac:dyDescent="0.2">
      <c r="B134" s="47"/>
      <c r="C134" s="14" t="s">
        <v>8</v>
      </c>
      <c r="D134" s="6"/>
      <c r="E134" s="40"/>
      <c r="F134" s="40"/>
      <c r="G134" s="32"/>
    </row>
    <row r="135" spans="2:7" ht="30.6" customHeight="1" x14ac:dyDescent="0.2">
      <c r="B135" s="49"/>
      <c r="C135" s="50" t="s">
        <v>18</v>
      </c>
      <c r="D135" s="51">
        <f>+D117+D110+D105+D100+D129+D123+D95+D90+D82+D77+D72+D67+D61+D50+D45+D40+D28+D23+D18+D13+D7+D34+D55</f>
        <v>10700.499999999998</v>
      </c>
      <c r="E135" s="51">
        <f>+E117+E110+E105+E100+E129+E123+E95+E90+E82+E77+E72+E67+E61+E50+E45+E40+E28+E23+E18+E13+E7+E34+E55</f>
        <v>9088.4000000000015</v>
      </c>
      <c r="F135" s="51">
        <f>+F117+F110+F105+F100+F129+F123+F95+F90+F82+F77+F72+F67+F61+F50+F45+F40+F28+F23+F18+F13+F7+F34+F55</f>
        <v>8235.5</v>
      </c>
      <c r="G135" s="51"/>
    </row>
    <row r="136" spans="2:7" ht="15.75" customHeight="1" x14ac:dyDescent="0.2">
      <c r="B136" s="17"/>
      <c r="C136" s="16" t="s">
        <v>5</v>
      </c>
      <c r="D136" s="5">
        <f>SUM(D129+D123+D117+D110+D105+D100+D95+D90+D82+D77+D72+D67+D61)</f>
        <v>7560.4</v>
      </c>
      <c r="E136" s="5">
        <f>SUM(E129+E123+E117+E110+E105+E100+E95+E90+E82+E77+E72+E67+E61)</f>
        <v>6423.3</v>
      </c>
      <c r="F136" s="5">
        <f>SUM(F129+F123+F117+F110+F105+F100+F95+F90+F82+F77+F72+F67+F61)</f>
        <v>5474.0999999999995</v>
      </c>
      <c r="G136" s="34"/>
    </row>
    <row r="137" spans="2:7" ht="31.5" customHeight="1" x14ac:dyDescent="0.2">
      <c r="B137" s="17"/>
      <c r="C137" s="16" t="s">
        <v>6</v>
      </c>
      <c r="D137" s="5">
        <v>2867.5</v>
      </c>
      <c r="E137" s="5">
        <f>+E135-D135</f>
        <v>-1612.0999999999967</v>
      </c>
      <c r="F137" s="5">
        <f>+F135-E135</f>
        <v>-852.90000000000146</v>
      </c>
      <c r="G137" s="34"/>
    </row>
    <row r="138" spans="2:7" x14ac:dyDescent="0.2">
      <c r="C138" s="4"/>
    </row>
    <row r="139" spans="2:7" ht="13.15" customHeight="1" x14ac:dyDescent="0.2">
      <c r="B139" s="65" t="s">
        <v>10</v>
      </c>
      <c r="C139" s="65"/>
      <c r="D139" s="65"/>
      <c r="E139" s="65"/>
      <c r="F139" s="65"/>
      <c r="G139" s="65"/>
    </row>
    <row r="140" spans="2:7" ht="18" customHeight="1" x14ac:dyDescent="0.2">
      <c r="B140" s="65" t="s">
        <v>11</v>
      </c>
      <c r="C140" s="65"/>
      <c r="D140" s="65"/>
      <c r="E140" s="65"/>
      <c r="F140" s="65"/>
      <c r="G140" s="65"/>
    </row>
    <row r="141" spans="2:7" x14ac:dyDescent="0.2">
      <c r="B141" s="66" t="s">
        <v>15</v>
      </c>
      <c r="C141" s="66"/>
      <c r="D141" s="66"/>
      <c r="E141" s="66"/>
      <c r="F141" s="66"/>
      <c r="G141" s="66"/>
    </row>
    <row r="142" spans="2:7" x14ac:dyDescent="0.2">
      <c r="B142" s="1" t="s">
        <v>14</v>
      </c>
    </row>
    <row r="144" spans="2:7" x14ac:dyDescent="0.2">
      <c r="B144" s="52" t="s">
        <v>82</v>
      </c>
      <c r="C144" s="53">
        <v>2026</v>
      </c>
      <c r="D144" s="53">
        <v>2027</v>
      </c>
      <c r="E144" s="53">
        <v>2028</v>
      </c>
    </row>
    <row r="145" spans="2:6" ht="36" x14ac:dyDescent="0.2">
      <c r="B145" s="54" t="s">
        <v>3</v>
      </c>
      <c r="C145" s="55">
        <f>+C147+C148+C149+C150+C151+C152</f>
        <v>10700.5</v>
      </c>
      <c r="D145" s="55">
        <f>+D147+D148+D149+D150+D151+D152</f>
        <v>9088.4</v>
      </c>
      <c r="E145" s="55">
        <f>+E147+E148+E149+E150+E151+E152</f>
        <v>8235.5</v>
      </c>
      <c r="F145" s="25"/>
    </row>
    <row r="146" spans="2:6" x14ac:dyDescent="0.2">
      <c r="B146" s="56" t="s">
        <v>4</v>
      </c>
      <c r="C146" s="57"/>
      <c r="D146" s="57"/>
      <c r="E146" s="57"/>
    </row>
    <row r="147" spans="2:6" ht="42.75" customHeight="1" x14ac:dyDescent="0.2">
      <c r="B147" s="58" t="s">
        <v>9</v>
      </c>
      <c r="C147" s="59">
        <f>+D15+D20+D25+D30+D36+D42+D52+D69+D74+D92+D97+D102+D112+D125+D107+D119+D131+D47+D84+D79+D63+D57+D9</f>
        <v>3358.7999999999997</v>
      </c>
      <c r="D147" s="59">
        <f>+E15+E20+E25+E30+E36+E42+E52+E69+E74+E92+E97+E102+E112+E125+E107+E119+E131+E47+E84+E79+E63+E57+E9</f>
        <v>5040.1000000000004</v>
      </c>
      <c r="E147" s="59">
        <f>+F15+F20+F25+F30+F36+F42+F52+F69+F74+F92+F97+F102+F112+F125+F107+F119+F131+F47+F84+F79+F63+F57+F9</f>
        <v>5124.1000000000004</v>
      </c>
      <c r="F147" s="25"/>
    </row>
    <row r="148" spans="2:6" ht="24" x14ac:dyDescent="0.2">
      <c r="B148" s="58" t="s">
        <v>83</v>
      </c>
      <c r="C148" s="62">
        <f>+D31</f>
        <v>39.9</v>
      </c>
      <c r="D148" s="59">
        <f>+E31</f>
        <v>40.1</v>
      </c>
      <c r="E148" s="59">
        <f>+F31</f>
        <v>40.1</v>
      </c>
    </row>
    <row r="149" spans="2:6" ht="18.75" customHeight="1" x14ac:dyDescent="0.2">
      <c r="B149" s="58" t="s">
        <v>8</v>
      </c>
      <c r="C149" s="62">
        <f>+D11+D16+D21+D32+D38+D58+D65+D93+D134+D43+D48+D115+D108+D103+D98+D87+D80+D75+D70+D53+D26</f>
        <v>3983.9</v>
      </c>
      <c r="D149" s="62">
        <f>+E11+E16+E21+E32+E38+E58+E65+E93+E134+E43+E48+E115+E108+E103+E98+E87+E80+E75+E70+E53+E26</f>
        <v>0</v>
      </c>
      <c r="E149" s="62">
        <f>+F11+F16+F21+F32+F38+F58+F65+F93+F134+F43+F48+F115+F108+F103+F98+F87+F80+F75+F70+F53+F26</f>
        <v>0</v>
      </c>
    </row>
    <row r="150" spans="2:6" x14ac:dyDescent="0.2">
      <c r="B150" s="58" t="s">
        <v>59</v>
      </c>
      <c r="C150" s="62">
        <f>+D88</f>
        <v>0</v>
      </c>
      <c r="D150" s="59">
        <f>+E88</f>
        <v>0</v>
      </c>
      <c r="E150" s="59">
        <f>+F88</f>
        <v>0</v>
      </c>
    </row>
    <row r="151" spans="2:6" ht="36" x14ac:dyDescent="0.2">
      <c r="B151" s="58" t="s">
        <v>12</v>
      </c>
      <c r="C151" s="62">
        <f>+D37+D10+D64+D126+D120+D113+D85</f>
        <v>3270.4</v>
      </c>
      <c r="D151" s="62">
        <f>+E37+E10+E64+E126+E120+E113+E85</f>
        <v>3920.4</v>
      </c>
      <c r="E151" s="62">
        <f>+F37+F10+F64+F126+F120+F113+F85</f>
        <v>3033.4</v>
      </c>
    </row>
    <row r="152" spans="2:6" ht="39.75" customHeight="1" x14ac:dyDescent="0.2">
      <c r="B152" s="60" t="s">
        <v>13</v>
      </c>
      <c r="C152" s="59">
        <f>+D133+D127+D121+D114+D86</f>
        <v>47.5</v>
      </c>
      <c r="D152" s="59">
        <f>+E133+E127+E121+E114+E86</f>
        <v>87.8</v>
      </c>
      <c r="E152" s="59">
        <f>+F133+F127+F121+F114+F86</f>
        <v>37.9</v>
      </c>
    </row>
    <row r="154" spans="2:6" x14ac:dyDescent="0.2">
      <c r="F154" s="25"/>
    </row>
  </sheetData>
  <customSheetViews>
    <customSheetView guid="{5766C048-6005-4F58-B96E-87E8013A150E}" fitToPage="1" topLeftCell="A129">
      <selection activeCell="D26" sqref="D26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6"/>
    </customSheetView>
    <customSheetView guid="{F4F21255-38F0-45B7-A0FC-04F5D3A10337}" fitToPage="1" topLeftCell="A127">
      <selection activeCell="G121" sqref="G121"/>
      <pageMargins left="0.39370078740157483" right="0.39370078740157483" top="0.59055118110236227" bottom="0.59055118110236227" header="0" footer="0"/>
      <pageSetup paperSize="9" scale="61" fitToHeight="0" orientation="portrait" r:id="rId7"/>
    </customSheetView>
    <customSheetView guid="{7BA124E4-9AAA-4A51-B0FA-ABD4EA971C23}" fitToPage="1" topLeftCell="A44">
      <selection activeCell="D66" sqref="D66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14">
    <mergeCell ref="B2:G2"/>
    <mergeCell ref="B24:B26"/>
    <mergeCell ref="B29:B32"/>
    <mergeCell ref="B140:G140"/>
    <mergeCell ref="B141:G141"/>
    <mergeCell ref="B19:B21"/>
    <mergeCell ref="B139:G139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2" t="s">
        <v>3</v>
      </c>
    </row>
    <row r="2" spans="2:2" ht="172.15" customHeight="1" x14ac:dyDescent="0.2">
      <c r="B2" s="3" t="s">
        <v>19</v>
      </c>
    </row>
    <row r="3" spans="2:2" ht="190.5" customHeight="1" x14ac:dyDescent="0.2">
      <c r="B3" s="2" t="s">
        <v>20</v>
      </c>
    </row>
    <row r="4" spans="2:2" ht="120.75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70.45" customHeight="1" x14ac:dyDescent="0.2">
      <c r="B7" s="2" t="s">
        <v>24</v>
      </c>
    </row>
    <row r="8" spans="2:2" ht="141" customHeight="1" x14ac:dyDescent="0.2">
      <c r="B8" s="26" t="s">
        <v>25</v>
      </c>
    </row>
    <row r="9" spans="2:2" x14ac:dyDescent="0.2">
      <c r="B9" s="4"/>
    </row>
  </sheetData>
  <customSheetViews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F4F21255-38F0-45B7-A0FC-04F5D3A10337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7BA124E4-9AAA-4A51-B0FA-ABD4EA971C23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2026-01-30T15:03:20Z</cp:lastPrinted>
  <dcterms:created xsi:type="dcterms:W3CDTF">2023-07-11T10:34:54Z</dcterms:created>
  <dcterms:modified xsi:type="dcterms:W3CDTF">2026-06-09T10:09:45Z</dcterms:modified>
</cp:coreProperties>
</file>