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5-28\"/>
    </mc:Choice>
  </mc:AlternateContent>
  <bookViews>
    <workbookView xWindow="-120" yWindow="-120" windowWidth="29040" windowHeight="15840"/>
  </bookViews>
  <sheets>
    <sheet name="3priedas" sheetId="1" r:id="rId1"/>
  </sheets>
  <definedNames>
    <definedName name="_xlnm._FilterDatabase" localSheetId="0" hidden="1">'3priedas'!$A$8:$D$8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9" i="1" l="1"/>
  <c r="D408" i="1"/>
  <c r="D397" i="1"/>
  <c r="D440" i="1" l="1"/>
  <c r="D439" i="1"/>
  <c r="D438" i="1"/>
  <c r="D437" i="1"/>
  <c r="D435" i="1" s="1"/>
  <c r="D436" i="1"/>
  <c r="D434" i="1"/>
  <c r="D433" i="1"/>
  <c r="D432" i="1" s="1"/>
  <c r="D431" i="1"/>
  <c r="D430" i="1"/>
  <c r="D429" i="1"/>
  <c r="D428" i="1"/>
  <c r="D427" i="1"/>
  <c r="D425" i="1"/>
  <c r="D424" i="1"/>
  <c r="D423" i="1"/>
  <c r="D422" i="1"/>
  <c r="D421" i="1"/>
  <c r="D420" i="1"/>
  <c r="D419" i="1"/>
  <c r="D417" i="1"/>
  <c r="D416" i="1"/>
  <c r="D415" i="1"/>
  <c r="D414" i="1"/>
  <c r="D413" i="1"/>
  <c r="D412" i="1"/>
  <c r="D410" i="1"/>
  <c r="D409" i="1"/>
  <c r="D407" i="1"/>
  <c r="D406" i="1"/>
  <c r="D404" i="1"/>
  <c r="D403" i="1"/>
  <c r="D402" i="1"/>
  <c r="D401" i="1"/>
  <c r="D400" i="1"/>
  <c r="D399" i="1"/>
  <c r="D398" i="1"/>
  <c r="D396" i="1"/>
  <c r="D395" i="1"/>
  <c r="D393" i="1"/>
  <c r="D392" i="1"/>
  <c r="D391" i="1"/>
  <c r="D390" i="1"/>
  <c r="D388" i="1"/>
  <c r="D387" i="1"/>
  <c r="D381" i="1"/>
  <c r="D380" i="1" s="1"/>
  <c r="D373" i="1"/>
  <c r="D372" i="1" s="1"/>
  <c r="D369" i="1"/>
  <c r="D368" i="1" s="1"/>
  <c r="D365" i="1"/>
  <c r="D364" i="1" s="1"/>
  <c r="D361" i="1"/>
  <c r="D360" i="1" s="1"/>
  <c r="D357" i="1"/>
  <c r="D356" i="1" s="1"/>
  <c r="D353" i="1"/>
  <c r="D352" i="1" s="1"/>
  <c r="D349" i="1"/>
  <c r="D348" i="1" s="1"/>
  <c r="D345" i="1"/>
  <c r="D344" i="1" s="1"/>
  <c r="D341" i="1"/>
  <c r="D340" i="1" s="1"/>
  <c r="D337" i="1"/>
  <c r="D336" i="1" s="1"/>
  <c r="D333" i="1"/>
  <c r="D332" i="1" s="1"/>
  <c r="D329" i="1"/>
  <c r="D328" i="1" s="1"/>
  <c r="D325" i="1"/>
  <c r="D324" i="1" s="1"/>
  <c r="D320" i="1"/>
  <c r="D319" i="1" s="1"/>
  <c r="D314" i="1"/>
  <c r="D313" i="1" s="1"/>
  <c r="D311" i="1"/>
  <c r="D305" i="1"/>
  <c r="D298" i="1"/>
  <c r="D297" i="1" s="1"/>
  <c r="D289" i="1"/>
  <c r="D288" i="1" s="1"/>
  <c r="D281" i="1"/>
  <c r="D280" i="1"/>
  <c r="D272" i="1"/>
  <c r="D271" i="1" s="1"/>
  <c r="D265" i="1"/>
  <c r="D264" i="1" s="1"/>
  <c r="D257" i="1"/>
  <c r="D256" i="1" s="1"/>
  <c r="D248" i="1"/>
  <c r="D247" i="1" s="1"/>
  <c r="D241" i="1"/>
  <c r="D240" i="1" s="1"/>
  <c r="D232" i="1"/>
  <c r="D231" i="1" s="1"/>
  <c r="D223" i="1"/>
  <c r="D222" i="1" s="1"/>
  <c r="D214" i="1"/>
  <c r="D213" i="1" s="1"/>
  <c r="D206" i="1"/>
  <c r="D205" i="1" s="1"/>
  <c r="D198" i="1"/>
  <c r="D197" i="1" s="1"/>
  <c r="D189" i="1"/>
  <c r="D188" i="1" s="1"/>
  <c r="D180" i="1"/>
  <c r="D179" i="1" s="1"/>
  <c r="D171" i="1"/>
  <c r="D170" i="1" s="1"/>
  <c r="D162" i="1"/>
  <c r="D161" i="1" s="1"/>
  <c r="D158" i="1"/>
  <c r="D157" i="1"/>
  <c r="D155" i="1"/>
  <c r="D152" i="1"/>
  <c r="D150" i="1"/>
  <c r="D147" i="1"/>
  <c r="D144" i="1"/>
  <c r="D142" i="1"/>
  <c r="D139" i="1"/>
  <c r="D136" i="1"/>
  <c r="D134" i="1"/>
  <c r="D131" i="1"/>
  <c r="D128" i="1"/>
  <c r="D126" i="1"/>
  <c r="D123" i="1"/>
  <c r="D120" i="1"/>
  <c r="D118" i="1"/>
  <c r="D115" i="1"/>
  <c r="D112" i="1"/>
  <c r="D110" i="1"/>
  <c r="D107" i="1"/>
  <c r="D104" i="1"/>
  <c r="D102" i="1"/>
  <c r="D99" i="1"/>
  <c r="D96" i="1"/>
  <c r="D94" i="1"/>
  <c r="D91" i="1"/>
  <c r="D88" i="1"/>
  <c r="D86" i="1"/>
  <c r="D83" i="1"/>
  <c r="D80" i="1"/>
  <c r="D78" i="1"/>
  <c r="D75" i="1"/>
  <c r="D72" i="1"/>
  <c r="D70" i="1"/>
  <c r="D67" i="1"/>
  <c r="D64" i="1"/>
  <c r="D62" i="1"/>
  <c r="D55" i="1"/>
  <c r="D52" i="1"/>
  <c r="D47" i="1"/>
  <c r="D40" i="1"/>
  <c r="D34" i="1"/>
  <c r="D29" i="1"/>
  <c r="D22" i="1"/>
  <c r="D14" i="1"/>
  <c r="D11" i="1"/>
  <c r="D10" i="1" s="1"/>
  <c r="D77" i="1" l="1"/>
  <c r="D109" i="1"/>
  <c r="D141" i="1"/>
  <c r="D411" i="1"/>
  <c r="D101" i="1"/>
  <c r="D133" i="1"/>
  <c r="D405" i="1"/>
  <c r="D61" i="1"/>
  <c r="D93" i="1"/>
  <c r="D125" i="1"/>
  <c r="D394" i="1"/>
  <c r="D426" i="1"/>
  <c r="D69" i="1"/>
  <c r="D304" i="1"/>
  <c r="D13" i="1"/>
  <c r="D85" i="1"/>
  <c r="D117" i="1"/>
  <c r="D149" i="1"/>
  <c r="D386" i="1"/>
  <c r="D418" i="1"/>
  <c r="D385" i="1" l="1"/>
</calcChain>
</file>

<file path=xl/sharedStrings.xml><?xml version="1.0" encoding="utf-8"?>
<sst xmlns="http://schemas.openxmlformats.org/spreadsheetml/2006/main" count="579" uniqueCount="150">
  <si>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</si>
  <si>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</si>
  <si>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</si>
  <si>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</si>
  <si>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</si>
  <si>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</si>
  <si>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</si>
  <si>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</si>
  <si>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</si>
  <si>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</si>
  <si>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</si>
  <si>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</si>
  <si>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</si>
  <si>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</si>
  <si>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</si>
  <si>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</si>
  <si>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</si>
  <si>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</si>
  <si>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</si>
  <si>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</si>
  <si>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</si>
  <si>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</si>
  <si>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</si>
  <si>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</si>
  <si>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</si>
  <si>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</si>
  <si>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</si>
  <si>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</si>
  <si>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</si>
  <si>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</si>
  <si>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</si>
  <si>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</si>
  <si>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</si>
  <si>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</si>
  <si>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</si>
  <si>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</si>
  <si>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</si>
  <si>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</si>
  <si>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</si>
  <si>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</si>
  <si>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</si>
  <si>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</si>
  <si>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</si>
  <si>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</si>
  <si>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</si>
  <si>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</si>
  <si>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</si>
  <si>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</si>
  <si>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</si>
  <si>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</si>
  <si>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</si>
  <si>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</si>
  <si>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</si>
  <si>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</si>
  <si>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</si>
  <si>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</si>
  <si>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</si>
  <si>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</si>
  <si>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</si>
  <si>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</si>
  <si>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</si>
  <si>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</si>
  <si>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</si>
  <si>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</si>
  <si>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</si>
  <si>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</si>
  <si>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</si>
  <si>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</si>
  <si>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</si>
  <si>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</si>
  <si>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</si>
  <si>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</si>
  <si>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</si>
  <si>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</si>
  <si>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</si>
  <si>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</si>
  <si>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</si>
  <si>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</si>
  <si>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</si>
  <si>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</si>
  <si>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</si>
  <si>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</si>
  <si>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</si>
  <si>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</si>
  <si>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</si>
  <si>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</si>
  <si>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</si>
  <si>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</si>
  <si>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</si>
  <si>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</si>
  <si>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</si>
  <si>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</si>
  <si>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</si>
  <si>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</si>
  <si>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</si>
  <si>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</si>
  <si>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</si>
  <si>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</si>
  <si>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</si>
  <si>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</si>
  <si>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</si>
  <si>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</si>
  <si>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</si>
  <si>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</si>
  <si>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</si>
  <si>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</si>
  <si>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</si>
  <si>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</si>
  <si>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</si>
  <si>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</si>
  <si>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</si>
  <si>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</si>
  <si>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</si>
  <si>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</si>
  <si>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</si>
  <si>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</si>
  <si>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</si>
  <si>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</si>
  <si>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</si>
  <si>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</si>
  <si>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</si>
  <si>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</si>
  <si>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</si>
  <si>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</si>
  <si>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</si>
  <si>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</si>
  <si>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</si>
  <si>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</si>
  <si>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</si>
  <si>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</si>
  <si>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</si>
  <si>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</si>
  <si>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</si>
  <si>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</si>
  <si>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</si>
  <si>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</si>
  <si>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</si>
  <si>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</si>
  <si>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</si>
  <si>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PANEVĖŽIO RAJONO SAVIVALDYBĖS 2026 METŲ PROJEKTAS PAGAL PROGRAMAS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</si>
  <si>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</si>
  <si>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</si>
  <si>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</si>
  <si>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</si>
  <si>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</si>
  <si>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</si>
  <si>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 xml:space="preserve"> Rajono infrastruktūros priežiūros, modernizavimo ir plėtros programa</t>
  </si>
  <si>
    <t>valstybės biudžeto lėšos</t>
  </si>
  <si>
    <t>2026 m. gegužės 28 d. sprendimu Nr. T-</t>
  </si>
  <si>
    <t>valstybės rezervo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</si>
</sst>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19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164" fontId="16" fillId="2" borderId="3" xfId="1" applyNumberFormat="1" applyFont="1" applyFill="1" applyBorder="1" applyAlignment="1">
      <alignment vertical="center"/>
    </xf>
    <xf numFmtId="164" fontId="16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top" wrapText="1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top" wrapText="1"/>
    </xf>
    <xf numFmtId="0" fontId="6" fillId="2" borderId="1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1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7" sqref="A7"/>
      <selection pane="bottomRight" activeCell="G336" sqref="G336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19.42578125" style="2" customWidth="1"/>
    <col min="5" max="16384" width="8.7109375" style="2"/>
  </cols>
  <sheetData>
    <row r="1" spans="1:12" x14ac:dyDescent="0.25">
      <c r="C1" s="59" t="s">
        <v>142</v>
      </c>
      <c r="D1" s="59"/>
    </row>
    <row r="2" spans="1:12" x14ac:dyDescent="0.25">
      <c r="C2" s="59" t="s">
        <v>143</v>
      </c>
      <c r="D2" s="59"/>
    </row>
    <row r="3" spans="1:12" x14ac:dyDescent="0.25">
      <c r="C3" s="59" t="s">
        <v>148</v>
      </c>
      <c r="D3" s="59"/>
    </row>
    <row r="4" spans="1:12" x14ac:dyDescent="0.25">
      <c r="C4" s="59" t="s">
        <v>144</v>
      </c>
      <c r="D4" s="59"/>
    </row>
    <row r="6" spans="1:12" ht="15.75" x14ac:dyDescent="0.25">
      <c r="A6" s="66" t="s">
        <v>139</v>
      </c>
      <c r="B6" s="66"/>
      <c r="C6" s="66"/>
      <c r="D6" s="66"/>
    </row>
    <row r="7" spans="1:12" ht="15.75" x14ac:dyDescent="0.25">
      <c r="A7" s="1"/>
      <c r="B7" s="1"/>
      <c r="C7" s="1"/>
    </row>
    <row r="8" spans="1:12" ht="15.75" x14ac:dyDescent="0.25">
      <c r="A8" s="1"/>
      <c r="B8" s="1"/>
      <c r="C8" s="1"/>
      <c r="D8" s="58" t="s">
        <v>141</v>
      </c>
    </row>
    <row r="9" spans="1:12" ht="45" customHeight="1" x14ac:dyDescent="0.25">
      <c r="A9" s="56" t="s">
        <v>0</v>
      </c>
      <c r="B9" s="57" t="s">
        <v>1</v>
      </c>
      <c r="C9" s="6" t="s">
        <v>2</v>
      </c>
      <c r="D9" s="6" t="s">
        <v>145</v>
      </c>
    </row>
    <row r="10" spans="1:12" s="5" customFormat="1" ht="18" customHeight="1" x14ac:dyDescent="0.25">
      <c r="A10" s="77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  <c r="H10" s="2"/>
      <c r="I10" s="2"/>
      <c r="J10" s="2"/>
      <c r="K10" s="2"/>
      <c r="L10" s="2"/>
    </row>
    <row r="11" spans="1:12" s="5" customFormat="1" ht="15" customHeight="1" x14ac:dyDescent="0.25">
      <c r="A11" s="78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  <c r="H11" s="2"/>
      <c r="I11" s="2"/>
      <c r="J11" s="2"/>
      <c r="K11" s="2"/>
      <c r="L11" s="2"/>
    </row>
    <row r="12" spans="1:12" s="5" customFormat="1" ht="12.75" customHeight="1" x14ac:dyDescent="0.25">
      <c r="A12" s="79"/>
      <c r="B12" s="28" t="s">
        <v>5</v>
      </c>
      <c r="C12" s="22"/>
      <c r="D12" s="9">
        <v>163.80000000000001</v>
      </c>
      <c r="E12" s="2"/>
      <c r="F12" s="2"/>
      <c r="G12" s="2"/>
      <c r="H12" s="2"/>
      <c r="I12" s="2"/>
      <c r="J12" s="2"/>
      <c r="K12" s="2"/>
      <c r="L12" s="2"/>
    </row>
    <row r="13" spans="1:12" s="4" customFormat="1" ht="18" customHeight="1" x14ac:dyDescent="0.25">
      <c r="A13" s="67" t="s">
        <v>7</v>
      </c>
      <c r="B13" s="32" t="s">
        <v>8</v>
      </c>
      <c r="C13" s="13"/>
      <c r="D13" s="15">
        <f>SUM(D55+D52+D47+D40+D34+D29+D22+D14)</f>
        <v>42809.499999999993</v>
      </c>
      <c r="E13" s="2"/>
      <c r="F13" s="2"/>
      <c r="G13" s="2"/>
      <c r="H13" s="2"/>
      <c r="I13" s="2"/>
      <c r="J13" s="2"/>
      <c r="K13" s="2"/>
      <c r="L13" s="2"/>
    </row>
    <row r="14" spans="1:12" s="4" customFormat="1" ht="15" customHeight="1" x14ac:dyDescent="0.25">
      <c r="A14" s="67"/>
      <c r="B14" s="33" t="s">
        <v>127</v>
      </c>
      <c r="C14" s="3" t="s">
        <v>6</v>
      </c>
      <c r="D14" s="10">
        <f t="shared" ref="D14" si="1">SUM(D15:D21)</f>
        <v>12208.1</v>
      </c>
      <c r="E14" s="2"/>
      <c r="F14" s="2"/>
      <c r="G14" s="2"/>
      <c r="H14" s="2"/>
      <c r="I14" s="2"/>
      <c r="J14" s="2"/>
      <c r="K14" s="2"/>
      <c r="L14" s="2"/>
    </row>
    <row r="15" spans="1:12" s="4" customFormat="1" ht="12.6" customHeight="1" x14ac:dyDescent="0.25">
      <c r="A15" s="67"/>
      <c r="B15" s="26" t="s">
        <v>134</v>
      </c>
      <c r="C15" s="107"/>
      <c r="D15" s="11">
        <v>81.900000000000006</v>
      </c>
    </row>
    <row r="16" spans="1:12" s="4" customFormat="1" ht="12.6" customHeight="1" x14ac:dyDescent="0.25">
      <c r="A16" s="67"/>
      <c r="B16" s="28" t="s">
        <v>16</v>
      </c>
      <c r="C16" s="108"/>
      <c r="D16" s="11">
        <v>509.7</v>
      </c>
    </row>
    <row r="17" spans="1:4" s="4" customFormat="1" ht="12.6" customHeight="1" x14ac:dyDescent="0.25">
      <c r="A17" s="67"/>
      <c r="B17" s="28" t="s">
        <v>149</v>
      </c>
      <c r="C17" s="108"/>
      <c r="D17" s="11">
        <v>88.3</v>
      </c>
    </row>
    <row r="18" spans="1:4" s="4" customFormat="1" ht="12.6" customHeight="1" x14ac:dyDescent="0.25">
      <c r="A18" s="67"/>
      <c r="B18" s="28" t="s">
        <v>10</v>
      </c>
      <c r="C18" s="108"/>
      <c r="D18" s="11">
        <v>662.2</v>
      </c>
    </row>
    <row r="19" spans="1:4" s="4" customFormat="1" ht="12.6" customHeight="1" x14ac:dyDescent="0.25">
      <c r="A19" s="67"/>
      <c r="B19" s="28" t="s">
        <v>14</v>
      </c>
      <c r="C19" s="108"/>
      <c r="D19" s="11">
        <v>26.5</v>
      </c>
    </row>
    <row r="20" spans="1:4" s="4" customFormat="1" ht="12.6" customHeight="1" x14ac:dyDescent="0.25">
      <c r="A20" s="67"/>
      <c r="B20" s="28" t="s">
        <v>5</v>
      </c>
      <c r="C20" s="108"/>
      <c r="D20" s="11">
        <v>10807</v>
      </c>
    </row>
    <row r="21" spans="1:4" s="4" customFormat="1" ht="12.6" customHeight="1" x14ac:dyDescent="0.25">
      <c r="A21" s="67"/>
      <c r="B21" s="27" t="s">
        <v>12</v>
      </c>
      <c r="C21" s="109"/>
      <c r="D21" s="11">
        <v>32.5</v>
      </c>
    </row>
    <row r="22" spans="1:4" s="4" customFormat="1" ht="15" customHeight="1" x14ac:dyDescent="0.25">
      <c r="A22" s="67"/>
      <c r="B22" s="34" t="s">
        <v>120</v>
      </c>
      <c r="C22" s="3" t="s">
        <v>13</v>
      </c>
      <c r="D22" s="16">
        <f t="shared" ref="D22" si="2">SUM(D23:D28)</f>
        <v>6486</v>
      </c>
    </row>
    <row r="23" spans="1:4" s="4" customFormat="1" ht="12.6" customHeight="1" x14ac:dyDescent="0.25">
      <c r="A23" s="67"/>
      <c r="B23" s="26" t="s">
        <v>9</v>
      </c>
      <c r="C23" s="68"/>
      <c r="D23" s="11">
        <v>3317.7</v>
      </c>
    </row>
    <row r="24" spans="1:4" s="4" customFormat="1" ht="12.6" customHeight="1" x14ac:dyDescent="0.25">
      <c r="A24" s="67"/>
      <c r="B24" s="28" t="s">
        <v>16</v>
      </c>
      <c r="C24" s="68"/>
      <c r="D24" s="11">
        <v>284.60000000000002</v>
      </c>
    </row>
    <row r="25" spans="1:4" s="4" customFormat="1" ht="12.6" customHeight="1" x14ac:dyDescent="0.25">
      <c r="A25" s="67"/>
      <c r="B25" s="28" t="s">
        <v>14</v>
      </c>
      <c r="C25" s="68"/>
      <c r="D25" s="11">
        <v>195</v>
      </c>
    </row>
    <row r="26" spans="1:4" s="4" customFormat="1" ht="12.6" customHeight="1" x14ac:dyDescent="0.25">
      <c r="A26" s="67"/>
      <c r="B26" s="28" t="s">
        <v>15</v>
      </c>
      <c r="C26" s="68"/>
      <c r="D26" s="11">
        <v>100</v>
      </c>
    </row>
    <row r="27" spans="1:4" s="4" customFormat="1" ht="12.6" customHeight="1" x14ac:dyDescent="0.25">
      <c r="A27" s="67"/>
      <c r="B27" s="28" t="s">
        <v>11</v>
      </c>
      <c r="C27" s="68"/>
      <c r="D27" s="11">
        <v>1456.1</v>
      </c>
    </row>
    <row r="28" spans="1:4" s="4" customFormat="1" ht="12.6" customHeight="1" x14ac:dyDescent="0.25">
      <c r="A28" s="67"/>
      <c r="B28" s="27" t="s">
        <v>5</v>
      </c>
      <c r="C28" s="68"/>
      <c r="D28" s="11">
        <v>1132.5999999999999</v>
      </c>
    </row>
    <row r="29" spans="1:4" s="4" customFormat="1" ht="15" customHeight="1" x14ac:dyDescent="0.25">
      <c r="A29" s="67"/>
      <c r="B29" s="33" t="s">
        <v>121</v>
      </c>
      <c r="C29" s="3" t="s">
        <v>17</v>
      </c>
      <c r="D29" s="16">
        <f>SUM(D30:D33)</f>
        <v>1303.6000000000001</v>
      </c>
    </row>
    <row r="30" spans="1:4" s="4" customFormat="1" ht="12.6" customHeight="1" x14ac:dyDescent="0.25">
      <c r="A30" s="67"/>
      <c r="B30" s="26" t="s">
        <v>9</v>
      </c>
      <c r="C30" s="73"/>
      <c r="D30" s="11">
        <v>30</v>
      </c>
    </row>
    <row r="31" spans="1:4" s="4" customFormat="1" ht="11.25" customHeight="1" x14ac:dyDescent="0.25">
      <c r="A31" s="67"/>
      <c r="B31" s="28" t="s">
        <v>16</v>
      </c>
      <c r="C31" s="73"/>
      <c r="D31" s="11">
        <v>17</v>
      </c>
    </row>
    <row r="32" spans="1:4" s="4" customFormat="1" ht="11.25" customHeight="1" x14ac:dyDescent="0.25">
      <c r="A32" s="67"/>
      <c r="B32" s="28" t="s">
        <v>14</v>
      </c>
      <c r="C32" s="73"/>
      <c r="D32" s="11">
        <v>31.9</v>
      </c>
    </row>
    <row r="33" spans="1:4" s="4" customFormat="1" ht="12.6" customHeight="1" x14ac:dyDescent="0.25">
      <c r="A33" s="67"/>
      <c r="B33" s="27" t="s">
        <v>5</v>
      </c>
      <c r="C33" s="73"/>
      <c r="D33" s="11">
        <v>1224.7</v>
      </c>
    </row>
    <row r="34" spans="1:4" s="4" customFormat="1" x14ac:dyDescent="0.25">
      <c r="A34" s="67"/>
      <c r="B34" s="34" t="s">
        <v>146</v>
      </c>
      <c r="C34" s="3" t="s">
        <v>18</v>
      </c>
      <c r="D34" s="8">
        <f>SUM(D35:D39)</f>
        <v>6123.1</v>
      </c>
    </row>
    <row r="35" spans="1:4" s="4" customFormat="1" ht="12.6" customHeight="1" x14ac:dyDescent="0.25">
      <c r="A35" s="67"/>
      <c r="B35" s="26" t="s">
        <v>9</v>
      </c>
      <c r="C35" s="107"/>
      <c r="D35" s="9">
        <v>47.5</v>
      </c>
    </row>
    <row r="36" spans="1:4" s="4" customFormat="1" ht="12.6" customHeight="1" x14ac:dyDescent="0.25">
      <c r="A36" s="67"/>
      <c r="B36" s="28" t="s">
        <v>16</v>
      </c>
      <c r="C36" s="108"/>
      <c r="D36" s="9">
        <v>4.8</v>
      </c>
    </row>
    <row r="37" spans="1:4" s="4" customFormat="1" ht="12.6" customHeight="1" x14ac:dyDescent="0.25">
      <c r="A37" s="67"/>
      <c r="B37" s="28" t="s">
        <v>14</v>
      </c>
      <c r="C37" s="108"/>
      <c r="D37" s="9">
        <v>40</v>
      </c>
    </row>
    <row r="38" spans="1:4" s="4" customFormat="1" ht="12.6" customHeight="1" x14ac:dyDescent="0.25">
      <c r="A38" s="67"/>
      <c r="B38" s="28" t="s">
        <v>19</v>
      </c>
      <c r="C38" s="108"/>
      <c r="D38" s="9">
        <v>3225.6</v>
      </c>
    </row>
    <row r="39" spans="1:4" s="4" customFormat="1" ht="12.6" customHeight="1" x14ac:dyDescent="0.25">
      <c r="A39" s="67"/>
      <c r="B39" s="27" t="s">
        <v>5</v>
      </c>
      <c r="C39" s="109"/>
      <c r="D39" s="9">
        <v>2805.2</v>
      </c>
    </row>
    <row r="40" spans="1:4" s="4" customFormat="1" ht="15" customHeight="1" x14ac:dyDescent="0.25">
      <c r="A40" s="67"/>
      <c r="B40" s="34" t="s">
        <v>123</v>
      </c>
      <c r="C40" s="3" t="s">
        <v>20</v>
      </c>
      <c r="D40" s="8">
        <f>SUM(D41:D46)</f>
        <v>11289.3</v>
      </c>
    </row>
    <row r="41" spans="1:4" s="4" customFormat="1" ht="12.6" customHeight="1" x14ac:dyDescent="0.25">
      <c r="A41" s="67"/>
      <c r="B41" s="26" t="s">
        <v>9</v>
      </c>
      <c r="C41" s="73"/>
      <c r="D41" s="9">
        <v>972.9</v>
      </c>
    </row>
    <row r="42" spans="1:4" s="4" customFormat="1" ht="12.6" customHeight="1" x14ac:dyDescent="0.25">
      <c r="A42" s="67"/>
      <c r="B42" s="28" t="s">
        <v>16</v>
      </c>
      <c r="C42" s="73"/>
      <c r="D42" s="11">
        <v>8.4</v>
      </c>
    </row>
    <row r="43" spans="1:4" s="4" customFormat="1" ht="12.6" customHeight="1" x14ac:dyDescent="0.25">
      <c r="A43" s="67"/>
      <c r="B43" s="28" t="s">
        <v>10</v>
      </c>
      <c r="C43" s="73"/>
      <c r="D43" s="9">
        <v>1498.9</v>
      </c>
    </row>
    <row r="44" spans="1:4" s="4" customFormat="1" ht="12.6" customHeight="1" x14ac:dyDescent="0.25">
      <c r="A44" s="67"/>
      <c r="B44" s="28" t="s">
        <v>14</v>
      </c>
      <c r="C44" s="73"/>
      <c r="D44" s="9">
        <v>250.4</v>
      </c>
    </row>
    <row r="45" spans="1:4" s="4" customFormat="1" ht="12.6" customHeight="1" x14ac:dyDescent="0.25">
      <c r="A45" s="67"/>
      <c r="B45" s="28" t="s">
        <v>5</v>
      </c>
      <c r="C45" s="73"/>
      <c r="D45" s="9">
        <v>5037.8999999999996</v>
      </c>
    </row>
    <row r="46" spans="1:4" s="4" customFormat="1" ht="12.6" customHeight="1" x14ac:dyDescent="0.25">
      <c r="A46" s="67"/>
      <c r="B46" s="27" t="s">
        <v>21</v>
      </c>
      <c r="C46" s="73"/>
      <c r="D46" s="9">
        <v>3520.8</v>
      </c>
    </row>
    <row r="47" spans="1:4" s="4" customFormat="1" ht="15" customHeight="1" x14ac:dyDescent="0.25">
      <c r="A47" s="67"/>
      <c r="B47" s="34" t="s">
        <v>124</v>
      </c>
      <c r="C47" s="3" t="s">
        <v>22</v>
      </c>
      <c r="D47" s="8">
        <f t="shared" ref="D47" si="3">SUM(D48:D51)</f>
        <v>1195.8</v>
      </c>
    </row>
    <row r="48" spans="1:4" s="4" customFormat="1" ht="12.6" customHeight="1" x14ac:dyDescent="0.25">
      <c r="A48" s="67"/>
      <c r="B48" s="26" t="s">
        <v>9</v>
      </c>
      <c r="C48" s="73"/>
      <c r="D48" s="9">
        <v>776.4</v>
      </c>
    </row>
    <row r="49" spans="1:4" s="4" customFormat="1" ht="12.6" customHeight="1" x14ac:dyDescent="0.25">
      <c r="A49" s="67"/>
      <c r="B49" s="28" t="s">
        <v>16</v>
      </c>
      <c r="C49" s="73"/>
      <c r="D49" s="9">
        <v>138</v>
      </c>
    </row>
    <row r="50" spans="1:4" s="4" customFormat="1" ht="12.6" customHeight="1" x14ac:dyDescent="0.25">
      <c r="A50" s="67"/>
      <c r="B50" s="28" t="s">
        <v>5</v>
      </c>
      <c r="C50" s="73"/>
      <c r="D50" s="9">
        <v>230.2</v>
      </c>
    </row>
    <row r="51" spans="1:4" s="4" customFormat="1" ht="12.6" customHeight="1" x14ac:dyDescent="0.25">
      <c r="A51" s="67"/>
      <c r="B51" s="27" t="s">
        <v>23</v>
      </c>
      <c r="C51" s="73"/>
      <c r="D51" s="9">
        <v>51.2</v>
      </c>
    </row>
    <row r="52" spans="1:4" s="4" customFormat="1" ht="15" customHeight="1" x14ac:dyDescent="0.25">
      <c r="A52" s="67"/>
      <c r="B52" s="34" t="s">
        <v>129</v>
      </c>
      <c r="C52" s="3" t="s">
        <v>24</v>
      </c>
      <c r="D52" s="8">
        <f>SUM(D53:D54)</f>
        <v>2014.8999999999999</v>
      </c>
    </row>
    <row r="53" spans="1:4" s="4" customFormat="1" ht="12.6" customHeight="1" x14ac:dyDescent="0.25">
      <c r="A53" s="67"/>
      <c r="B53" s="28" t="s">
        <v>5</v>
      </c>
      <c r="C53" s="73"/>
      <c r="D53" s="9">
        <v>1735.1</v>
      </c>
    </row>
    <row r="54" spans="1:4" s="4" customFormat="1" ht="12.6" customHeight="1" x14ac:dyDescent="0.25">
      <c r="A54" s="67"/>
      <c r="B54" s="27" t="s">
        <v>23</v>
      </c>
      <c r="C54" s="73"/>
      <c r="D54" s="9">
        <v>279.8</v>
      </c>
    </row>
    <row r="55" spans="1:4" s="4" customFormat="1" ht="15" customHeight="1" x14ac:dyDescent="0.25">
      <c r="A55" s="67"/>
      <c r="B55" s="34" t="s">
        <v>126</v>
      </c>
      <c r="C55" s="3" t="s">
        <v>25</v>
      </c>
      <c r="D55" s="8">
        <f t="shared" ref="D55" si="4">SUM(D56:D60)</f>
        <v>2188.6999999999998</v>
      </c>
    </row>
    <row r="56" spans="1:4" s="4" customFormat="1" ht="12.6" customHeight="1" x14ac:dyDescent="0.25">
      <c r="A56" s="67"/>
      <c r="B56" s="28" t="s">
        <v>9</v>
      </c>
      <c r="C56" s="73"/>
      <c r="D56" s="9">
        <v>318.3</v>
      </c>
    </row>
    <row r="57" spans="1:4" s="4" customFormat="1" ht="12.6" customHeight="1" x14ac:dyDescent="0.25">
      <c r="A57" s="67"/>
      <c r="B57" s="28" t="s">
        <v>16</v>
      </c>
      <c r="C57" s="73"/>
      <c r="D57" s="9">
        <v>56.4</v>
      </c>
    </row>
    <row r="58" spans="1:4" s="4" customFormat="1" ht="12.6" customHeight="1" x14ac:dyDescent="0.25">
      <c r="A58" s="67"/>
      <c r="B58" s="29" t="s">
        <v>10</v>
      </c>
      <c r="C58" s="73"/>
      <c r="D58" s="9">
        <v>542.29999999999995</v>
      </c>
    </row>
    <row r="59" spans="1:4" s="4" customFormat="1" ht="12.6" customHeight="1" x14ac:dyDescent="0.25">
      <c r="A59" s="67"/>
      <c r="B59" s="28" t="s">
        <v>132</v>
      </c>
      <c r="C59" s="73"/>
      <c r="D59" s="9">
        <v>890</v>
      </c>
    </row>
    <row r="60" spans="1:4" s="4" customFormat="1" ht="12.6" customHeight="1" x14ac:dyDescent="0.25">
      <c r="A60" s="67"/>
      <c r="B60" s="27" t="s">
        <v>5</v>
      </c>
      <c r="C60" s="73"/>
      <c r="D60" s="9">
        <v>381.7</v>
      </c>
    </row>
    <row r="61" spans="1:4" s="4" customFormat="1" ht="18" customHeight="1" x14ac:dyDescent="0.25">
      <c r="A61" s="63" t="s">
        <v>26</v>
      </c>
      <c r="B61" s="35" t="s">
        <v>27</v>
      </c>
      <c r="C61" s="14"/>
      <c r="D61" s="7">
        <f t="shared" ref="D61" si="5">SUM(D62+D64+D67)</f>
        <v>64.900000000000006</v>
      </c>
    </row>
    <row r="62" spans="1:4" s="4" customFormat="1" ht="15" customHeight="1" x14ac:dyDescent="0.25">
      <c r="A62" s="64"/>
      <c r="B62" s="31" t="s">
        <v>127</v>
      </c>
      <c r="C62" s="3" t="s">
        <v>6</v>
      </c>
      <c r="D62" s="10">
        <f t="shared" ref="D62" si="6">SUM(D63)</f>
        <v>14.6</v>
      </c>
    </row>
    <row r="63" spans="1:4" s="4" customFormat="1" ht="12.6" customHeight="1" x14ac:dyDescent="0.25">
      <c r="A63" s="64"/>
      <c r="B63" s="36" t="s">
        <v>5</v>
      </c>
      <c r="C63" s="22"/>
      <c r="D63" s="9">
        <v>14.6</v>
      </c>
    </row>
    <row r="64" spans="1:4" s="4" customFormat="1" x14ac:dyDescent="0.25">
      <c r="A64" s="64"/>
      <c r="B64" s="37" t="s">
        <v>122</v>
      </c>
      <c r="C64" s="3" t="s">
        <v>18</v>
      </c>
      <c r="D64" s="8">
        <f t="shared" ref="D64" si="7">SUM(D65:D66)</f>
        <v>47.3</v>
      </c>
    </row>
    <row r="65" spans="1:4" s="4" customFormat="1" ht="12.6" customHeight="1" x14ac:dyDescent="0.25">
      <c r="A65" s="65"/>
      <c r="B65" s="38" t="s">
        <v>5</v>
      </c>
      <c r="C65" s="73"/>
      <c r="D65" s="9">
        <v>46.8</v>
      </c>
    </row>
    <row r="66" spans="1:4" s="4" customFormat="1" ht="12.6" customHeight="1" x14ac:dyDescent="0.25">
      <c r="A66" s="65"/>
      <c r="B66" s="39" t="s">
        <v>12</v>
      </c>
      <c r="C66" s="73"/>
      <c r="D66" s="9">
        <v>0.5</v>
      </c>
    </row>
    <row r="67" spans="1:4" s="4" customFormat="1" ht="15" customHeight="1" x14ac:dyDescent="0.25">
      <c r="A67" s="64"/>
      <c r="B67" s="40" t="s">
        <v>130</v>
      </c>
      <c r="C67" s="3" t="s">
        <v>20</v>
      </c>
      <c r="D67" s="8">
        <f t="shared" ref="D67" si="8">SUM(D68)</f>
        <v>3</v>
      </c>
    </row>
    <row r="68" spans="1:4" s="4" customFormat="1" ht="12.6" customHeight="1" x14ac:dyDescent="0.25">
      <c r="A68" s="64"/>
      <c r="B68" s="36" t="s">
        <v>5</v>
      </c>
      <c r="C68" s="22"/>
      <c r="D68" s="9">
        <v>3</v>
      </c>
    </row>
    <row r="69" spans="1:4" s="4" customFormat="1" ht="18" customHeight="1" x14ac:dyDescent="0.25">
      <c r="A69" s="64" t="s">
        <v>28</v>
      </c>
      <c r="B69" s="41" t="s">
        <v>29</v>
      </c>
      <c r="C69" s="14"/>
      <c r="D69" s="7">
        <f t="shared" ref="D69" si="9">SUM(D70+D72+D75)</f>
        <v>98.2</v>
      </c>
    </row>
    <row r="70" spans="1:4" s="4" customFormat="1" ht="15" customHeight="1" x14ac:dyDescent="0.25">
      <c r="A70" s="64"/>
      <c r="B70" s="31" t="s">
        <v>127</v>
      </c>
      <c r="C70" s="3" t="s">
        <v>6</v>
      </c>
      <c r="D70" s="10">
        <f t="shared" ref="D70" si="10">SUM(D71)</f>
        <v>16.8</v>
      </c>
    </row>
    <row r="71" spans="1:4" s="4" customFormat="1" ht="12.6" customHeight="1" x14ac:dyDescent="0.25">
      <c r="A71" s="64"/>
      <c r="B71" s="36" t="s">
        <v>5</v>
      </c>
      <c r="C71" s="22"/>
      <c r="D71" s="9">
        <v>16.8</v>
      </c>
    </row>
    <row r="72" spans="1:4" s="4" customFormat="1" x14ac:dyDescent="0.25">
      <c r="A72" s="64"/>
      <c r="B72" s="37" t="s">
        <v>122</v>
      </c>
      <c r="C72" s="3" t="s">
        <v>18</v>
      </c>
      <c r="D72" s="8">
        <f t="shared" ref="D72" si="11">SUM(D73:D74)</f>
        <v>77.300000000000011</v>
      </c>
    </row>
    <row r="73" spans="1:4" s="4" customFormat="1" ht="12.6" customHeight="1" x14ac:dyDescent="0.25">
      <c r="A73" s="65"/>
      <c r="B73" s="38" t="s">
        <v>5</v>
      </c>
      <c r="C73" s="73"/>
      <c r="D73" s="9">
        <v>73.900000000000006</v>
      </c>
    </row>
    <row r="74" spans="1:4" s="4" customFormat="1" ht="12.6" customHeight="1" x14ac:dyDescent="0.25">
      <c r="A74" s="65"/>
      <c r="B74" s="39" t="s">
        <v>12</v>
      </c>
      <c r="C74" s="73"/>
      <c r="D74" s="9">
        <v>3.4</v>
      </c>
    </row>
    <row r="75" spans="1:4" s="4" customFormat="1" ht="15" customHeight="1" x14ac:dyDescent="0.25">
      <c r="A75" s="64"/>
      <c r="B75" s="40" t="s">
        <v>123</v>
      </c>
      <c r="C75" s="3" t="s">
        <v>20</v>
      </c>
      <c r="D75" s="8">
        <f t="shared" ref="D75" si="12">SUM(D76)</f>
        <v>4.0999999999999996</v>
      </c>
    </row>
    <row r="76" spans="1:4" s="4" customFormat="1" ht="12.6" customHeight="1" x14ac:dyDescent="0.25">
      <c r="A76" s="64"/>
      <c r="B76" s="36" t="s">
        <v>5</v>
      </c>
      <c r="C76" s="22"/>
      <c r="D76" s="9">
        <v>4.0999999999999996</v>
      </c>
    </row>
    <row r="77" spans="1:4" s="4" customFormat="1" ht="18" customHeight="1" x14ac:dyDescent="0.25">
      <c r="A77" s="64" t="s">
        <v>30</v>
      </c>
      <c r="B77" s="41" t="s">
        <v>31</v>
      </c>
      <c r="C77" s="13"/>
      <c r="D77" s="7">
        <f t="shared" ref="D77" si="13">SUM(D78+D80+D83)</f>
        <v>52.1</v>
      </c>
    </row>
    <row r="78" spans="1:4" s="4" customFormat="1" ht="15" customHeight="1" x14ac:dyDescent="0.25">
      <c r="A78" s="64"/>
      <c r="B78" s="31" t="s">
        <v>127</v>
      </c>
      <c r="C78" s="3" t="s">
        <v>6</v>
      </c>
      <c r="D78" s="10">
        <f t="shared" ref="D78" si="14">SUM(D79)</f>
        <v>13.9</v>
      </c>
    </row>
    <row r="79" spans="1:4" s="4" customFormat="1" ht="12.6" customHeight="1" x14ac:dyDescent="0.25">
      <c r="A79" s="64"/>
      <c r="B79" s="36" t="s">
        <v>5</v>
      </c>
      <c r="C79" s="22"/>
      <c r="D79" s="9">
        <v>13.9</v>
      </c>
    </row>
    <row r="80" spans="1:4" s="4" customFormat="1" x14ac:dyDescent="0.25">
      <c r="A80" s="64"/>
      <c r="B80" s="37" t="s">
        <v>122</v>
      </c>
      <c r="C80" s="3" t="s">
        <v>18</v>
      </c>
      <c r="D80" s="8">
        <f t="shared" ref="D80" si="15">SUM(D81:D82)</f>
        <v>35.800000000000004</v>
      </c>
    </row>
    <row r="81" spans="1:4" s="4" customFormat="1" ht="12.6" customHeight="1" x14ac:dyDescent="0.25">
      <c r="A81" s="65"/>
      <c r="B81" s="38" t="s">
        <v>5</v>
      </c>
      <c r="C81" s="73"/>
      <c r="D81" s="9">
        <v>35.1</v>
      </c>
    </row>
    <row r="82" spans="1:4" s="4" customFormat="1" ht="12.6" customHeight="1" x14ac:dyDescent="0.25">
      <c r="A82" s="65"/>
      <c r="B82" s="39" t="s">
        <v>12</v>
      </c>
      <c r="C82" s="73"/>
      <c r="D82" s="9">
        <v>0.7</v>
      </c>
    </row>
    <row r="83" spans="1:4" s="4" customFormat="1" ht="15" customHeight="1" x14ac:dyDescent="0.25">
      <c r="A83" s="64"/>
      <c r="B83" s="42" t="s">
        <v>123</v>
      </c>
      <c r="C83" s="3" t="s">
        <v>20</v>
      </c>
      <c r="D83" s="8">
        <f t="shared" ref="D83" si="16">SUM(D84)</f>
        <v>2.4</v>
      </c>
    </row>
    <row r="84" spans="1:4" s="4" customFormat="1" ht="12.6" customHeight="1" x14ac:dyDescent="0.25">
      <c r="A84" s="64"/>
      <c r="B84" s="36" t="s">
        <v>5</v>
      </c>
      <c r="C84" s="22"/>
      <c r="D84" s="9">
        <v>2.4</v>
      </c>
    </row>
    <row r="85" spans="1:4" s="4" customFormat="1" ht="18" customHeight="1" x14ac:dyDescent="0.25">
      <c r="A85" s="64" t="s">
        <v>32</v>
      </c>
      <c r="B85" s="41" t="s">
        <v>33</v>
      </c>
      <c r="C85" s="14"/>
      <c r="D85" s="7">
        <f>SUM(D86+D88+D91)</f>
        <v>66.3</v>
      </c>
    </row>
    <row r="86" spans="1:4" s="4" customFormat="1" ht="15" customHeight="1" x14ac:dyDescent="0.25">
      <c r="A86" s="64"/>
      <c r="B86" s="31" t="s">
        <v>127</v>
      </c>
      <c r="C86" s="3" t="s">
        <v>6</v>
      </c>
      <c r="D86" s="10">
        <f t="shared" ref="D86" si="17">SUM(D87)</f>
        <v>14</v>
      </c>
    </row>
    <row r="87" spans="1:4" s="4" customFormat="1" ht="12.6" customHeight="1" x14ac:dyDescent="0.25">
      <c r="A87" s="64"/>
      <c r="B87" s="36" t="s">
        <v>5</v>
      </c>
      <c r="C87" s="22"/>
      <c r="D87" s="9">
        <v>14</v>
      </c>
    </row>
    <row r="88" spans="1:4" s="4" customFormat="1" x14ac:dyDescent="0.25">
      <c r="A88" s="64"/>
      <c r="B88" s="37" t="s">
        <v>122</v>
      </c>
      <c r="C88" s="3" t="s">
        <v>18</v>
      </c>
      <c r="D88" s="8">
        <f t="shared" ref="D88" si="18">SUM(D89:D90)</f>
        <v>49.8</v>
      </c>
    </row>
    <row r="89" spans="1:4" s="4" customFormat="1" ht="12.6" customHeight="1" x14ac:dyDescent="0.25">
      <c r="A89" s="65"/>
      <c r="B89" s="38" t="s">
        <v>5</v>
      </c>
      <c r="C89" s="73"/>
      <c r="D89" s="9">
        <v>45.8</v>
      </c>
    </row>
    <row r="90" spans="1:4" s="4" customFormat="1" ht="12.6" customHeight="1" x14ac:dyDescent="0.25">
      <c r="A90" s="65"/>
      <c r="B90" s="39" t="s">
        <v>12</v>
      </c>
      <c r="C90" s="73"/>
      <c r="D90" s="9">
        <v>4</v>
      </c>
    </row>
    <row r="91" spans="1:4" s="4" customFormat="1" ht="15" customHeight="1" x14ac:dyDescent="0.25">
      <c r="A91" s="64"/>
      <c r="B91" s="42" t="s">
        <v>123</v>
      </c>
      <c r="C91" s="3" t="s">
        <v>20</v>
      </c>
      <c r="D91" s="8">
        <f t="shared" ref="D91" si="19">SUM(D92)</f>
        <v>2.5</v>
      </c>
    </row>
    <row r="92" spans="1:4" s="4" customFormat="1" ht="12.6" customHeight="1" x14ac:dyDescent="0.25">
      <c r="A92" s="72"/>
      <c r="B92" s="36" t="s">
        <v>5</v>
      </c>
      <c r="C92" s="22"/>
      <c r="D92" s="9">
        <v>2.5</v>
      </c>
    </row>
    <row r="93" spans="1:4" s="4" customFormat="1" ht="18" customHeight="1" x14ac:dyDescent="0.25">
      <c r="A93" s="114" t="s">
        <v>34</v>
      </c>
      <c r="B93" s="43" t="s">
        <v>35</v>
      </c>
      <c r="C93" s="14"/>
      <c r="D93" s="7">
        <f t="shared" ref="D93" si="20">SUM(D94+D96+D99)</f>
        <v>44.699999999999996</v>
      </c>
    </row>
    <row r="94" spans="1:4" s="4" customFormat="1" ht="15" customHeight="1" x14ac:dyDescent="0.25">
      <c r="A94" s="114"/>
      <c r="B94" s="33" t="s">
        <v>127</v>
      </c>
      <c r="C94" s="3" t="s">
        <v>6</v>
      </c>
      <c r="D94" s="10">
        <f t="shared" ref="D94" si="21">SUM(D95)</f>
        <v>13.3</v>
      </c>
    </row>
    <row r="95" spans="1:4" s="4" customFormat="1" ht="12.6" customHeight="1" x14ac:dyDescent="0.25">
      <c r="A95" s="114"/>
      <c r="B95" s="44" t="s">
        <v>5</v>
      </c>
      <c r="C95" s="22"/>
      <c r="D95" s="9">
        <v>13.3</v>
      </c>
    </row>
    <row r="96" spans="1:4" s="4" customFormat="1" ht="15" customHeight="1" x14ac:dyDescent="0.25">
      <c r="A96" s="114"/>
      <c r="B96" s="37" t="s">
        <v>122</v>
      </c>
      <c r="C96" s="3" t="s">
        <v>18</v>
      </c>
      <c r="D96" s="8">
        <f t="shared" ref="D96" si="22">SUM(D97:D98)</f>
        <v>28.599999999999998</v>
      </c>
    </row>
    <row r="97" spans="1:4" s="4" customFormat="1" ht="12.6" customHeight="1" x14ac:dyDescent="0.25">
      <c r="A97" s="114"/>
      <c r="B97" s="26" t="s">
        <v>5</v>
      </c>
      <c r="C97" s="73"/>
      <c r="D97" s="9">
        <v>26.9</v>
      </c>
    </row>
    <row r="98" spans="1:4" s="4" customFormat="1" ht="12.6" customHeight="1" x14ac:dyDescent="0.25">
      <c r="A98" s="114"/>
      <c r="B98" s="27" t="s">
        <v>12</v>
      </c>
      <c r="C98" s="73"/>
      <c r="D98" s="9">
        <v>1.7</v>
      </c>
    </row>
    <row r="99" spans="1:4" s="4" customFormat="1" ht="15" customHeight="1" x14ac:dyDescent="0.25">
      <c r="A99" s="114"/>
      <c r="B99" s="45" t="s">
        <v>123</v>
      </c>
      <c r="C99" s="3" t="s">
        <v>20</v>
      </c>
      <c r="D99" s="8">
        <f t="shared" ref="D99" si="23">SUM(D100)</f>
        <v>2.8</v>
      </c>
    </row>
    <row r="100" spans="1:4" s="4" customFormat="1" ht="12.6" customHeight="1" x14ac:dyDescent="0.25">
      <c r="A100" s="114"/>
      <c r="B100" s="44" t="s">
        <v>5</v>
      </c>
      <c r="C100" s="22"/>
      <c r="D100" s="9">
        <v>2.8</v>
      </c>
    </row>
    <row r="101" spans="1:4" s="4" customFormat="1" ht="18" customHeight="1" x14ac:dyDescent="0.25">
      <c r="A101" s="115" t="s">
        <v>36</v>
      </c>
      <c r="B101" s="41" t="s">
        <v>37</v>
      </c>
      <c r="C101" s="13"/>
      <c r="D101" s="7">
        <f>SUM(D102+D104+D107)</f>
        <v>99.700000000000017</v>
      </c>
    </row>
    <row r="102" spans="1:4" s="4" customFormat="1" ht="15" customHeight="1" x14ac:dyDescent="0.25">
      <c r="A102" s="74"/>
      <c r="B102" s="31" t="s">
        <v>127</v>
      </c>
      <c r="C102" s="3" t="s">
        <v>6</v>
      </c>
      <c r="D102" s="10">
        <f t="shared" ref="D102" si="24">SUM(D103)</f>
        <v>23.1</v>
      </c>
    </row>
    <row r="103" spans="1:4" s="4" customFormat="1" ht="12.6" customHeight="1" x14ac:dyDescent="0.25">
      <c r="A103" s="74"/>
      <c r="B103" s="36" t="s">
        <v>5</v>
      </c>
      <c r="C103" s="22"/>
      <c r="D103" s="9">
        <v>23.1</v>
      </c>
    </row>
    <row r="104" spans="1:4" s="4" customFormat="1" ht="15" customHeight="1" x14ac:dyDescent="0.25">
      <c r="A104" s="74"/>
      <c r="B104" s="37" t="s">
        <v>122</v>
      </c>
      <c r="C104" s="3" t="s">
        <v>18</v>
      </c>
      <c r="D104" s="8">
        <f t="shared" ref="D104" si="25">SUM(D105:D106)</f>
        <v>72.7</v>
      </c>
    </row>
    <row r="105" spans="1:4" s="4" customFormat="1" ht="12.6" customHeight="1" x14ac:dyDescent="0.25">
      <c r="A105" s="75"/>
      <c r="B105" s="38" t="s">
        <v>5</v>
      </c>
      <c r="C105" s="73"/>
      <c r="D105" s="9">
        <v>67.2</v>
      </c>
    </row>
    <row r="106" spans="1:4" s="4" customFormat="1" ht="12.6" customHeight="1" x14ac:dyDescent="0.25">
      <c r="A106" s="75"/>
      <c r="B106" s="39" t="s">
        <v>12</v>
      </c>
      <c r="C106" s="73"/>
      <c r="D106" s="9">
        <v>5.5</v>
      </c>
    </row>
    <row r="107" spans="1:4" s="4" customFormat="1" ht="15" customHeight="1" x14ac:dyDescent="0.25">
      <c r="A107" s="74"/>
      <c r="B107" s="42" t="s">
        <v>123</v>
      </c>
      <c r="C107" s="3" t="s">
        <v>20</v>
      </c>
      <c r="D107" s="8">
        <f t="shared" ref="D107" si="26">SUM(D108)</f>
        <v>3.9</v>
      </c>
    </row>
    <row r="108" spans="1:4" s="4" customFormat="1" ht="12.6" customHeight="1" x14ac:dyDescent="0.25">
      <c r="A108" s="74"/>
      <c r="B108" s="36" t="s">
        <v>5</v>
      </c>
      <c r="C108" s="22"/>
      <c r="D108" s="9">
        <v>3.9</v>
      </c>
    </row>
    <row r="109" spans="1:4" s="4" customFormat="1" ht="18" customHeight="1" x14ac:dyDescent="0.25">
      <c r="A109" s="74" t="s">
        <v>38</v>
      </c>
      <c r="B109" s="41" t="s">
        <v>39</v>
      </c>
      <c r="C109" s="14"/>
      <c r="D109" s="7">
        <f>SUM(D110+D112+D115)</f>
        <v>48.4</v>
      </c>
    </row>
    <row r="110" spans="1:4" s="4" customFormat="1" ht="15" customHeight="1" x14ac:dyDescent="0.25">
      <c r="A110" s="74"/>
      <c r="B110" s="31" t="s">
        <v>127</v>
      </c>
      <c r="C110" s="3" t="s">
        <v>6</v>
      </c>
      <c r="D110" s="10">
        <f t="shared" ref="D110" si="27">SUM(D111)</f>
        <v>10.7</v>
      </c>
    </row>
    <row r="111" spans="1:4" s="4" customFormat="1" ht="12.6" customHeight="1" x14ac:dyDescent="0.25">
      <c r="A111" s="74"/>
      <c r="B111" s="36" t="s">
        <v>5</v>
      </c>
      <c r="C111" s="22"/>
      <c r="D111" s="9">
        <v>10.7</v>
      </c>
    </row>
    <row r="112" spans="1:4" s="4" customFormat="1" ht="15" customHeight="1" x14ac:dyDescent="0.25">
      <c r="A112" s="74"/>
      <c r="B112" s="37" t="s">
        <v>122</v>
      </c>
      <c r="C112" s="3" t="s">
        <v>18</v>
      </c>
      <c r="D112" s="8">
        <f t="shared" ref="D112" si="28">SUM(D113:D114)</f>
        <v>35.800000000000004</v>
      </c>
    </row>
    <row r="113" spans="1:4" s="4" customFormat="1" ht="12.6" customHeight="1" x14ac:dyDescent="0.25">
      <c r="A113" s="75"/>
      <c r="B113" s="38" t="s">
        <v>5</v>
      </c>
      <c r="C113" s="73"/>
      <c r="D113" s="9">
        <v>35.1</v>
      </c>
    </row>
    <row r="114" spans="1:4" s="4" customFormat="1" ht="12.6" customHeight="1" x14ac:dyDescent="0.25">
      <c r="A114" s="75"/>
      <c r="B114" s="39" t="s">
        <v>12</v>
      </c>
      <c r="C114" s="73"/>
      <c r="D114" s="9">
        <v>0.7</v>
      </c>
    </row>
    <row r="115" spans="1:4" s="4" customFormat="1" ht="15" customHeight="1" x14ac:dyDescent="0.25">
      <c r="A115" s="74"/>
      <c r="B115" s="42" t="s">
        <v>130</v>
      </c>
      <c r="C115" s="3" t="s">
        <v>20</v>
      </c>
      <c r="D115" s="8">
        <f t="shared" ref="D115" si="29">SUM(D116)</f>
        <v>1.9</v>
      </c>
    </row>
    <row r="116" spans="1:4" s="4" customFormat="1" ht="12.6" customHeight="1" x14ac:dyDescent="0.25">
      <c r="A116" s="74"/>
      <c r="B116" s="36" t="s">
        <v>5</v>
      </c>
      <c r="C116" s="22"/>
      <c r="D116" s="9">
        <v>1.9</v>
      </c>
    </row>
    <row r="117" spans="1:4" s="4" customFormat="1" ht="18" customHeight="1" x14ac:dyDescent="0.25">
      <c r="A117" s="74" t="s">
        <v>40</v>
      </c>
      <c r="B117" s="41" t="s">
        <v>41</v>
      </c>
      <c r="C117" s="14"/>
      <c r="D117" s="7">
        <f>SUM(D118+D120+D123)</f>
        <v>78.8</v>
      </c>
    </row>
    <row r="118" spans="1:4" s="4" customFormat="1" ht="15" customHeight="1" x14ac:dyDescent="0.25">
      <c r="A118" s="74"/>
      <c r="B118" s="31" t="s">
        <v>127</v>
      </c>
      <c r="C118" s="3" t="s">
        <v>6</v>
      </c>
      <c r="D118" s="10">
        <f t="shared" ref="D118" si="30">SUM(D119)</f>
        <v>17.2</v>
      </c>
    </row>
    <row r="119" spans="1:4" s="4" customFormat="1" ht="12.6" customHeight="1" x14ac:dyDescent="0.25">
      <c r="A119" s="74"/>
      <c r="B119" s="36" t="s">
        <v>5</v>
      </c>
      <c r="C119" s="22"/>
      <c r="D119" s="9">
        <v>17.2</v>
      </c>
    </row>
    <row r="120" spans="1:4" s="4" customFormat="1" ht="15" customHeight="1" x14ac:dyDescent="0.25">
      <c r="A120" s="74"/>
      <c r="B120" s="37" t="s">
        <v>122</v>
      </c>
      <c r="C120" s="3" t="s">
        <v>18</v>
      </c>
      <c r="D120" s="8">
        <f t="shared" ref="D120" si="31">SUM(D121:D122)</f>
        <v>58</v>
      </c>
    </row>
    <row r="121" spans="1:4" s="4" customFormat="1" ht="12.6" customHeight="1" x14ac:dyDescent="0.25">
      <c r="A121" s="75"/>
      <c r="B121" s="38" t="s">
        <v>5</v>
      </c>
      <c r="C121" s="73"/>
      <c r="D121" s="9">
        <v>52</v>
      </c>
    </row>
    <row r="122" spans="1:4" s="4" customFormat="1" ht="12.6" customHeight="1" x14ac:dyDescent="0.25">
      <c r="A122" s="75"/>
      <c r="B122" s="39" t="s">
        <v>12</v>
      </c>
      <c r="C122" s="73"/>
      <c r="D122" s="9">
        <v>6</v>
      </c>
    </row>
    <row r="123" spans="1:4" s="4" customFormat="1" ht="15" customHeight="1" x14ac:dyDescent="0.25">
      <c r="A123" s="74"/>
      <c r="B123" s="42" t="s">
        <v>123</v>
      </c>
      <c r="C123" s="3" t="s">
        <v>20</v>
      </c>
      <c r="D123" s="8">
        <f t="shared" ref="D123" si="32">SUM(D124)</f>
        <v>3.6</v>
      </c>
    </row>
    <row r="124" spans="1:4" s="4" customFormat="1" ht="12" customHeight="1" x14ac:dyDescent="0.25">
      <c r="A124" s="74"/>
      <c r="B124" s="36" t="s">
        <v>5</v>
      </c>
      <c r="C124" s="22"/>
      <c r="D124" s="9">
        <v>3.6</v>
      </c>
    </row>
    <row r="125" spans="1:4" s="4" customFormat="1" ht="18" customHeight="1" x14ac:dyDescent="0.25">
      <c r="A125" s="105" t="s">
        <v>42</v>
      </c>
      <c r="B125" s="41" t="s">
        <v>43</v>
      </c>
      <c r="C125" s="14"/>
      <c r="D125" s="7">
        <f>SUM(D126+D128+D131)</f>
        <v>70.899999999999991</v>
      </c>
    </row>
    <row r="126" spans="1:4" s="4" customFormat="1" ht="15" customHeight="1" x14ac:dyDescent="0.25">
      <c r="A126" s="106"/>
      <c r="B126" s="31" t="s">
        <v>127</v>
      </c>
      <c r="C126" s="3" t="s">
        <v>6</v>
      </c>
      <c r="D126" s="10">
        <f t="shared" ref="D126" si="33">SUM(D127)</f>
        <v>12.9</v>
      </c>
    </row>
    <row r="127" spans="1:4" s="4" customFormat="1" ht="12.6" customHeight="1" x14ac:dyDescent="0.25">
      <c r="A127" s="106"/>
      <c r="B127" s="36" t="s">
        <v>5</v>
      </c>
      <c r="C127" s="22"/>
      <c r="D127" s="9">
        <v>12.9</v>
      </c>
    </row>
    <row r="128" spans="1:4" s="4" customFormat="1" ht="15" customHeight="1" x14ac:dyDescent="0.25">
      <c r="A128" s="106"/>
      <c r="B128" s="37" t="s">
        <v>122</v>
      </c>
      <c r="C128" s="3" t="s">
        <v>18</v>
      </c>
      <c r="D128" s="8">
        <f t="shared" ref="D128" si="34">SUM(D129:D130)</f>
        <v>55.9</v>
      </c>
    </row>
    <row r="129" spans="1:4" s="4" customFormat="1" ht="12.6" customHeight="1" x14ac:dyDescent="0.25">
      <c r="A129" s="106"/>
      <c r="B129" s="38" t="s">
        <v>5</v>
      </c>
      <c r="C129" s="73"/>
      <c r="D129" s="9">
        <v>54.5</v>
      </c>
    </row>
    <row r="130" spans="1:4" s="4" customFormat="1" ht="12.6" customHeight="1" x14ac:dyDescent="0.25">
      <c r="A130" s="106"/>
      <c r="B130" s="39" t="s">
        <v>12</v>
      </c>
      <c r="C130" s="73"/>
      <c r="D130" s="9">
        <v>1.4</v>
      </c>
    </row>
    <row r="131" spans="1:4" s="4" customFormat="1" ht="15" customHeight="1" x14ac:dyDescent="0.25">
      <c r="A131" s="106"/>
      <c r="B131" s="42" t="s">
        <v>123</v>
      </c>
      <c r="C131" s="3" t="s">
        <v>20</v>
      </c>
      <c r="D131" s="8">
        <f t="shared" ref="D131" si="35">SUM(D132)</f>
        <v>2.1</v>
      </c>
    </row>
    <row r="132" spans="1:4" s="4" customFormat="1" ht="12.6" customHeight="1" x14ac:dyDescent="0.25">
      <c r="A132" s="106"/>
      <c r="B132" s="36" t="s">
        <v>5</v>
      </c>
      <c r="C132" s="22"/>
      <c r="D132" s="9">
        <v>2.1</v>
      </c>
    </row>
    <row r="133" spans="1:4" s="4" customFormat="1" ht="18" customHeight="1" x14ac:dyDescent="0.25">
      <c r="A133" s="74" t="s">
        <v>44</v>
      </c>
      <c r="B133" s="41" t="s">
        <v>45</v>
      </c>
      <c r="C133" s="14"/>
      <c r="D133" s="7">
        <f t="shared" ref="D133" si="36">SUM(D134+D136+D139)</f>
        <v>43.3</v>
      </c>
    </row>
    <row r="134" spans="1:4" s="4" customFormat="1" ht="15" customHeight="1" x14ac:dyDescent="0.25">
      <c r="A134" s="74"/>
      <c r="B134" s="31" t="s">
        <v>127</v>
      </c>
      <c r="C134" s="3" t="s">
        <v>6</v>
      </c>
      <c r="D134" s="10">
        <f t="shared" ref="D134" si="37">SUM(D135)</f>
        <v>9.6999999999999993</v>
      </c>
    </row>
    <row r="135" spans="1:4" s="4" customFormat="1" ht="12.6" customHeight="1" x14ac:dyDescent="0.25">
      <c r="A135" s="74"/>
      <c r="B135" s="36" t="s">
        <v>5</v>
      </c>
      <c r="C135" s="22"/>
      <c r="D135" s="9">
        <v>9.6999999999999993</v>
      </c>
    </row>
    <row r="136" spans="1:4" s="4" customFormat="1" ht="15" customHeight="1" x14ac:dyDescent="0.25">
      <c r="A136" s="74"/>
      <c r="B136" s="37" t="s">
        <v>122</v>
      </c>
      <c r="C136" s="3" t="s">
        <v>18</v>
      </c>
      <c r="D136" s="8">
        <f t="shared" ref="D136" si="38">SUM(D137:D138)</f>
        <v>31.6</v>
      </c>
    </row>
    <row r="137" spans="1:4" s="4" customFormat="1" ht="12.6" customHeight="1" x14ac:dyDescent="0.25">
      <c r="A137" s="75"/>
      <c r="B137" s="38" t="s">
        <v>5</v>
      </c>
      <c r="C137" s="73"/>
      <c r="D137" s="9">
        <v>28.1</v>
      </c>
    </row>
    <row r="138" spans="1:4" s="4" customFormat="1" ht="12.6" customHeight="1" x14ac:dyDescent="0.25">
      <c r="A138" s="75"/>
      <c r="B138" s="39" t="s">
        <v>12</v>
      </c>
      <c r="C138" s="73"/>
      <c r="D138" s="9">
        <v>3.5</v>
      </c>
    </row>
    <row r="139" spans="1:4" s="4" customFormat="1" ht="15" customHeight="1" x14ac:dyDescent="0.25">
      <c r="A139" s="74"/>
      <c r="B139" s="42" t="s">
        <v>130</v>
      </c>
      <c r="C139" s="3" t="s">
        <v>20</v>
      </c>
      <c r="D139" s="8">
        <f t="shared" ref="D139" si="39">SUM(D140)</f>
        <v>2</v>
      </c>
    </row>
    <row r="140" spans="1:4" s="4" customFormat="1" ht="12.6" customHeight="1" x14ac:dyDescent="0.25">
      <c r="A140" s="74"/>
      <c r="B140" s="36" t="s">
        <v>5</v>
      </c>
      <c r="C140" s="22"/>
      <c r="D140" s="9">
        <v>2</v>
      </c>
    </row>
    <row r="141" spans="1:4" s="4" customFormat="1" ht="18" customHeight="1" x14ac:dyDescent="0.25">
      <c r="A141" s="64" t="s">
        <v>46</v>
      </c>
      <c r="B141" s="41" t="s">
        <v>47</v>
      </c>
      <c r="C141" s="14"/>
      <c r="D141" s="7">
        <f t="shared" ref="D141" si="40">SUM(D142+D144+D147)</f>
        <v>44</v>
      </c>
    </row>
    <row r="142" spans="1:4" s="4" customFormat="1" ht="15" customHeight="1" x14ac:dyDescent="0.25">
      <c r="A142" s="64"/>
      <c r="B142" s="31" t="s">
        <v>127</v>
      </c>
      <c r="C142" s="3" t="s">
        <v>6</v>
      </c>
      <c r="D142" s="10">
        <f t="shared" ref="D142" si="41">SUM(D143)</f>
        <v>11.7</v>
      </c>
    </row>
    <row r="143" spans="1:4" s="4" customFormat="1" ht="12.6" customHeight="1" x14ac:dyDescent="0.25">
      <c r="A143" s="64"/>
      <c r="B143" s="36" t="s">
        <v>5</v>
      </c>
      <c r="C143" s="22"/>
      <c r="D143" s="9">
        <v>11.7</v>
      </c>
    </row>
    <row r="144" spans="1:4" s="4" customFormat="1" x14ac:dyDescent="0.25">
      <c r="A144" s="64"/>
      <c r="B144" s="37" t="s">
        <v>122</v>
      </c>
      <c r="C144" s="3" t="s">
        <v>18</v>
      </c>
      <c r="D144" s="8">
        <f t="shared" ref="D144" si="42">SUM(D145:D146)</f>
        <v>30</v>
      </c>
    </row>
    <row r="145" spans="1:4" s="4" customFormat="1" ht="12.6" customHeight="1" x14ac:dyDescent="0.25">
      <c r="A145" s="65"/>
      <c r="B145" s="38" t="s">
        <v>5</v>
      </c>
      <c r="C145" s="73"/>
      <c r="D145" s="9">
        <v>27.5</v>
      </c>
    </row>
    <row r="146" spans="1:4" s="4" customFormat="1" ht="12.6" customHeight="1" x14ac:dyDescent="0.25">
      <c r="A146" s="65"/>
      <c r="B146" s="39" t="s">
        <v>12</v>
      </c>
      <c r="C146" s="73"/>
      <c r="D146" s="9">
        <v>2.5</v>
      </c>
    </row>
    <row r="147" spans="1:4" s="4" customFormat="1" ht="15" customHeight="1" x14ac:dyDescent="0.25">
      <c r="A147" s="64"/>
      <c r="B147" s="42" t="s">
        <v>130</v>
      </c>
      <c r="C147" s="3" t="s">
        <v>20</v>
      </c>
      <c r="D147" s="8">
        <f t="shared" ref="D147" si="43">SUM(D148)</f>
        <v>2.2999999999999998</v>
      </c>
    </row>
    <row r="148" spans="1:4" s="4" customFormat="1" ht="12.6" customHeight="1" x14ac:dyDescent="0.25">
      <c r="A148" s="64"/>
      <c r="B148" s="36" t="s">
        <v>5</v>
      </c>
      <c r="C148" s="22"/>
      <c r="D148" s="9">
        <v>2.2999999999999998</v>
      </c>
    </row>
    <row r="149" spans="1:4" s="4" customFormat="1" ht="18" customHeight="1" x14ac:dyDescent="0.25">
      <c r="A149" s="98" t="s">
        <v>48</v>
      </c>
      <c r="B149" s="41" t="s">
        <v>49</v>
      </c>
      <c r="C149" s="14"/>
      <c r="D149" s="7">
        <f>SUM(D150+D152+D155)</f>
        <v>96.8</v>
      </c>
    </row>
    <row r="150" spans="1:4" s="4" customFormat="1" ht="15" customHeight="1" x14ac:dyDescent="0.25">
      <c r="A150" s="71"/>
      <c r="B150" s="31" t="s">
        <v>127</v>
      </c>
      <c r="C150" s="3" t="s">
        <v>6</v>
      </c>
      <c r="D150" s="10">
        <f t="shared" ref="D150" si="44">SUM(D151)</f>
        <v>21.5</v>
      </c>
    </row>
    <row r="151" spans="1:4" s="4" customFormat="1" ht="12.6" customHeight="1" x14ac:dyDescent="0.25">
      <c r="A151" s="71"/>
      <c r="B151" s="36" t="s">
        <v>5</v>
      </c>
      <c r="C151" s="22"/>
      <c r="D151" s="9">
        <v>21.5</v>
      </c>
    </row>
    <row r="152" spans="1:4" s="4" customFormat="1" x14ac:dyDescent="0.25">
      <c r="A152" s="71"/>
      <c r="B152" s="37" t="s">
        <v>122</v>
      </c>
      <c r="C152" s="3" t="s">
        <v>18</v>
      </c>
      <c r="D152" s="8">
        <f t="shared" ref="D152" si="45">SUM(D153:D154)</f>
        <v>70.7</v>
      </c>
    </row>
    <row r="153" spans="1:4" s="4" customFormat="1" ht="12.6" customHeight="1" x14ac:dyDescent="0.25">
      <c r="A153" s="71"/>
      <c r="B153" s="38" t="s">
        <v>5</v>
      </c>
      <c r="C153" s="73"/>
      <c r="D153" s="9">
        <v>60.7</v>
      </c>
    </row>
    <row r="154" spans="1:4" s="4" customFormat="1" ht="12.6" customHeight="1" x14ac:dyDescent="0.25">
      <c r="A154" s="71"/>
      <c r="B154" s="39" t="s">
        <v>12</v>
      </c>
      <c r="C154" s="73"/>
      <c r="D154" s="9">
        <v>10</v>
      </c>
    </row>
    <row r="155" spans="1:4" s="4" customFormat="1" ht="15" customHeight="1" x14ac:dyDescent="0.25">
      <c r="A155" s="71"/>
      <c r="B155" s="42" t="s">
        <v>130</v>
      </c>
      <c r="C155" s="3" t="s">
        <v>20</v>
      </c>
      <c r="D155" s="8">
        <f t="shared" ref="D155" si="46">SUM(D156)</f>
        <v>4.5999999999999996</v>
      </c>
    </row>
    <row r="156" spans="1:4" s="4" customFormat="1" ht="12.6" customHeight="1" x14ac:dyDescent="0.25">
      <c r="A156" s="71"/>
      <c r="B156" s="36" t="s">
        <v>5</v>
      </c>
      <c r="C156" s="22"/>
      <c r="D156" s="9">
        <v>4.5999999999999996</v>
      </c>
    </row>
    <row r="157" spans="1:4" s="4" customFormat="1" ht="18" customHeight="1" x14ac:dyDescent="0.25">
      <c r="A157" s="64" t="s">
        <v>50</v>
      </c>
      <c r="B157" s="46" t="s">
        <v>51</v>
      </c>
      <c r="C157" s="13"/>
      <c r="D157" s="7">
        <f t="shared" ref="D157" si="47">SUM(D159:D160)</f>
        <v>1464.1999999999998</v>
      </c>
    </row>
    <row r="158" spans="1:4" s="4" customFormat="1" ht="15" customHeight="1" x14ac:dyDescent="0.25">
      <c r="A158" s="65"/>
      <c r="B158" s="31" t="s">
        <v>127</v>
      </c>
      <c r="C158" s="3" t="s">
        <v>6</v>
      </c>
      <c r="D158" s="10">
        <f t="shared" ref="D158" si="48">SUM(D159:D160)</f>
        <v>1464.1999999999998</v>
      </c>
    </row>
    <row r="159" spans="1:4" s="4" customFormat="1" ht="12.6" customHeight="1" x14ac:dyDescent="0.25">
      <c r="A159" s="65"/>
      <c r="B159" s="48" t="s">
        <v>10</v>
      </c>
      <c r="C159" s="73"/>
      <c r="D159" s="9">
        <v>1408.6</v>
      </c>
    </row>
    <row r="160" spans="1:4" s="4" customFormat="1" ht="12.6" customHeight="1" x14ac:dyDescent="0.25">
      <c r="A160" s="65"/>
      <c r="B160" s="39" t="s">
        <v>5</v>
      </c>
      <c r="C160" s="73"/>
      <c r="D160" s="9">
        <v>55.6</v>
      </c>
    </row>
    <row r="161" spans="1:4" s="4" customFormat="1" ht="18" customHeight="1" x14ac:dyDescent="0.25">
      <c r="A161" s="76" t="s">
        <v>52</v>
      </c>
      <c r="B161" s="47" t="s">
        <v>53</v>
      </c>
      <c r="C161" s="14"/>
      <c r="D161" s="7">
        <f t="shared" ref="D161" si="49">SUM(D162)</f>
        <v>2445.2000000000003</v>
      </c>
    </row>
    <row r="162" spans="1:4" s="4" customFormat="1" ht="27" x14ac:dyDescent="0.25">
      <c r="A162" s="76"/>
      <c r="B162" s="40" t="s">
        <v>140</v>
      </c>
      <c r="C162" s="3" t="s">
        <v>13</v>
      </c>
      <c r="D162" s="8">
        <f t="shared" ref="D162" si="50">SUM(D163:D169)</f>
        <v>2445.2000000000003</v>
      </c>
    </row>
    <row r="163" spans="1:4" s="4" customFormat="1" ht="12.6" customHeight="1" x14ac:dyDescent="0.25">
      <c r="A163" s="76"/>
      <c r="B163" s="26" t="s">
        <v>15</v>
      </c>
      <c r="C163" s="73"/>
      <c r="D163" s="20">
        <v>1525.2</v>
      </c>
    </row>
    <row r="164" spans="1:4" s="4" customFormat="1" ht="12.6" customHeight="1" x14ac:dyDescent="0.25">
      <c r="A164" s="76"/>
      <c r="B164" s="28" t="s">
        <v>10</v>
      </c>
      <c r="C164" s="73"/>
      <c r="D164" s="18">
        <v>63</v>
      </c>
    </row>
    <row r="165" spans="1:4" s="4" customFormat="1" ht="12.6" customHeight="1" x14ac:dyDescent="0.25">
      <c r="A165" s="76"/>
      <c r="B165" s="28" t="s">
        <v>14</v>
      </c>
      <c r="C165" s="73"/>
      <c r="D165" s="18">
        <v>14</v>
      </c>
    </row>
    <row r="166" spans="1:4" s="4" customFormat="1" ht="12.6" customHeight="1" x14ac:dyDescent="0.25">
      <c r="A166" s="76"/>
      <c r="B166" s="28" t="s">
        <v>135</v>
      </c>
      <c r="C166" s="73"/>
      <c r="D166" s="18">
        <v>10.9</v>
      </c>
    </row>
    <row r="167" spans="1:4" s="4" customFormat="1" ht="12.6" customHeight="1" x14ac:dyDescent="0.25">
      <c r="A167" s="76"/>
      <c r="B167" s="28" t="s">
        <v>147</v>
      </c>
      <c r="C167" s="73"/>
      <c r="D167" s="18">
        <v>9.5</v>
      </c>
    </row>
    <row r="168" spans="1:4" s="4" customFormat="1" ht="12.6" customHeight="1" x14ac:dyDescent="0.25">
      <c r="A168" s="76"/>
      <c r="B168" s="28" t="s">
        <v>5</v>
      </c>
      <c r="C168" s="73"/>
      <c r="D168" s="25">
        <v>819.6</v>
      </c>
    </row>
    <row r="169" spans="1:4" s="4" customFormat="1" ht="12.6" customHeight="1" x14ac:dyDescent="0.25">
      <c r="A169" s="76"/>
      <c r="B169" s="27" t="s">
        <v>12</v>
      </c>
      <c r="C169" s="73"/>
      <c r="D169" s="18">
        <v>3</v>
      </c>
    </row>
    <row r="170" spans="1:4" s="4" customFormat="1" ht="18" customHeight="1" x14ac:dyDescent="0.25">
      <c r="A170" s="76" t="s">
        <v>54</v>
      </c>
      <c r="B170" s="47" t="s">
        <v>56</v>
      </c>
      <c r="C170" s="14"/>
      <c r="D170" s="7">
        <f t="shared" ref="D170" si="51">SUM(D171)</f>
        <v>2086.9</v>
      </c>
    </row>
    <row r="171" spans="1:4" s="4" customFormat="1" ht="30.75" customHeight="1" x14ac:dyDescent="0.25">
      <c r="A171" s="76"/>
      <c r="B171" s="40" t="s">
        <v>140</v>
      </c>
      <c r="C171" s="3" t="s">
        <v>13</v>
      </c>
      <c r="D171" s="8">
        <f t="shared" ref="D171" si="52">SUM(D172:D178)</f>
        <v>2086.9</v>
      </c>
    </row>
    <row r="172" spans="1:4" s="4" customFormat="1" ht="12.6" customHeight="1" x14ac:dyDescent="0.25">
      <c r="A172" s="76"/>
      <c r="B172" s="28" t="s">
        <v>15</v>
      </c>
      <c r="C172" s="73"/>
      <c r="D172" s="9">
        <v>1157.5999999999999</v>
      </c>
    </row>
    <row r="173" spans="1:4" s="4" customFormat="1" ht="12.6" customHeight="1" x14ac:dyDescent="0.25">
      <c r="A173" s="76"/>
      <c r="B173" s="28" t="s">
        <v>10</v>
      </c>
      <c r="C173" s="73"/>
      <c r="D173" s="18">
        <v>42</v>
      </c>
    </row>
    <row r="174" spans="1:4" s="4" customFormat="1" ht="12.6" customHeight="1" x14ac:dyDescent="0.25">
      <c r="A174" s="76"/>
      <c r="B174" s="28" t="s">
        <v>14</v>
      </c>
      <c r="C174" s="73"/>
      <c r="D174" s="18"/>
    </row>
    <row r="175" spans="1:4" s="4" customFormat="1" ht="12.6" customHeight="1" x14ac:dyDescent="0.25">
      <c r="A175" s="76"/>
      <c r="B175" s="28" t="s">
        <v>135</v>
      </c>
      <c r="C175" s="73"/>
      <c r="D175" s="18">
        <v>17.899999999999999</v>
      </c>
    </row>
    <row r="176" spans="1:4" s="4" customFormat="1" ht="12.6" customHeight="1" x14ac:dyDescent="0.25">
      <c r="A176" s="76"/>
      <c r="B176" s="28" t="s">
        <v>147</v>
      </c>
      <c r="C176" s="73"/>
      <c r="D176" s="18">
        <v>1.9</v>
      </c>
    </row>
    <row r="177" spans="1:4" s="4" customFormat="1" ht="12.6" customHeight="1" x14ac:dyDescent="0.25">
      <c r="A177" s="76"/>
      <c r="B177" s="28" t="s">
        <v>5</v>
      </c>
      <c r="C177" s="73"/>
      <c r="D177" s="60">
        <v>849.1</v>
      </c>
    </row>
    <row r="178" spans="1:4" s="4" customFormat="1" ht="12.6" customHeight="1" x14ac:dyDescent="0.25">
      <c r="A178" s="76"/>
      <c r="B178" s="27" t="s">
        <v>12</v>
      </c>
      <c r="C178" s="73"/>
      <c r="D178" s="9">
        <v>18.399999999999999</v>
      </c>
    </row>
    <row r="179" spans="1:4" s="4" customFormat="1" ht="18" customHeight="1" x14ac:dyDescent="0.25">
      <c r="A179" s="99" t="s">
        <v>55</v>
      </c>
      <c r="B179" s="47" t="s">
        <v>58</v>
      </c>
      <c r="C179" s="13"/>
      <c r="D179" s="7">
        <f t="shared" ref="D179" si="53">SUM(D180)</f>
        <v>2775.6000000000004</v>
      </c>
    </row>
    <row r="180" spans="1:4" s="4" customFormat="1" ht="27" x14ac:dyDescent="0.25">
      <c r="A180" s="100"/>
      <c r="B180" s="40" t="s">
        <v>140</v>
      </c>
      <c r="C180" s="3" t="s">
        <v>13</v>
      </c>
      <c r="D180" s="8">
        <f>SUM(D181:D187)</f>
        <v>2775.6000000000004</v>
      </c>
    </row>
    <row r="181" spans="1:4" s="4" customFormat="1" ht="12.6" customHeight="1" x14ac:dyDescent="0.25">
      <c r="A181" s="100"/>
      <c r="B181" s="28" t="s">
        <v>15</v>
      </c>
      <c r="C181" s="73"/>
      <c r="D181" s="9">
        <v>1328.2</v>
      </c>
    </row>
    <row r="182" spans="1:4" s="4" customFormat="1" ht="12.6" customHeight="1" x14ac:dyDescent="0.25">
      <c r="A182" s="100"/>
      <c r="B182" s="28" t="s">
        <v>10</v>
      </c>
      <c r="C182" s="73"/>
      <c r="D182" s="18">
        <v>52</v>
      </c>
    </row>
    <row r="183" spans="1:4" s="4" customFormat="1" ht="12.6" customHeight="1" x14ac:dyDescent="0.25">
      <c r="A183" s="100"/>
      <c r="B183" s="28" t="s">
        <v>14</v>
      </c>
      <c r="C183" s="73"/>
      <c r="D183" s="18">
        <v>38.9</v>
      </c>
    </row>
    <row r="184" spans="1:4" s="4" customFormat="1" ht="12.6" customHeight="1" x14ac:dyDescent="0.25">
      <c r="A184" s="100"/>
      <c r="B184" s="28" t="s">
        <v>135</v>
      </c>
      <c r="C184" s="73"/>
      <c r="D184" s="18">
        <v>27.6</v>
      </c>
    </row>
    <row r="185" spans="1:4" s="4" customFormat="1" ht="12.6" customHeight="1" x14ac:dyDescent="0.25">
      <c r="A185" s="100"/>
      <c r="B185" s="28" t="s">
        <v>147</v>
      </c>
      <c r="C185" s="73"/>
      <c r="D185" s="18">
        <v>1.9</v>
      </c>
    </row>
    <row r="186" spans="1:4" s="4" customFormat="1" ht="12.6" customHeight="1" x14ac:dyDescent="0.25">
      <c r="A186" s="100"/>
      <c r="B186" s="28" t="s">
        <v>5</v>
      </c>
      <c r="C186" s="73"/>
      <c r="D186" s="11">
        <v>1287</v>
      </c>
    </row>
    <row r="187" spans="1:4" s="4" customFormat="1" ht="12.6" customHeight="1" x14ac:dyDescent="0.25">
      <c r="A187" s="101"/>
      <c r="B187" s="27" t="s">
        <v>12</v>
      </c>
      <c r="C187" s="73"/>
      <c r="D187" s="9">
        <v>40</v>
      </c>
    </row>
    <row r="188" spans="1:4" s="4" customFormat="1" ht="18" customHeight="1" x14ac:dyDescent="0.25">
      <c r="A188" s="99" t="s">
        <v>57</v>
      </c>
      <c r="B188" s="47" t="s">
        <v>60</v>
      </c>
      <c r="C188" s="13"/>
      <c r="D188" s="7">
        <f t="shared" ref="D188" si="54">SUM(D189)</f>
        <v>2813.9</v>
      </c>
    </row>
    <row r="189" spans="1:4" s="4" customFormat="1" ht="27" x14ac:dyDescent="0.25">
      <c r="A189" s="99"/>
      <c r="B189" s="40" t="s">
        <v>140</v>
      </c>
      <c r="C189" s="3" t="s">
        <v>13</v>
      </c>
      <c r="D189" s="8">
        <f t="shared" ref="D189" si="55">SUM(D190:D196)</f>
        <v>2813.9</v>
      </c>
    </row>
    <row r="190" spans="1:4" s="4" customFormat="1" ht="12.6" customHeight="1" x14ac:dyDescent="0.25">
      <c r="A190" s="99"/>
      <c r="B190" s="28" t="s">
        <v>15</v>
      </c>
      <c r="C190" s="73"/>
      <c r="D190" s="9">
        <v>1800.8</v>
      </c>
    </row>
    <row r="191" spans="1:4" s="4" customFormat="1" ht="12.6" customHeight="1" x14ac:dyDescent="0.25">
      <c r="A191" s="99"/>
      <c r="B191" s="28" t="s">
        <v>10</v>
      </c>
      <c r="C191" s="73"/>
      <c r="D191" s="18">
        <v>85</v>
      </c>
    </row>
    <row r="192" spans="1:4" s="4" customFormat="1" ht="12.6" customHeight="1" x14ac:dyDescent="0.25">
      <c r="A192" s="99"/>
      <c r="B192" s="28" t="s">
        <v>14</v>
      </c>
      <c r="C192" s="73"/>
      <c r="D192" s="18">
        <v>14</v>
      </c>
    </row>
    <row r="193" spans="1:4" s="4" customFormat="1" ht="12.6" customHeight="1" x14ac:dyDescent="0.25">
      <c r="A193" s="99"/>
      <c r="B193" s="28" t="s">
        <v>135</v>
      </c>
      <c r="C193" s="73"/>
      <c r="D193" s="18">
        <v>12.4</v>
      </c>
    </row>
    <row r="194" spans="1:4" s="4" customFormat="1" ht="12.6" customHeight="1" x14ac:dyDescent="0.25">
      <c r="A194" s="99"/>
      <c r="B194" s="28" t="s">
        <v>147</v>
      </c>
      <c r="C194" s="73"/>
      <c r="D194" s="18">
        <v>3.8</v>
      </c>
    </row>
    <row r="195" spans="1:4" s="4" customFormat="1" ht="12.6" customHeight="1" x14ac:dyDescent="0.25">
      <c r="A195" s="99"/>
      <c r="B195" s="28" t="s">
        <v>5</v>
      </c>
      <c r="C195" s="73"/>
      <c r="D195" s="61">
        <v>892.8</v>
      </c>
    </row>
    <row r="196" spans="1:4" s="4" customFormat="1" ht="12.6" customHeight="1" x14ac:dyDescent="0.25">
      <c r="A196" s="76"/>
      <c r="B196" s="27" t="s">
        <v>12</v>
      </c>
      <c r="C196" s="73"/>
      <c r="D196" s="9">
        <v>5.0999999999999996</v>
      </c>
    </row>
    <row r="197" spans="1:4" s="4" customFormat="1" ht="18" customHeight="1" x14ac:dyDescent="0.25">
      <c r="A197" s="99" t="s">
        <v>59</v>
      </c>
      <c r="B197" s="35" t="s">
        <v>62</v>
      </c>
      <c r="C197" s="13"/>
      <c r="D197" s="7">
        <f t="shared" ref="D197" si="56">SUM(D198)</f>
        <v>2265.8999999999996</v>
      </c>
    </row>
    <row r="198" spans="1:4" s="4" customFormat="1" ht="27" x14ac:dyDescent="0.25">
      <c r="A198" s="100"/>
      <c r="B198" s="40" t="s">
        <v>140</v>
      </c>
      <c r="C198" s="3" t="s">
        <v>13</v>
      </c>
      <c r="D198" s="8">
        <f t="shared" ref="D198" si="57">SUM(D199:D204)</f>
        <v>2265.8999999999996</v>
      </c>
    </row>
    <row r="199" spans="1:4" s="4" customFormat="1" ht="12.6" customHeight="1" x14ac:dyDescent="0.25">
      <c r="A199" s="100"/>
      <c r="B199" s="28" t="s">
        <v>15</v>
      </c>
      <c r="C199" s="73"/>
      <c r="D199" s="9">
        <v>1170.0999999999999</v>
      </c>
    </row>
    <row r="200" spans="1:4" s="4" customFormat="1" ht="12.6" customHeight="1" x14ac:dyDescent="0.25">
      <c r="A200" s="100"/>
      <c r="B200" s="48" t="s">
        <v>10</v>
      </c>
      <c r="C200" s="73"/>
      <c r="D200" s="18">
        <v>62</v>
      </c>
    </row>
    <row r="201" spans="1:4" s="4" customFormat="1" ht="12.6" customHeight="1" x14ac:dyDescent="0.25">
      <c r="A201" s="100"/>
      <c r="B201" s="28" t="s">
        <v>14</v>
      </c>
      <c r="C201" s="73"/>
      <c r="D201" s="18">
        <v>19.100000000000001</v>
      </c>
    </row>
    <row r="202" spans="1:4" s="4" customFormat="1" ht="12.6" customHeight="1" x14ac:dyDescent="0.25">
      <c r="A202" s="100"/>
      <c r="B202" s="28" t="s">
        <v>135</v>
      </c>
      <c r="C202" s="73"/>
      <c r="D202" s="18">
        <v>18.7</v>
      </c>
    </row>
    <row r="203" spans="1:4" s="4" customFormat="1" ht="12.6" customHeight="1" x14ac:dyDescent="0.25">
      <c r="A203" s="100"/>
      <c r="B203" s="28" t="s">
        <v>5</v>
      </c>
      <c r="C203" s="73"/>
      <c r="D203" s="11">
        <v>977</v>
      </c>
    </row>
    <row r="204" spans="1:4" s="4" customFormat="1" ht="12.6" customHeight="1" x14ac:dyDescent="0.25">
      <c r="A204" s="100"/>
      <c r="B204" s="27" t="s">
        <v>12</v>
      </c>
      <c r="C204" s="73"/>
      <c r="D204" s="9">
        <v>19</v>
      </c>
    </row>
    <row r="205" spans="1:4" s="4" customFormat="1" ht="18" customHeight="1" x14ac:dyDescent="0.25">
      <c r="A205" s="99" t="s">
        <v>61</v>
      </c>
      <c r="B205" s="47" t="s">
        <v>64</v>
      </c>
      <c r="C205" s="13"/>
      <c r="D205" s="7">
        <f t="shared" ref="D205" si="58">SUM(D206)</f>
        <v>4506.8</v>
      </c>
    </row>
    <row r="206" spans="1:4" s="4" customFormat="1" ht="27" x14ac:dyDescent="0.25">
      <c r="A206" s="100"/>
      <c r="B206" s="40" t="s">
        <v>140</v>
      </c>
      <c r="C206" s="3" t="s">
        <v>13</v>
      </c>
      <c r="D206" s="8">
        <f>SUM(D207:D212)</f>
        <v>4506.8</v>
      </c>
    </row>
    <row r="207" spans="1:4" s="4" customFormat="1" ht="12.6" customHeight="1" x14ac:dyDescent="0.25">
      <c r="A207" s="100"/>
      <c r="B207" s="28" t="s">
        <v>15</v>
      </c>
      <c r="C207" s="73"/>
      <c r="D207" s="9">
        <v>2950.5</v>
      </c>
    </row>
    <row r="208" spans="1:4" s="4" customFormat="1" ht="12.6" customHeight="1" x14ac:dyDescent="0.25">
      <c r="A208" s="100"/>
      <c r="B208" s="28" t="s">
        <v>10</v>
      </c>
      <c r="C208" s="73"/>
      <c r="D208" s="18">
        <v>95</v>
      </c>
    </row>
    <row r="209" spans="1:4" s="4" customFormat="1" ht="12.6" customHeight="1" x14ac:dyDescent="0.25">
      <c r="A209" s="100"/>
      <c r="B209" s="28" t="s">
        <v>14</v>
      </c>
      <c r="C209" s="73"/>
      <c r="D209" s="18">
        <v>175.9</v>
      </c>
    </row>
    <row r="210" spans="1:4" s="4" customFormat="1" ht="12.6" customHeight="1" x14ac:dyDescent="0.25">
      <c r="A210" s="100"/>
      <c r="B210" s="28" t="s">
        <v>135</v>
      </c>
      <c r="C210" s="73"/>
      <c r="D210" s="18">
        <v>19.3</v>
      </c>
    </row>
    <row r="211" spans="1:4" s="4" customFormat="1" ht="12.6" customHeight="1" x14ac:dyDescent="0.25">
      <c r="A211" s="100"/>
      <c r="B211" s="28" t="s">
        <v>5</v>
      </c>
      <c r="C211" s="73"/>
      <c r="D211" s="61">
        <v>1262.0999999999999</v>
      </c>
    </row>
    <row r="212" spans="1:4" s="4" customFormat="1" ht="12.6" customHeight="1" x14ac:dyDescent="0.25">
      <c r="A212" s="101"/>
      <c r="B212" s="27" t="s">
        <v>12</v>
      </c>
      <c r="C212" s="73"/>
      <c r="D212" s="9">
        <v>4</v>
      </c>
    </row>
    <row r="213" spans="1:4" s="4" customFormat="1" ht="18" customHeight="1" x14ac:dyDescent="0.25">
      <c r="A213" s="99" t="s">
        <v>63</v>
      </c>
      <c r="B213" s="35" t="s">
        <v>66</v>
      </c>
      <c r="C213" s="13"/>
      <c r="D213" s="7">
        <f t="shared" ref="D213" si="59">SUM(D214)</f>
        <v>1184.5</v>
      </c>
    </row>
    <row r="214" spans="1:4" s="4" customFormat="1" ht="27" x14ac:dyDescent="0.25">
      <c r="A214" s="100"/>
      <c r="B214" s="40" t="s">
        <v>140</v>
      </c>
      <c r="C214" s="3" t="s">
        <v>13</v>
      </c>
      <c r="D214" s="8">
        <f t="shared" ref="D214" si="60">SUM(D215:D221)</f>
        <v>1184.5</v>
      </c>
    </row>
    <row r="215" spans="1:4" s="4" customFormat="1" ht="12.6" customHeight="1" x14ac:dyDescent="0.25">
      <c r="A215" s="100"/>
      <c r="B215" s="28" t="s">
        <v>15</v>
      </c>
      <c r="C215" s="73"/>
      <c r="D215" s="9">
        <v>633.20000000000005</v>
      </c>
    </row>
    <row r="216" spans="1:4" s="4" customFormat="1" ht="12.6" customHeight="1" x14ac:dyDescent="0.25">
      <c r="A216" s="100"/>
      <c r="B216" s="48" t="s">
        <v>10</v>
      </c>
      <c r="C216" s="73"/>
      <c r="D216" s="9">
        <v>25</v>
      </c>
    </row>
    <row r="217" spans="1:4" s="4" customFormat="1" ht="12.6" customHeight="1" x14ac:dyDescent="0.25">
      <c r="A217" s="100"/>
      <c r="B217" s="28" t="s">
        <v>14</v>
      </c>
      <c r="C217" s="73"/>
      <c r="D217" s="18"/>
    </row>
    <row r="218" spans="1:4" s="4" customFormat="1" ht="12.6" customHeight="1" x14ac:dyDescent="0.25">
      <c r="A218" s="100"/>
      <c r="B218" s="28" t="s">
        <v>135</v>
      </c>
      <c r="C218" s="73"/>
      <c r="D218" s="18">
        <v>6.7</v>
      </c>
    </row>
    <row r="219" spans="1:4" s="4" customFormat="1" ht="12.6" customHeight="1" x14ac:dyDescent="0.25">
      <c r="A219" s="100"/>
      <c r="B219" s="28" t="s">
        <v>147</v>
      </c>
      <c r="C219" s="73"/>
      <c r="D219" s="18">
        <v>1.9</v>
      </c>
    </row>
    <row r="220" spans="1:4" s="4" customFormat="1" ht="12.6" customHeight="1" x14ac:dyDescent="0.25">
      <c r="A220" s="100"/>
      <c r="B220" s="28" t="s">
        <v>5</v>
      </c>
      <c r="C220" s="73"/>
      <c r="D220" s="11">
        <v>490.7</v>
      </c>
    </row>
    <row r="221" spans="1:4" s="4" customFormat="1" ht="12.6" customHeight="1" x14ac:dyDescent="0.25">
      <c r="A221" s="100"/>
      <c r="B221" s="27" t="s">
        <v>12</v>
      </c>
      <c r="C221" s="73"/>
      <c r="D221" s="9">
        <v>27</v>
      </c>
    </row>
    <row r="222" spans="1:4" s="4" customFormat="1" ht="18" customHeight="1" x14ac:dyDescent="0.25">
      <c r="A222" s="67" t="s">
        <v>65</v>
      </c>
      <c r="B222" s="47" t="s">
        <v>69</v>
      </c>
      <c r="C222" s="13"/>
      <c r="D222" s="7">
        <f t="shared" ref="D222" si="61">SUM(D223)</f>
        <v>1883.6</v>
      </c>
    </row>
    <row r="223" spans="1:4" s="4" customFormat="1" ht="27" x14ac:dyDescent="0.25">
      <c r="A223" s="67"/>
      <c r="B223" s="40" t="s">
        <v>140</v>
      </c>
      <c r="C223" s="3" t="s">
        <v>13</v>
      </c>
      <c r="D223" s="8">
        <f t="shared" ref="D223" si="62">SUM(D224:D230)</f>
        <v>1883.6</v>
      </c>
    </row>
    <row r="224" spans="1:4" s="4" customFormat="1" ht="12.6" customHeight="1" x14ac:dyDescent="0.25">
      <c r="A224" s="67"/>
      <c r="B224" s="28" t="s">
        <v>15</v>
      </c>
      <c r="C224" s="73"/>
      <c r="D224" s="9">
        <v>1088.8</v>
      </c>
    </row>
    <row r="225" spans="1:4" s="4" customFormat="1" ht="12.6" customHeight="1" x14ac:dyDescent="0.25">
      <c r="A225" s="67"/>
      <c r="B225" s="28" t="s">
        <v>10</v>
      </c>
      <c r="C225" s="73"/>
      <c r="D225" s="9">
        <v>47</v>
      </c>
    </row>
    <row r="226" spans="1:4" s="4" customFormat="1" ht="12.6" customHeight="1" x14ac:dyDescent="0.25">
      <c r="A226" s="67"/>
      <c r="B226" s="28" t="s">
        <v>14</v>
      </c>
      <c r="C226" s="73"/>
      <c r="D226" s="9">
        <v>4.7</v>
      </c>
    </row>
    <row r="227" spans="1:4" s="4" customFormat="1" ht="12.6" customHeight="1" x14ac:dyDescent="0.25">
      <c r="A227" s="67"/>
      <c r="B227" s="28" t="s">
        <v>135</v>
      </c>
      <c r="C227" s="73"/>
      <c r="D227" s="9">
        <v>10.9</v>
      </c>
    </row>
    <row r="228" spans="1:4" s="4" customFormat="1" ht="12.6" customHeight="1" x14ac:dyDescent="0.25">
      <c r="A228" s="67"/>
      <c r="B228" s="28" t="s">
        <v>147</v>
      </c>
      <c r="C228" s="73"/>
      <c r="D228" s="9">
        <v>13.3</v>
      </c>
    </row>
    <row r="229" spans="1:4" s="4" customFormat="1" ht="12.6" customHeight="1" x14ac:dyDescent="0.25">
      <c r="A229" s="67"/>
      <c r="B229" s="28" t="s">
        <v>5</v>
      </c>
      <c r="C229" s="73"/>
      <c r="D229" s="11">
        <v>696.9</v>
      </c>
    </row>
    <row r="230" spans="1:4" s="4" customFormat="1" ht="12.6" customHeight="1" x14ac:dyDescent="0.25">
      <c r="A230" s="67"/>
      <c r="B230" s="27" t="s">
        <v>12</v>
      </c>
      <c r="C230" s="73"/>
      <c r="D230" s="9">
        <v>22</v>
      </c>
    </row>
    <row r="231" spans="1:4" s="4" customFormat="1" ht="18" customHeight="1" x14ac:dyDescent="0.25">
      <c r="A231" s="116" t="s">
        <v>67</v>
      </c>
      <c r="B231" s="47" t="s">
        <v>71</v>
      </c>
      <c r="C231" s="13"/>
      <c r="D231" s="7">
        <f t="shared" ref="D231" si="63">SUM(D232)</f>
        <v>1751.3000000000002</v>
      </c>
    </row>
    <row r="232" spans="1:4" s="4" customFormat="1" ht="27" x14ac:dyDescent="0.25">
      <c r="A232" s="100"/>
      <c r="B232" s="40" t="s">
        <v>140</v>
      </c>
      <c r="C232" s="3" t="s">
        <v>13</v>
      </c>
      <c r="D232" s="8">
        <f t="shared" ref="D232" si="64">SUM(D233:D239)</f>
        <v>1751.3000000000002</v>
      </c>
    </row>
    <row r="233" spans="1:4" s="4" customFormat="1" ht="12.6" customHeight="1" x14ac:dyDescent="0.25">
      <c r="A233" s="100"/>
      <c r="B233" s="28" t="s">
        <v>15</v>
      </c>
      <c r="C233" s="73"/>
      <c r="D233" s="9">
        <v>815.9</v>
      </c>
    </row>
    <row r="234" spans="1:4" s="4" customFormat="1" ht="12.6" customHeight="1" x14ac:dyDescent="0.25">
      <c r="A234" s="100"/>
      <c r="B234" s="48" t="s">
        <v>10</v>
      </c>
      <c r="C234" s="73"/>
      <c r="D234" s="9">
        <v>44</v>
      </c>
    </row>
    <row r="235" spans="1:4" s="4" customFormat="1" ht="12.6" customHeight="1" x14ac:dyDescent="0.25">
      <c r="A235" s="100"/>
      <c r="B235" s="28" t="s">
        <v>14</v>
      </c>
      <c r="C235" s="73"/>
      <c r="D235" s="9"/>
    </row>
    <row r="236" spans="1:4" s="4" customFormat="1" ht="12.6" customHeight="1" x14ac:dyDescent="0.25">
      <c r="A236" s="100"/>
      <c r="B236" s="28" t="s">
        <v>135</v>
      </c>
      <c r="C236" s="73"/>
      <c r="D236" s="9">
        <v>15.8</v>
      </c>
    </row>
    <row r="237" spans="1:4" s="4" customFormat="1" ht="12.6" customHeight="1" x14ac:dyDescent="0.25">
      <c r="A237" s="100"/>
      <c r="B237" s="28" t="s">
        <v>147</v>
      </c>
      <c r="C237" s="73"/>
      <c r="D237" s="9">
        <v>98.6</v>
      </c>
    </row>
    <row r="238" spans="1:4" s="4" customFormat="1" ht="12.6" customHeight="1" x14ac:dyDescent="0.25">
      <c r="A238" s="100"/>
      <c r="B238" s="28" t="s">
        <v>5</v>
      </c>
      <c r="C238" s="73"/>
      <c r="D238" s="61">
        <v>746.1</v>
      </c>
    </row>
    <row r="239" spans="1:4" s="4" customFormat="1" ht="12.6" customHeight="1" x14ac:dyDescent="0.25">
      <c r="A239" s="100"/>
      <c r="B239" s="27" t="s">
        <v>12</v>
      </c>
      <c r="C239" s="73"/>
      <c r="D239" s="9">
        <v>30.9</v>
      </c>
    </row>
    <row r="240" spans="1:4" s="4" customFormat="1" ht="18" customHeight="1" x14ac:dyDescent="0.25">
      <c r="A240" s="117" t="s">
        <v>68</v>
      </c>
      <c r="B240" s="35" t="s">
        <v>131</v>
      </c>
      <c r="C240" s="13"/>
      <c r="D240" s="7">
        <f t="shared" ref="D240" si="65">SUM(D241)</f>
        <v>1356.8999999999999</v>
      </c>
    </row>
    <row r="241" spans="1:4" s="4" customFormat="1" ht="27" x14ac:dyDescent="0.25">
      <c r="A241" s="76"/>
      <c r="B241" s="40" t="s">
        <v>140</v>
      </c>
      <c r="C241" s="3" t="s">
        <v>13</v>
      </c>
      <c r="D241" s="8">
        <f t="shared" ref="D241" si="66">SUM(D242:D246)</f>
        <v>1356.8999999999999</v>
      </c>
    </row>
    <row r="242" spans="1:4" s="4" customFormat="1" ht="12.6" customHeight="1" x14ac:dyDescent="0.25">
      <c r="A242" s="76"/>
      <c r="B242" s="28" t="s">
        <v>15</v>
      </c>
      <c r="C242" s="73"/>
      <c r="D242" s="9">
        <v>729.3</v>
      </c>
    </row>
    <row r="243" spans="1:4" s="4" customFormat="1" ht="12.6" customHeight="1" x14ac:dyDescent="0.25">
      <c r="A243" s="76"/>
      <c r="B243" s="48" t="s">
        <v>10</v>
      </c>
      <c r="C243" s="73"/>
      <c r="D243" s="9">
        <v>21</v>
      </c>
    </row>
    <row r="244" spans="1:4" s="4" customFormat="1" ht="12.6" customHeight="1" x14ac:dyDescent="0.25">
      <c r="A244" s="76"/>
      <c r="B244" s="28" t="s">
        <v>135</v>
      </c>
      <c r="C244" s="73"/>
      <c r="D244" s="9">
        <v>5</v>
      </c>
    </row>
    <row r="245" spans="1:4" s="4" customFormat="1" ht="12.6" customHeight="1" x14ac:dyDescent="0.25">
      <c r="A245" s="76"/>
      <c r="B245" s="28" t="s">
        <v>5</v>
      </c>
      <c r="C245" s="73"/>
      <c r="D245" s="61">
        <v>600</v>
      </c>
    </row>
    <row r="246" spans="1:4" s="4" customFormat="1" ht="12.6" customHeight="1" x14ac:dyDescent="0.25">
      <c r="A246" s="118"/>
      <c r="B246" s="27" t="s">
        <v>12</v>
      </c>
      <c r="C246" s="73"/>
      <c r="D246" s="9">
        <v>1.6</v>
      </c>
    </row>
    <row r="247" spans="1:4" s="4" customFormat="1" ht="18" customHeight="1" x14ac:dyDescent="0.25">
      <c r="A247" s="67" t="s">
        <v>70</v>
      </c>
      <c r="B247" s="47" t="s">
        <v>75</v>
      </c>
      <c r="C247" s="13"/>
      <c r="D247" s="7">
        <f t="shared" ref="D247" si="67">SUM(D248)</f>
        <v>945.2</v>
      </c>
    </row>
    <row r="248" spans="1:4" s="4" customFormat="1" ht="27" x14ac:dyDescent="0.25">
      <c r="A248" s="67"/>
      <c r="B248" s="40" t="s">
        <v>140</v>
      </c>
      <c r="C248" s="3" t="s">
        <v>13</v>
      </c>
      <c r="D248" s="8">
        <f t="shared" ref="D248" si="68">SUM(D249:D255)</f>
        <v>945.2</v>
      </c>
    </row>
    <row r="249" spans="1:4" s="4" customFormat="1" ht="12.6" customHeight="1" x14ac:dyDescent="0.25">
      <c r="A249" s="67"/>
      <c r="B249" s="28" t="s">
        <v>15</v>
      </c>
      <c r="C249" s="73"/>
      <c r="D249" s="9">
        <v>416.5</v>
      </c>
    </row>
    <row r="250" spans="1:4" s="4" customFormat="1" ht="12.6" customHeight="1" x14ac:dyDescent="0.25">
      <c r="A250" s="67"/>
      <c r="B250" s="28" t="s">
        <v>10</v>
      </c>
      <c r="C250" s="73"/>
      <c r="D250" s="9">
        <v>19</v>
      </c>
    </row>
    <row r="251" spans="1:4" s="4" customFormat="1" ht="12.6" customHeight="1" x14ac:dyDescent="0.25">
      <c r="A251" s="67"/>
      <c r="B251" s="28" t="s">
        <v>14</v>
      </c>
      <c r="C251" s="73"/>
      <c r="D251" s="9"/>
    </row>
    <row r="252" spans="1:4" s="4" customFormat="1" ht="12.6" customHeight="1" x14ac:dyDescent="0.25">
      <c r="A252" s="67"/>
      <c r="B252" s="28" t="s">
        <v>135</v>
      </c>
      <c r="C252" s="73"/>
      <c r="D252" s="9">
        <v>11.3</v>
      </c>
    </row>
    <row r="253" spans="1:4" s="4" customFormat="1" ht="12.6" customHeight="1" x14ac:dyDescent="0.25">
      <c r="A253" s="67"/>
      <c r="B253" s="28" t="s">
        <v>147</v>
      </c>
      <c r="C253" s="73"/>
      <c r="D253" s="9">
        <v>3.5</v>
      </c>
    </row>
    <row r="254" spans="1:4" s="4" customFormat="1" ht="12.6" customHeight="1" x14ac:dyDescent="0.25">
      <c r="A254" s="67"/>
      <c r="B254" s="28" t="s">
        <v>5</v>
      </c>
      <c r="C254" s="73"/>
      <c r="D254" s="11">
        <v>471.9</v>
      </c>
    </row>
    <row r="255" spans="1:4" s="4" customFormat="1" ht="12.6" customHeight="1" x14ac:dyDescent="0.25">
      <c r="A255" s="67"/>
      <c r="B255" s="27" t="s">
        <v>12</v>
      </c>
      <c r="C255" s="73"/>
      <c r="D255" s="9">
        <v>23</v>
      </c>
    </row>
    <row r="256" spans="1:4" s="4" customFormat="1" ht="18" customHeight="1" x14ac:dyDescent="0.25">
      <c r="A256" s="67" t="s">
        <v>72</v>
      </c>
      <c r="B256" s="47" t="s">
        <v>77</v>
      </c>
      <c r="C256" s="13"/>
      <c r="D256" s="7">
        <f t="shared" ref="D256" si="69">SUM(D257)</f>
        <v>1962.3</v>
      </c>
    </row>
    <row r="257" spans="1:4" s="4" customFormat="1" ht="27" x14ac:dyDescent="0.25">
      <c r="A257" s="67"/>
      <c r="B257" s="40" t="s">
        <v>140</v>
      </c>
      <c r="C257" s="3" t="s">
        <v>13</v>
      </c>
      <c r="D257" s="8">
        <f t="shared" ref="D257" si="70">SUM(D258:D263)</f>
        <v>1962.3</v>
      </c>
    </row>
    <row r="258" spans="1:4" s="4" customFormat="1" ht="12.6" customHeight="1" x14ac:dyDescent="0.25">
      <c r="A258" s="67"/>
      <c r="B258" s="28" t="s">
        <v>15</v>
      </c>
      <c r="C258" s="73"/>
      <c r="D258" s="9">
        <v>960.9</v>
      </c>
    </row>
    <row r="259" spans="1:4" s="4" customFormat="1" ht="12.6" customHeight="1" x14ac:dyDescent="0.25">
      <c r="A259" s="67"/>
      <c r="B259" s="28" t="s">
        <v>10</v>
      </c>
      <c r="C259" s="73"/>
      <c r="D259" s="9">
        <v>38</v>
      </c>
    </row>
    <row r="260" spans="1:4" s="4" customFormat="1" ht="12.6" customHeight="1" x14ac:dyDescent="0.25">
      <c r="A260" s="67"/>
      <c r="B260" s="28" t="s">
        <v>14</v>
      </c>
      <c r="C260" s="73"/>
      <c r="D260" s="9"/>
    </row>
    <row r="261" spans="1:4" s="4" customFormat="1" ht="12.6" customHeight="1" x14ac:dyDescent="0.25">
      <c r="A261" s="67"/>
      <c r="B261" s="28" t="s">
        <v>135</v>
      </c>
      <c r="C261" s="73"/>
      <c r="D261" s="9">
        <v>31.1</v>
      </c>
    </row>
    <row r="262" spans="1:4" s="4" customFormat="1" ht="12.6" customHeight="1" x14ac:dyDescent="0.25">
      <c r="A262" s="67"/>
      <c r="B262" s="28" t="s">
        <v>5</v>
      </c>
      <c r="C262" s="73"/>
      <c r="D262" s="60">
        <v>849.3</v>
      </c>
    </row>
    <row r="263" spans="1:4" s="4" customFormat="1" ht="12.6" customHeight="1" x14ac:dyDescent="0.25">
      <c r="A263" s="67"/>
      <c r="B263" s="27" t="s">
        <v>12</v>
      </c>
      <c r="C263" s="73"/>
      <c r="D263" s="9">
        <v>83</v>
      </c>
    </row>
    <row r="264" spans="1:4" s="4" customFormat="1" ht="18" customHeight="1" x14ac:dyDescent="0.25">
      <c r="A264" s="67" t="s">
        <v>73</v>
      </c>
      <c r="B264" s="47" t="s">
        <v>79</v>
      </c>
      <c r="C264" s="13"/>
      <c r="D264" s="7">
        <f t="shared" ref="D264" si="71">SUM(D265)</f>
        <v>1115.4000000000001</v>
      </c>
    </row>
    <row r="265" spans="1:4" s="4" customFormat="1" ht="27" x14ac:dyDescent="0.25">
      <c r="A265" s="67"/>
      <c r="B265" s="40" t="s">
        <v>140</v>
      </c>
      <c r="C265" s="3" t="s">
        <v>13</v>
      </c>
      <c r="D265" s="8">
        <f t="shared" ref="D265" si="72">SUM(D266:D270)</f>
        <v>1115.4000000000001</v>
      </c>
    </row>
    <row r="266" spans="1:4" s="4" customFormat="1" ht="12.6" customHeight="1" x14ac:dyDescent="0.25">
      <c r="A266" s="67"/>
      <c r="B266" s="28" t="s">
        <v>15</v>
      </c>
      <c r="C266" s="73"/>
      <c r="D266" s="9">
        <v>354.9</v>
      </c>
    </row>
    <row r="267" spans="1:4" s="4" customFormat="1" ht="12.6" customHeight="1" x14ac:dyDescent="0.25">
      <c r="A267" s="67"/>
      <c r="B267" s="28" t="s">
        <v>10</v>
      </c>
      <c r="C267" s="73"/>
      <c r="D267" s="9">
        <v>8</v>
      </c>
    </row>
    <row r="268" spans="1:4" s="4" customFormat="1" ht="12.6" customHeight="1" x14ac:dyDescent="0.25">
      <c r="A268" s="67"/>
      <c r="B268" s="28" t="s">
        <v>135</v>
      </c>
      <c r="C268" s="73"/>
      <c r="D268" s="9">
        <v>24.5</v>
      </c>
    </row>
    <row r="269" spans="1:4" s="4" customFormat="1" ht="12.6" customHeight="1" x14ac:dyDescent="0.25">
      <c r="A269" s="67"/>
      <c r="B269" s="28" t="s">
        <v>5</v>
      </c>
      <c r="C269" s="73"/>
      <c r="D269" s="61">
        <v>691.1</v>
      </c>
    </row>
    <row r="270" spans="1:4" s="4" customFormat="1" ht="12.6" customHeight="1" x14ac:dyDescent="0.25">
      <c r="A270" s="67"/>
      <c r="B270" s="27" t="s">
        <v>12</v>
      </c>
      <c r="C270" s="73"/>
      <c r="D270" s="9">
        <v>36.9</v>
      </c>
    </row>
    <row r="271" spans="1:4" s="4" customFormat="1" ht="18" customHeight="1" x14ac:dyDescent="0.25">
      <c r="A271" s="67" t="s">
        <v>74</v>
      </c>
      <c r="B271" s="47" t="s">
        <v>81</v>
      </c>
      <c r="C271" s="13"/>
      <c r="D271" s="7">
        <f t="shared" ref="D271" si="73">SUM(D272)</f>
        <v>1364.3999999999999</v>
      </c>
    </row>
    <row r="272" spans="1:4" s="4" customFormat="1" ht="27" x14ac:dyDescent="0.25">
      <c r="A272" s="67"/>
      <c r="B272" s="40" t="s">
        <v>140</v>
      </c>
      <c r="C272" s="3" t="s">
        <v>13</v>
      </c>
      <c r="D272" s="8">
        <f t="shared" ref="D272" si="74">SUM(D273:D279)</f>
        <v>1364.3999999999999</v>
      </c>
    </row>
    <row r="273" spans="1:4" s="4" customFormat="1" ht="12.6" customHeight="1" x14ac:dyDescent="0.25">
      <c r="A273" s="67"/>
      <c r="B273" s="28" t="s">
        <v>15</v>
      </c>
      <c r="C273" s="73"/>
      <c r="D273" s="9">
        <v>510.4</v>
      </c>
    </row>
    <row r="274" spans="1:4" s="4" customFormat="1" ht="12.6" customHeight="1" x14ac:dyDescent="0.25">
      <c r="A274" s="67"/>
      <c r="B274" s="28" t="s">
        <v>10</v>
      </c>
      <c r="C274" s="73"/>
      <c r="D274" s="9">
        <v>12</v>
      </c>
    </row>
    <row r="275" spans="1:4" s="4" customFormat="1" ht="12.6" customHeight="1" x14ac:dyDescent="0.25">
      <c r="A275" s="67"/>
      <c r="B275" s="28" t="s">
        <v>14</v>
      </c>
      <c r="C275" s="73"/>
      <c r="D275" s="9">
        <v>9.5</v>
      </c>
    </row>
    <row r="276" spans="1:4" s="4" customFormat="1" ht="12.6" customHeight="1" x14ac:dyDescent="0.25">
      <c r="A276" s="67"/>
      <c r="B276" s="28" t="s">
        <v>135</v>
      </c>
      <c r="C276" s="73"/>
      <c r="D276" s="9">
        <v>25.5</v>
      </c>
    </row>
    <row r="277" spans="1:4" s="4" customFormat="1" ht="12.6" customHeight="1" x14ac:dyDescent="0.25">
      <c r="A277" s="67"/>
      <c r="B277" s="28" t="s">
        <v>147</v>
      </c>
      <c r="C277" s="73"/>
      <c r="D277" s="9">
        <v>3.3</v>
      </c>
    </row>
    <row r="278" spans="1:4" s="4" customFormat="1" ht="12.6" customHeight="1" x14ac:dyDescent="0.25">
      <c r="A278" s="67"/>
      <c r="B278" s="28" t="s">
        <v>5</v>
      </c>
      <c r="C278" s="73"/>
      <c r="D278" s="60">
        <v>755</v>
      </c>
    </row>
    <row r="279" spans="1:4" s="4" customFormat="1" ht="12.6" customHeight="1" x14ac:dyDescent="0.25">
      <c r="A279" s="67"/>
      <c r="B279" s="27" t="s">
        <v>12</v>
      </c>
      <c r="C279" s="73"/>
      <c r="D279" s="9">
        <v>48.7</v>
      </c>
    </row>
    <row r="280" spans="1:4" s="4" customFormat="1" ht="18" customHeight="1" x14ac:dyDescent="0.25">
      <c r="A280" s="67" t="s">
        <v>76</v>
      </c>
      <c r="B280" s="47" t="s">
        <v>83</v>
      </c>
      <c r="C280" s="13"/>
      <c r="D280" s="7">
        <f t="shared" ref="D280" si="75">SUM(D281)</f>
        <v>742.09999999999991</v>
      </c>
    </row>
    <row r="281" spans="1:4" s="4" customFormat="1" ht="27" x14ac:dyDescent="0.25">
      <c r="A281" s="67"/>
      <c r="B281" s="40" t="s">
        <v>140</v>
      </c>
      <c r="C281" s="3" t="s">
        <v>13</v>
      </c>
      <c r="D281" s="8">
        <f t="shared" ref="D281" si="76">SUM(D282:D287)</f>
        <v>742.09999999999991</v>
      </c>
    </row>
    <row r="282" spans="1:4" s="4" customFormat="1" ht="12.6" customHeight="1" x14ac:dyDescent="0.25">
      <c r="A282" s="67"/>
      <c r="B282" s="28" t="s">
        <v>15</v>
      </c>
      <c r="C282" s="73"/>
      <c r="D282" s="9">
        <v>252.5</v>
      </c>
    </row>
    <row r="283" spans="1:4" s="4" customFormat="1" ht="12.6" customHeight="1" x14ac:dyDescent="0.25">
      <c r="A283" s="67"/>
      <c r="B283" s="28" t="s">
        <v>10</v>
      </c>
      <c r="C283" s="73"/>
      <c r="D283" s="9">
        <v>4</v>
      </c>
    </row>
    <row r="284" spans="1:4" s="4" customFormat="1" ht="12.6" customHeight="1" x14ac:dyDescent="0.25">
      <c r="A284" s="67"/>
      <c r="B284" s="28" t="s">
        <v>14</v>
      </c>
      <c r="C284" s="73"/>
      <c r="D284" s="9">
        <v>52.4</v>
      </c>
    </row>
    <row r="285" spans="1:4" s="4" customFormat="1" ht="12.6" customHeight="1" x14ac:dyDescent="0.25">
      <c r="A285" s="67"/>
      <c r="B285" s="28" t="s">
        <v>135</v>
      </c>
      <c r="C285" s="73"/>
      <c r="D285" s="9">
        <v>14.3</v>
      </c>
    </row>
    <row r="286" spans="1:4" s="4" customFormat="1" ht="12.6" customHeight="1" x14ac:dyDescent="0.25">
      <c r="A286" s="67"/>
      <c r="B286" s="28" t="s">
        <v>5</v>
      </c>
      <c r="C286" s="73"/>
      <c r="D286" s="60">
        <v>401.1</v>
      </c>
    </row>
    <row r="287" spans="1:4" s="4" customFormat="1" ht="12.6" customHeight="1" x14ac:dyDescent="0.25">
      <c r="A287" s="67"/>
      <c r="B287" s="27" t="s">
        <v>12</v>
      </c>
      <c r="C287" s="73"/>
      <c r="D287" s="9">
        <v>17.8</v>
      </c>
    </row>
    <row r="288" spans="1:4" s="4" customFormat="1" ht="18" customHeight="1" x14ac:dyDescent="0.25">
      <c r="A288" s="67" t="s">
        <v>78</v>
      </c>
      <c r="B288" s="47" t="s">
        <v>85</v>
      </c>
      <c r="C288" s="13"/>
      <c r="D288" s="7">
        <f t="shared" ref="D288" si="77">SUM(D289)</f>
        <v>802.19999999999993</v>
      </c>
    </row>
    <row r="289" spans="1:4" s="4" customFormat="1" ht="27" x14ac:dyDescent="0.25">
      <c r="A289" s="67"/>
      <c r="B289" s="40" t="s">
        <v>140</v>
      </c>
      <c r="C289" s="3" t="s">
        <v>13</v>
      </c>
      <c r="D289" s="8">
        <f t="shared" ref="D289" si="78">SUM(D290:D296)</f>
        <v>802.19999999999993</v>
      </c>
    </row>
    <row r="290" spans="1:4" s="4" customFormat="1" ht="12.6" customHeight="1" x14ac:dyDescent="0.25">
      <c r="A290" s="67"/>
      <c r="B290" s="28" t="s">
        <v>15</v>
      </c>
      <c r="C290" s="68"/>
      <c r="D290" s="9">
        <v>252.1</v>
      </c>
    </row>
    <row r="291" spans="1:4" s="4" customFormat="1" ht="12.6" customHeight="1" x14ac:dyDescent="0.25">
      <c r="A291" s="67"/>
      <c r="B291" s="28" t="s">
        <v>10</v>
      </c>
      <c r="C291" s="68"/>
      <c r="D291" s="9">
        <v>9</v>
      </c>
    </row>
    <row r="292" spans="1:4" s="4" customFormat="1" ht="12.6" customHeight="1" x14ac:dyDescent="0.25">
      <c r="A292" s="67"/>
      <c r="B292" s="28" t="s">
        <v>14</v>
      </c>
      <c r="C292" s="68"/>
      <c r="D292" s="9">
        <v>33.4</v>
      </c>
    </row>
    <row r="293" spans="1:4" s="4" customFormat="1" ht="12.6" customHeight="1" x14ac:dyDescent="0.25">
      <c r="A293" s="67"/>
      <c r="B293" s="28" t="s">
        <v>135</v>
      </c>
      <c r="C293" s="68"/>
      <c r="D293" s="9">
        <v>16</v>
      </c>
    </row>
    <row r="294" spans="1:4" s="4" customFormat="1" ht="12.6" customHeight="1" x14ac:dyDescent="0.25">
      <c r="A294" s="67"/>
      <c r="B294" s="28" t="s">
        <v>147</v>
      </c>
      <c r="C294" s="68"/>
      <c r="D294" s="9">
        <v>3.4</v>
      </c>
    </row>
    <row r="295" spans="1:4" s="4" customFormat="1" ht="12.6" customHeight="1" x14ac:dyDescent="0.25">
      <c r="A295" s="67"/>
      <c r="B295" s="28" t="s">
        <v>5</v>
      </c>
      <c r="C295" s="68"/>
      <c r="D295" s="61">
        <v>453.2</v>
      </c>
    </row>
    <row r="296" spans="1:4" s="4" customFormat="1" ht="12.6" customHeight="1" x14ac:dyDescent="0.25">
      <c r="A296" s="67"/>
      <c r="B296" s="27" t="s">
        <v>12</v>
      </c>
      <c r="C296" s="68"/>
      <c r="D296" s="9">
        <v>35.1</v>
      </c>
    </row>
    <row r="297" spans="1:4" s="4" customFormat="1" ht="18" customHeight="1" x14ac:dyDescent="0.25">
      <c r="A297" s="67" t="s">
        <v>80</v>
      </c>
      <c r="B297" s="47" t="s">
        <v>86</v>
      </c>
      <c r="C297" s="13"/>
      <c r="D297" s="7">
        <f t="shared" ref="D297" si="79">SUM(D298)</f>
        <v>1444.3999999999999</v>
      </c>
    </row>
    <row r="298" spans="1:4" s="4" customFormat="1" ht="27" x14ac:dyDescent="0.25">
      <c r="A298" s="67"/>
      <c r="B298" s="40" t="s">
        <v>140</v>
      </c>
      <c r="C298" s="3" t="s">
        <v>13</v>
      </c>
      <c r="D298" s="8">
        <f t="shared" ref="D298" si="80">SUM(D299:D303)</f>
        <v>1444.3999999999999</v>
      </c>
    </row>
    <row r="299" spans="1:4" s="4" customFormat="1" ht="12.6" customHeight="1" x14ac:dyDescent="0.25">
      <c r="A299" s="67"/>
      <c r="B299" s="28" t="s">
        <v>15</v>
      </c>
      <c r="C299" s="68"/>
      <c r="D299" s="9">
        <v>613.4</v>
      </c>
    </row>
    <row r="300" spans="1:4" s="4" customFormat="1" ht="12.6" customHeight="1" x14ac:dyDescent="0.25">
      <c r="A300" s="67"/>
      <c r="B300" s="28" t="s">
        <v>10</v>
      </c>
      <c r="C300" s="68"/>
      <c r="D300" s="9">
        <v>15</v>
      </c>
    </row>
    <row r="301" spans="1:4" s="4" customFormat="1" ht="12.6" customHeight="1" x14ac:dyDescent="0.25">
      <c r="A301" s="67"/>
      <c r="B301" s="28" t="s">
        <v>135</v>
      </c>
      <c r="C301" s="68"/>
      <c r="D301" s="9">
        <v>31.6</v>
      </c>
    </row>
    <row r="302" spans="1:4" s="4" customFormat="1" ht="12.6" customHeight="1" x14ac:dyDescent="0.25">
      <c r="A302" s="67"/>
      <c r="B302" s="28" t="s">
        <v>5</v>
      </c>
      <c r="C302" s="68"/>
      <c r="D302" s="9">
        <v>716.1</v>
      </c>
    </row>
    <row r="303" spans="1:4" s="4" customFormat="1" ht="12.6" customHeight="1" x14ac:dyDescent="0.25">
      <c r="A303" s="67"/>
      <c r="B303" s="27" t="s">
        <v>12</v>
      </c>
      <c r="C303" s="68"/>
      <c r="D303" s="9">
        <v>68.3</v>
      </c>
    </row>
    <row r="304" spans="1:4" s="4" customFormat="1" ht="18" customHeight="1" x14ac:dyDescent="0.25">
      <c r="A304" s="69" t="s">
        <v>82</v>
      </c>
      <c r="B304" s="35" t="s">
        <v>88</v>
      </c>
      <c r="C304" s="13"/>
      <c r="D304" s="7">
        <f t="shared" ref="D304" si="81">SUM(D305+D311)</f>
        <v>790.5</v>
      </c>
    </row>
    <row r="305" spans="1:4" s="4" customFormat="1" ht="27" x14ac:dyDescent="0.25">
      <c r="A305" s="70"/>
      <c r="B305" s="40" t="s">
        <v>140</v>
      </c>
      <c r="C305" s="3" t="s">
        <v>13</v>
      </c>
      <c r="D305" s="8">
        <f t="shared" ref="D305" si="82">SUM(D306:D310)</f>
        <v>755.5</v>
      </c>
    </row>
    <row r="306" spans="1:4" s="4" customFormat="1" ht="12.6" customHeight="1" x14ac:dyDescent="0.25">
      <c r="A306" s="71"/>
      <c r="B306" s="38" t="s">
        <v>15</v>
      </c>
      <c r="C306" s="107"/>
      <c r="D306" s="17">
        <v>171</v>
      </c>
    </row>
    <row r="307" spans="1:4" s="4" customFormat="1" ht="12.6" customHeight="1" x14ac:dyDescent="0.25">
      <c r="A307" s="71"/>
      <c r="B307" s="28" t="s">
        <v>14</v>
      </c>
      <c r="C307" s="108"/>
      <c r="D307" s="21">
        <v>30.9</v>
      </c>
    </row>
    <row r="308" spans="1:4" s="4" customFormat="1" ht="12.6" customHeight="1" x14ac:dyDescent="0.25">
      <c r="A308" s="71"/>
      <c r="B308" s="28" t="s">
        <v>135</v>
      </c>
      <c r="C308" s="108"/>
      <c r="D308" s="17">
        <v>6</v>
      </c>
    </row>
    <row r="309" spans="1:4" s="4" customFormat="1" ht="12.6" customHeight="1" x14ac:dyDescent="0.25">
      <c r="A309" s="71"/>
      <c r="B309" s="48" t="s">
        <v>5</v>
      </c>
      <c r="C309" s="108"/>
      <c r="D309" s="62">
        <v>532.6</v>
      </c>
    </row>
    <row r="310" spans="1:4" s="4" customFormat="1" ht="12.6" customHeight="1" x14ac:dyDescent="0.25">
      <c r="A310" s="71"/>
      <c r="B310" s="39" t="s">
        <v>12</v>
      </c>
      <c r="C310" s="109"/>
      <c r="D310" s="9">
        <v>15</v>
      </c>
    </row>
    <row r="311" spans="1:4" s="4" customFormat="1" ht="15" customHeight="1" x14ac:dyDescent="0.25">
      <c r="A311" s="70"/>
      <c r="B311" s="31" t="s">
        <v>121</v>
      </c>
      <c r="C311" s="3" t="s">
        <v>17</v>
      </c>
      <c r="D311" s="8">
        <f t="shared" ref="D311" si="83">SUM(D312)</f>
        <v>35</v>
      </c>
    </row>
    <row r="312" spans="1:4" s="4" customFormat="1" ht="12.6" customHeight="1" x14ac:dyDescent="0.25">
      <c r="A312" s="63"/>
      <c r="B312" s="36" t="s">
        <v>5</v>
      </c>
      <c r="C312" s="22"/>
      <c r="D312" s="9">
        <v>35</v>
      </c>
    </row>
    <row r="313" spans="1:4" s="4" customFormat="1" ht="18" customHeight="1" x14ac:dyDescent="0.25">
      <c r="A313" s="64" t="s">
        <v>84</v>
      </c>
      <c r="B313" s="49" t="s">
        <v>91</v>
      </c>
      <c r="C313" s="14"/>
      <c r="D313" s="7">
        <f t="shared" ref="D313" si="84">SUM(D314)</f>
        <v>836.30000000000007</v>
      </c>
    </row>
    <row r="314" spans="1:4" s="4" customFormat="1" ht="27" x14ac:dyDescent="0.25">
      <c r="A314" s="65"/>
      <c r="B314" s="40" t="s">
        <v>140</v>
      </c>
      <c r="C314" s="3" t="s">
        <v>13</v>
      </c>
      <c r="D314" s="8">
        <f t="shared" ref="D314" si="85">SUM(D315:D318)</f>
        <v>836.30000000000007</v>
      </c>
    </row>
    <row r="315" spans="1:4" s="4" customFormat="1" ht="12.6" customHeight="1" x14ac:dyDescent="0.25">
      <c r="A315" s="65"/>
      <c r="B315" s="48" t="s">
        <v>15</v>
      </c>
      <c r="C315" s="73"/>
      <c r="D315" s="9">
        <v>85.9</v>
      </c>
    </row>
    <row r="316" spans="1:4" s="4" customFormat="1" ht="12.6" customHeight="1" x14ac:dyDescent="0.25">
      <c r="A316" s="65"/>
      <c r="B316" s="48" t="s">
        <v>135</v>
      </c>
      <c r="C316" s="73"/>
      <c r="D316" s="9">
        <v>1.5</v>
      </c>
    </row>
    <row r="317" spans="1:4" s="4" customFormat="1" ht="12.6" customHeight="1" x14ac:dyDescent="0.25">
      <c r="A317" s="65"/>
      <c r="B317" s="48" t="s">
        <v>5</v>
      </c>
      <c r="C317" s="73"/>
      <c r="D317" s="9">
        <v>738.7</v>
      </c>
    </row>
    <row r="318" spans="1:4" s="4" customFormat="1" ht="12.6" customHeight="1" x14ac:dyDescent="0.25">
      <c r="A318" s="65"/>
      <c r="B318" s="39" t="s">
        <v>12</v>
      </c>
      <c r="C318" s="73"/>
      <c r="D318" s="9">
        <v>10.199999999999999</v>
      </c>
    </row>
    <row r="319" spans="1:4" s="4" customFormat="1" ht="18" customHeight="1" x14ac:dyDescent="0.25">
      <c r="A319" s="64" t="s">
        <v>133</v>
      </c>
      <c r="B319" s="35" t="s">
        <v>93</v>
      </c>
      <c r="C319" s="14"/>
      <c r="D319" s="7">
        <f t="shared" ref="D319" si="86">SUM(D320)</f>
        <v>1684.3</v>
      </c>
    </row>
    <row r="320" spans="1:4" s="4" customFormat="1" ht="15" customHeight="1" x14ac:dyDescent="0.25">
      <c r="A320" s="64"/>
      <c r="B320" s="31" t="s">
        <v>136</v>
      </c>
      <c r="C320" s="3" t="s">
        <v>17</v>
      </c>
      <c r="D320" s="8">
        <f t="shared" ref="D320" si="87">SUM(D321:D323)</f>
        <v>1684.3</v>
      </c>
    </row>
    <row r="321" spans="1:4" s="4" customFormat="1" ht="12.6" customHeight="1" x14ac:dyDescent="0.25">
      <c r="A321" s="65"/>
      <c r="B321" s="38" t="s">
        <v>14</v>
      </c>
      <c r="C321" s="73"/>
      <c r="D321" s="9">
        <v>43.2</v>
      </c>
    </row>
    <row r="322" spans="1:4" s="4" customFormat="1" ht="12.6" customHeight="1" x14ac:dyDescent="0.25">
      <c r="A322" s="65"/>
      <c r="B322" s="48" t="s">
        <v>5</v>
      </c>
      <c r="C322" s="73"/>
      <c r="D322" s="9">
        <v>1639.3</v>
      </c>
    </row>
    <row r="323" spans="1:4" s="4" customFormat="1" ht="12.6" customHeight="1" x14ac:dyDescent="0.25">
      <c r="A323" s="65"/>
      <c r="B323" s="39" t="s">
        <v>12</v>
      </c>
      <c r="C323" s="73"/>
      <c r="D323" s="9">
        <v>1.8</v>
      </c>
    </row>
    <row r="324" spans="1:4" s="4" customFormat="1" ht="18" customHeight="1" x14ac:dyDescent="0.25">
      <c r="A324" s="72" t="s">
        <v>87</v>
      </c>
      <c r="B324" s="35" t="s">
        <v>95</v>
      </c>
      <c r="C324" s="14"/>
      <c r="D324" s="7">
        <f t="shared" ref="D324" si="88">SUM(D325)</f>
        <v>245.3</v>
      </c>
    </row>
    <row r="325" spans="1:4" s="4" customFormat="1" ht="15" customHeight="1" x14ac:dyDescent="0.25">
      <c r="A325" s="70"/>
      <c r="B325" s="31" t="s">
        <v>128</v>
      </c>
      <c r="C325" s="3" t="s">
        <v>17</v>
      </c>
      <c r="D325" s="8">
        <f t="shared" ref="D325" si="89">SUM(D326:D327)</f>
        <v>245.3</v>
      </c>
    </row>
    <row r="326" spans="1:4" s="4" customFormat="1" ht="12.6" customHeight="1" x14ac:dyDescent="0.25">
      <c r="A326" s="71"/>
      <c r="B326" s="48" t="s">
        <v>5</v>
      </c>
      <c r="C326" s="73"/>
      <c r="D326" s="11">
        <v>241.3</v>
      </c>
    </row>
    <row r="327" spans="1:4" s="4" customFormat="1" ht="12.6" customHeight="1" x14ac:dyDescent="0.25">
      <c r="A327" s="71"/>
      <c r="B327" s="39" t="s">
        <v>12</v>
      </c>
      <c r="C327" s="73"/>
      <c r="D327" s="9">
        <v>4</v>
      </c>
    </row>
    <row r="328" spans="1:4" s="4" customFormat="1" ht="18" customHeight="1" x14ac:dyDescent="0.25">
      <c r="A328" s="64" t="s">
        <v>89</v>
      </c>
      <c r="B328" s="35" t="s">
        <v>97</v>
      </c>
      <c r="C328" s="14"/>
      <c r="D328" s="7">
        <f t="shared" ref="D328" si="90">SUM(D329)</f>
        <v>294.2</v>
      </c>
    </row>
    <row r="329" spans="1:4" s="4" customFormat="1" ht="15" customHeight="1" x14ac:dyDescent="0.25">
      <c r="A329" s="64"/>
      <c r="B329" s="31" t="s">
        <v>128</v>
      </c>
      <c r="C329" s="3" t="s">
        <v>17</v>
      </c>
      <c r="D329" s="8">
        <f t="shared" ref="D329" si="91">SUM(D330:D331)</f>
        <v>294.2</v>
      </c>
    </row>
    <row r="330" spans="1:4" s="4" customFormat="1" ht="12.6" customHeight="1" x14ac:dyDescent="0.25">
      <c r="A330" s="65"/>
      <c r="B330" s="48" t="s">
        <v>5</v>
      </c>
      <c r="C330" s="73"/>
      <c r="D330" s="9">
        <v>289.7</v>
      </c>
    </row>
    <row r="331" spans="1:4" s="4" customFormat="1" ht="12.6" customHeight="1" x14ac:dyDescent="0.25">
      <c r="A331" s="65"/>
      <c r="B331" s="39" t="s">
        <v>12</v>
      </c>
      <c r="C331" s="73"/>
      <c r="D331" s="9">
        <v>4.5</v>
      </c>
    </row>
    <row r="332" spans="1:4" s="4" customFormat="1" ht="18" customHeight="1" x14ac:dyDescent="0.25">
      <c r="A332" s="64" t="s">
        <v>90</v>
      </c>
      <c r="B332" s="35" t="s">
        <v>99</v>
      </c>
      <c r="C332" s="13"/>
      <c r="D332" s="7">
        <f t="shared" ref="D332" si="92">SUM(D333)</f>
        <v>226.4</v>
      </c>
    </row>
    <row r="333" spans="1:4" s="4" customFormat="1" ht="15" customHeight="1" x14ac:dyDescent="0.25">
      <c r="A333" s="64"/>
      <c r="B333" s="31" t="s">
        <v>128</v>
      </c>
      <c r="C333" s="3" t="s">
        <v>17</v>
      </c>
      <c r="D333" s="8">
        <f t="shared" ref="D333" si="93">SUM(D334:D335)</f>
        <v>226.4</v>
      </c>
    </row>
    <row r="334" spans="1:4" s="4" customFormat="1" ht="12.6" customHeight="1" x14ac:dyDescent="0.25">
      <c r="A334" s="65"/>
      <c r="B334" s="48" t="s">
        <v>5</v>
      </c>
      <c r="C334" s="73"/>
      <c r="D334" s="9">
        <v>224.1</v>
      </c>
    </row>
    <row r="335" spans="1:4" s="4" customFormat="1" ht="12.6" customHeight="1" x14ac:dyDescent="0.25">
      <c r="A335" s="65"/>
      <c r="B335" s="39" t="s">
        <v>12</v>
      </c>
      <c r="C335" s="73"/>
      <c r="D335" s="9">
        <v>2.2999999999999998</v>
      </c>
    </row>
    <row r="336" spans="1:4" s="4" customFormat="1" ht="18" customHeight="1" x14ac:dyDescent="0.25">
      <c r="A336" s="64" t="s">
        <v>92</v>
      </c>
      <c r="B336" s="35" t="s">
        <v>101</v>
      </c>
      <c r="C336" s="14"/>
      <c r="D336" s="7">
        <f t="shared" ref="D336" si="94">SUM(D337)</f>
        <v>365.9</v>
      </c>
    </row>
    <row r="337" spans="1:4" s="4" customFormat="1" ht="15" customHeight="1" x14ac:dyDescent="0.25">
      <c r="A337" s="64"/>
      <c r="B337" s="31" t="s">
        <v>128</v>
      </c>
      <c r="C337" s="3" t="s">
        <v>17</v>
      </c>
      <c r="D337" s="8">
        <f t="shared" ref="D337" si="95">SUM(D338:D339)</f>
        <v>365.9</v>
      </c>
    </row>
    <row r="338" spans="1:4" s="4" customFormat="1" ht="12.6" customHeight="1" x14ac:dyDescent="0.25">
      <c r="A338" s="65"/>
      <c r="B338" s="48" t="s">
        <v>5</v>
      </c>
      <c r="C338" s="73"/>
      <c r="D338" s="9">
        <v>357.9</v>
      </c>
    </row>
    <row r="339" spans="1:4" s="4" customFormat="1" ht="12.6" customHeight="1" x14ac:dyDescent="0.25">
      <c r="A339" s="65"/>
      <c r="B339" s="39" t="s">
        <v>12</v>
      </c>
      <c r="C339" s="73"/>
      <c r="D339" s="9">
        <v>8</v>
      </c>
    </row>
    <row r="340" spans="1:4" s="4" customFormat="1" ht="18" customHeight="1" x14ac:dyDescent="0.25">
      <c r="A340" s="64" t="s">
        <v>94</v>
      </c>
      <c r="B340" s="35" t="s">
        <v>103</v>
      </c>
      <c r="C340" s="13"/>
      <c r="D340" s="7">
        <f t="shared" ref="D340" si="96">SUM(D341)</f>
        <v>242.1</v>
      </c>
    </row>
    <row r="341" spans="1:4" s="4" customFormat="1" ht="15" customHeight="1" x14ac:dyDescent="0.25">
      <c r="A341" s="64"/>
      <c r="B341" s="31" t="s">
        <v>128</v>
      </c>
      <c r="C341" s="3" t="s">
        <v>17</v>
      </c>
      <c r="D341" s="8">
        <f t="shared" ref="D341" si="97">SUM(D342:D343)</f>
        <v>242.1</v>
      </c>
    </row>
    <row r="342" spans="1:4" s="4" customFormat="1" ht="12.6" customHeight="1" x14ac:dyDescent="0.25">
      <c r="A342" s="65"/>
      <c r="B342" s="48" t="s">
        <v>5</v>
      </c>
      <c r="C342" s="73"/>
      <c r="D342" s="9">
        <v>241.1</v>
      </c>
    </row>
    <row r="343" spans="1:4" s="4" customFormat="1" ht="12.6" customHeight="1" x14ac:dyDescent="0.25">
      <c r="A343" s="98"/>
      <c r="B343" s="39" t="s">
        <v>12</v>
      </c>
      <c r="C343" s="73"/>
      <c r="D343" s="9">
        <v>1</v>
      </c>
    </row>
    <row r="344" spans="1:4" s="4" customFormat="1" ht="18" customHeight="1" x14ac:dyDescent="0.25">
      <c r="A344" s="67" t="s">
        <v>96</v>
      </c>
      <c r="B344" s="47" t="s">
        <v>105</v>
      </c>
      <c r="C344" s="13"/>
      <c r="D344" s="7">
        <f t="shared" ref="D344" si="98">SUM(D345)</f>
        <v>278.3</v>
      </c>
    </row>
    <row r="345" spans="1:4" s="4" customFormat="1" ht="15" customHeight="1" x14ac:dyDescent="0.25">
      <c r="A345" s="67"/>
      <c r="B345" s="33" t="s">
        <v>128</v>
      </c>
      <c r="C345" s="3" t="s">
        <v>17</v>
      </c>
      <c r="D345" s="8">
        <f t="shared" ref="D345" si="99">SUM(D346:D347)</f>
        <v>278.3</v>
      </c>
    </row>
    <row r="346" spans="1:4" s="4" customFormat="1" ht="12.6" customHeight="1" x14ac:dyDescent="0.25">
      <c r="A346" s="67"/>
      <c r="B346" s="28" t="s">
        <v>5</v>
      </c>
      <c r="C346" s="73"/>
      <c r="D346" s="9">
        <v>272.8</v>
      </c>
    </row>
    <row r="347" spans="1:4" s="4" customFormat="1" ht="12.6" customHeight="1" x14ac:dyDescent="0.25">
      <c r="A347" s="67"/>
      <c r="B347" s="27" t="s">
        <v>12</v>
      </c>
      <c r="C347" s="73"/>
      <c r="D347" s="9">
        <v>5.5</v>
      </c>
    </row>
    <row r="348" spans="1:4" s="4" customFormat="1" ht="18" customHeight="1" x14ac:dyDescent="0.25">
      <c r="A348" s="63" t="s">
        <v>98</v>
      </c>
      <c r="B348" s="35" t="s">
        <v>107</v>
      </c>
      <c r="C348" s="13"/>
      <c r="D348" s="7">
        <f t="shared" ref="D348" si="100">SUM(D349)</f>
        <v>204.5</v>
      </c>
    </row>
    <row r="349" spans="1:4" s="4" customFormat="1" ht="15" customHeight="1" x14ac:dyDescent="0.25">
      <c r="A349" s="64"/>
      <c r="B349" s="31" t="s">
        <v>128</v>
      </c>
      <c r="C349" s="3" t="s">
        <v>17</v>
      </c>
      <c r="D349" s="8">
        <f t="shared" ref="D349" si="101">SUM(D350:D351)</f>
        <v>204.5</v>
      </c>
    </row>
    <row r="350" spans="1:4" s="4" customFormat="1" ht="12.6" customHeight="1" x14ac:dyDescent="0.25">
      <c r="A350" s="65"/>
      <c r="B350" s="48" t="s">
        <v>5</v>
      </c>
      <c r="C350" s="73"/>
      <c r="D350" s="9">
        <v>203.5</v>
      </c>
    </row>
    <row r="351" spans="1:4" s="4" customFormat="1" ht="12.6" customHeight="1" x14ac:dyDescent="0.25">
      <c r="A351" s="65"/>
      <c r="B351" s="39" t="s">
        <v>12</v>
      </c>
      <c r="C351" s="73"/>
      <c r="D351" s="9">
        <v>1</v>
      </c>
    </row>
    <row r="352" spans="1:4" s="4" customFormat="1" ht="18" customHeight="1" x14ac:dyDescent="0.25">
      <c r="A352" s="64" t="s">
        <v>100</v>
      </c>
      <c r="B352" s="35" t="s">
        <v>109</v>
      </c>
      <c r="C352" s="13"/>
      <c r="D352" s="7">
        <f t="shared" ref="D352" si="102">SUM(D353)</f>
        <v>309</v>
      </c>
    </row>
    <row r="353" spans="1:4" s="4" customFormat="1" ht="15" customHeight="1" x14ac:dyDescent="0.25">
      <c r="A353" s="64"/>
      <c r="B353" s="31" t="s">
        <v>128</v>
      </c>
      <c r="C353" s="3" t="s">
        <v>17</v>
      </c>
      <c r="D353" s="8">
        <f t="shared" ref="D353" si="103">SUM(D354:D355)</f>
        <v>309</v>
      </c>
    </row>
    <row r="354" spans="1:4" s="4" customFormat="1" ht="12.6" customHeight="1" x14ac:dyDescent="0.25">
      <c r="A354" s="65"/>
      <c r="B354" s="48" t="s">
        <v>5</v>
      </c>
      <c r="C354" s="73"/>
      <c r="D354" s="9">
        <v>306.2</v>
      </c>
    </row>
    <row r="355" spans="1:4" s="4" customFormat="1" ht="12.6" customHeight="1" x14ac:dyDescent="0.25">
      <c r="A355" s="65"/>
      <c r="B355" s="39" t="s">
        <v>12</v>
      </c>
      <c r="C355" s="73"/>
      <c r="D355" s="9">
        <v>2.8</v>
      </c>
    </row>
    <row r="356" spans="1:4" s="4" customFormat="1" ht="18" customHeight="1" x14ac:dyDescent="0.25">
      <c r="A356" s="64" t="s">
        <v>102</v>
      </c>
      <c r="B356" s="35" t="s">
        <v>111</v>
      </c>
      <c r="C356" s="13"/>
      <c r="D356" s="7">
        <f t="shared" ref="D356" si="104">SUM(D357)</f>
        <v>223.4</v>
      </c>
    </row>
    <row r="357" spans="1:4" s="4" customFormat="1" ht="15" customHeight="1" x14ac:dyDescent="0.25">
      <c r="A357" s="64"/>
      <c r="B357" s="31" t="s">
        <v>128</v>
      </c>
      <c r="C357" s="3" t="s">
        <v>17</v>
      </c>
      <c r="D357" s="8">
        <f t="shared" ref="D357" si="105">SUM(D358:D359)</f>
        <v>223.4</v>
      </c>
    </row>
    <row r="358" spans="1:4" s="4" customFormat="1" ht="12.6" customHeight="1" x14ac:dyDescent="0.25">
      <c r="A358" s="65"/>
      <c r="B358" s="48" t="s">
        <v>5</v>
      </c>
      <c r="C358" s="73"/>
      <c r="D358" s="9">
        <v>221.4</v>
      </c>
    </row>
    <row r="359" spans="1:4" s="4" customFormat="1" ht="12.6" customHeight="1" x14ac:dyDescent="0.25">
      <c r="A359" s="65"/>
      <c r="B359" s="39" t="s">
        <v>12</v>
      </c>
      <c r="C359" s="73"/>
      <c r="D359" s="9">
        <v>2</v>
      </c>
    </row>
    <row r="360" spans="1:4" s="4" customFormat="1" ht="18" customHeight="1" x14ac:dyDescent="0.25">
      <c r="A360" s="64" t="s">
        <v>104</v>
      </c>
      <c r="B360" s="35" t="s">
        <v>113</v>
      </c>
      <c r="C360" s="13"/>
      <c r="D360" s="7">
        <f t="shared" ref="D360" si="106">SUM(D361)</f>
        <v>224.7</v>
      </c>
    </row>
    <row r="361" spans="1:4" s="4" customFormat="1" ht="15" customHeight="1" x14ac:dyDescent="0.25">
      <c r="A361" s="64"/>
      <c r="B361" s="31" t="s">
        <v>128</v>
      </c>
      <c r="C361" s="3" t="s">
        <v>17</v>
      </c>
      <c r="D361" s="8">
        <f t="shared" ref="D361" si="107">SUM(D362:D363)</f>
        <v>224.7</v>
      </c>
    </row>
    <row r="362" spans="1:4" s="4" customFormat="1" ht="12.6" customHeight="1" x14ac:dyDescent="0.25">
      <c r="A362" s="65"/>
      <c r="B362" s="48" t="s">
        <v>5</v>
      </c>
      <c r="C362" s="73"/>
      <c r="D362" s="9">
        <v>207.7</v>
      </c>
    </row>
    <row r="363" spans="1:4" s="4" customFormat="1" ht="12.6" customHeight="1" x14ac:dyDescent="0.25">
      <c r="A363" s="65"/>
      <c r="B363" s="39" t="s">
        <v>12</v>
      </c>
      <c r="C363" s="73"/>
      <c r="D363" s="9">
        <v>17</v>
      </c>
    </row>
    <row r="364" spans="1:4" s="4" customFormat="1" ht="18" customHeight="1" x14ac:dyDescent="0.25">
      <c r="A364" s="64" t="s">
        <v>106</v>
      </c>
      <c r="B364" s="35" t="s">
        <v>114</v>
      </c>
      <c r="C364" s="13"/>
      <c r="D364" s="7">
        <f>SUM(D365)</f>
        <v>231.7</v>
      </c>
    </row>
    <row r="365" spans="1:4" s="4" customFormat="1" ht="15" customHeight="1" x14ac:dyDescent="0.25">
      <c r="A365" s="64"/>
      <c r="B365" s="31" t="s">
        <v>128</v>
      </c>
      <c r="C365" s="3" t="s">
        <v>17</v>
      </c>
      <c r="D365" s="8">
        <f t="shared" ref="D365" si="108">SUM(D366:D367)</f>
        <v>231.7</v>
      </c>
    </row>
    <row r="366" spans="1:4" s="4" customFormat="1" ht="12.6" customHeight="1" x14ac:dyDescent="0.25">
      <c r="A366" s="65"/>
      <c r="B366" s="48" t="s">
        <v>5</v>
      </c>
      <c r="C366" s="73"/>
      <c r="D366" s="9">
        <v>230.7</v>
      </c>
    </row>
    <row r="367" spans="1:4" s="4" customFormat="1" ht="12.6" customHeight="1" x14ac:dyDescent="0.25">
      <c r="A367" s="65"/>
      <c r="B367" s="39" t="s">
        <v>12</v>
      </c>
      <c r="C367" s="73"/>
      <c r="D367" s="9">
        <v>1</v>
      </c>
    </row>
    <row r="368" spans="1:4" s="4" customFormat="1" ht="18" customHeight="1" x14ac:dyDescent="0.25">
      <c r="A368" s="64" t="s">
        <v>108</v>
      </c>
      <c r="B368" s="35" t="s">
        <v>115</v>
      </c>
      <c r="C368" s="13"/>
      <c r="D368" s="7">
        <f t="shared" ref="D368" si="109">SUM(D369)</f>
        <v>191.5</v>
      </c>
    </row>
    <row r="369" spans="1:4" s="4" customFormat="1" ht="15" customHeight="1" x14ac:dyDescent="0.25">
      <c r="A369" s="64"/>
      <c r="B369" s="31" t="s">
        <v>128</v>
      </c>
      <c r="C369" s="3" t="s">
        <v>17</v>
      </c>
      <c r="D369" s="8">
        <f t="shared" ref="D369" si="110">SUM(D370:D371)</f>
        <v>191.5</v>
      </c>
    </row>
    <row r="370" spans="1:4" s="4" customFormat="1" ht="12.6" customHeight="1" x14ac:dyDescent="0.25">
      <c r="A370" s="65"/>
      <c r="B370" s="48" t="s">
        <v>5</v>
      </c>
      <c r="C370" s="73"/>
      <c r="D370" s="11">
        <v>190.4</v>
      </c>
    </row>
    <row r="371" spans="1:4" s="4" customFormat="1" ht="12.6" customHeight="1" x14ac:dyDescent="0.25">
      <c r="A371" s="65"/>
      <c r="B371" s="39" t="s">
        <v>12</v>
      </c>
      <c r="C371" s="73"/>
      <c r="D371" s="11">
        <v>1.1000000000000001</v>
      </c>
    </row>
    <row r="372" spans="1:4" s="4" customFormat="1" ht="18" customHeight="1" x14ac:dyDescent="0.25">
      <c r="A372" s="64" t="s">
        <v>110</v>
      </c>
      <c r="B372" s="35" t="s">
        <v>116</v>
      </c>
      <c r="C372" s="13"/>
      <c r="D372" s="7">
        <f t="shared" ref="D372" si="111">SUM(D373)</f>
        <v>5107.1000000000004</v>
      </c>
    </row>
    <row r="373" spans="1:4" s="4" customFormat="1" ht="15" customHeight="1" x14ac:dyDescent="0.25">
      <c r="A373" s="64"/>
      <c r="B373" s="50" t="s">
        <v>137</v>
      </c>
      <c r="C373" s="3" t="s">
        <v>20</v>
      </c>
      <c r="D373" s="8">
        <f t="shared" ref="D373" si="112">SUM(D374:D379)</f>
        <v>5107.1000000000004</v>
      </c>
    </row>
    <row r="374" spans="1:4" s="4" customFormat="1" ht="12.6" customHeight="1" x14ac:dyDescent="0.25">
      <c r="A374" s="65"/>
      <c r="B374" s="38" t="s">
        <v>9</v>
      </c>
      <c r="C374" s="73"/>
      <c r="D374" s="9">
        <v>265</v>
      </c>
    </row>
    <row r="375" spans="1:4" s="4" customFormat="1" ht="12.6" customHeight="1" x14ac:dyDescent="0.25">
      <c r="A375" s="65"/>
      <c r="B375" s="48" t="s">
        <v>16</v>
      </c>
      <c r="C375" s="73"/>
      <c r="D375" s="9">
        <v>62.1</v>
      </c>
    </row>
    <row r="376" spans="1:4" s="4" customFormat="1" ht="12.6" customHeight="1" x14ac:dyDescent="0.25">
      <c r="A376" s="65"/>
      <c r="B376" s="48" t="s">
        <v>14</v>
      </c>
      <c r="C376" s="73"/>
      <c r="D376" s="11">
        <v>250.6</v>
      </c>
    </row>
    <row r="377" spans="1:4" s="4" customFormat="1" ht="12.6" customHeight="1" x14ac:dyDescent="0.25">
      <c r="A377" s="65"/>
      <c r="B377" s="48" t="s">
        <v>10</v>
      </c>
      <c r="C377" s="73"/>
      <c r="D377" s="11">
        <v>1154</v>
      </c>
    </row>
    <row r="378" spans="1:4" s="4" customFormat="1" ht="12.6" customHeight="1" x14ac:dyDescent="0.25">
      <c r="A378" s="65"/>
      <c r="B378" s="48" t="s">
        <v>5</v>
      </c>
      <c r="C378" s="73"/>
      <c r="D378" s="11">
        <v>2993.4</v>
      </c>
    </row>
    <row r="379" spans="1:4" s="4" customFormat="1" ht="12.6" customHeight="1" x14ac:dyDescent="0.25">
      <c r="A379" s="65"/>
      <c r="B379" s="39" t="s">
        <v>12</v>
      </c>
      <c r="C379" s="73"/>
      <c r="D379" s="11">
        <v>382</v>
      </c>
    </row>
    <row r="380" spans="1:4" s="4" customFormat="1" ht="18" customHeight="1" x14ac:dyDescent="0.25">
      <c r="A380" s="72" t="s">
        <v>112</v>
      </c>
      <c r="B380" s="49" t="s">
        <v>117</v>
      </c>
      <c r="C380" s="13"/>
      <c r="D380" s="7">
        <f t="shared" ref="D380" si="113">SUM(D381)</f>
        <v>686</v>
      </c>
    </row>
    <row r="381" spans="1:4" s="4" customFormat="1" ht="15" customHeight="1" x14ac:dyDescent="0.25">
      <c r="A381" s="98"/>
      <c r="B381" s="40" t="s">
        <v>138</v>
      </c>
      <c r="C381" s="3" t="s">
        <v>22</v>
      </c>
      <c r="D381" s="8">
        <f t="shared" ref="D381" si="114">SUM(D382:D384)</f>
        <v>686</v>
      </c>
    </row>
    <row r="382" spans="1:4" s="4" customFormat="1" ht="12.6" customHeight="1" x14ac:dyDescent="0.25">
      <c r="A382" s="98"/>
      <c r="B382" s="38" t="s">
        <v>9</v>
      </c>
      <c r="C382" s="107"/>
      <c r="D382" s="19">
        <v>83.7</v>
      </c>
    </row>
    <row r="383" spans="1:4" s="4" customFormat="1" ht="12.6" customHeight="1" x14ac:dyDescent="0.25">
      <c r="A383" s="98"/>
      <c r="B383" s="48" t="s">
        <v>10</v>
      </c>
      <c r="C383" s="108"/>
      <c r="D383" s="9">
        <v>549.9</v>
      </c>
    </row>
    <row r="384" spans="1:4" s="4" customFormat="1" ht="12.6" customHeight="1" x14ac:dyDescent="0.25">
      <c r="A384" s="98"/>
      <c r="B384" s="39" t="s">
        <v>5</v>
      </c>
      <c r="C384" s="109"/>
      <c r="D384" s="9">
        <v>52.4</v>
      </c>
    </row>
    <row r="385" spans="1:4" s="4" customFormat="1" ht="21" customHeight="1" x14ac:dyDescent="0.25">
      <c r="A385" s="110" t="s">
        <v>118</v>
      </c>
      <c r="B385" s="111"/>
      <c r="C385" s="51"/>
      <c r="D385" s="52">
        <f>SUM(D435+D432+D426+D418+D411+D405+D394+D386)</f>
        <v>88833.4</v>
      </c>
    </row>
    <row r="386" spans="1:4" s="4" customFormat="1" ht="18" customHeight="1" x14ac:dyDescent="0.25">
      <c r="A386" s="88" t="s">
        <v>119</v>
      </c>
      <c r="B386" s="112"/>
      <c r="C386" s="53" t="s">
        <v>6</v>
      </c>
      <c r="D386" s="12">
        <f t="shared" ref="D386" si="115">SUM(D387:D393)</f>
        <v>14015.500000000002</v>
      </c>
    </row>
    <row r="387" spans="1:4" s="4" customFormat="1" ht="12.75" customHeight="1" x14ac:dyDescent="0.25">
      <c r="A387" s="95"/>
      <c r="B387" s="26" t="s">
        <v>134</v>
      </c>
      <c r="C387" s="102"/>
      <c r="D387" s="11">
        <f>SUM(D15)</f>
        <v>81.900000000000006</v>
      </c>
    </row>
    <row r="388" spans="1:4" s="4" customFormat="1" ht="12.75" customHeight="1" x14ac:dyDescent="0.25">
      <c r="A388" s="96"/>
      <c r="B388" s="28" t="s">
        <v>16</v>
      </c>
      <c r="C388" s="103"/>
      <c r="D388" s="11">
        <f>SUM(D16)</f>
        <v>509.7</v>
      </c>
    </row>
    <row r="389" spans="1:4" s="4" customFormat="1" ht="12.75" customHeight="1" x14ac:dyDescent="0.25">
      <c r="A389" s="96"/>
      <c r="B389" s="28" t="s">
        <v>149</v>
      </c>
      <c r="C389" s="103"/>
      <c r="D389" s="11">
        <f>SUM(D17)</f>
        <v>88.3</v>
      </c>
    </row>
    <row r="390" spans="1:4" s="4" customFormat="1" ht="12.75" customHeight="1" x14ac:dyDescent="0.25">
      <c r="A390" s="96"/>
      <c r="B390" s="28" t="s">
        <v>10</v>
      </c>
      <c r="C390" s="103"/>
      <c r="D390" s="11">
        <f>SUM(D18+D159)</f>
        <v>2070.8000000000002</v>
      </c>
    </row>
    <row r="391" spans="1:4" s="4" customFormat="1" ht="12.75" customHeight="1" x14ac:dyDescent="0.25">
      <c r="A391" s="96"/>
      <c r="B391" s="28" t="s">
        <v>14</v>
      </c>
      <c r="C391" s="103"/>
      <c r="D391" s="11">
        <f>SUM(D19)</f>
        <v>26.5</v>
      </c>
    </row>
    <row r="392" spans="1:4" s="4" customFormat="1" ht="12.75" customHeight="1" x14ac:dyDescent="0.25">
      <c r="A392" s="96"/>
      <c r="B392" s="28" t="s">
        <v>5</v>
      </c>
      <c r="C392" s="103"/>
      <c r="D392" s="11">
        <f>SUM(D20+D63+D71+D79+D87+D95+D103+D111+D119+D127+D135+D143+D151+D160+D12)</f>
        <v>11205.800000000001</v>
      </c>
    </row>
    <row r="393" spans="1:4" s="4" customFormat="1" ht="12.75" customHeight="1" x14ac:dyDescent="0.25">
      <c r="A393" s="97"/>
      <c r="B393" s="27" t="s">
        <v>12</v>
      </c>
      <c r="C393" s="104"/>
      <c r="D393" s="9">
        <f>SUM(D21)</f>
        <v>32.5</v>
      </c>
    </row>
    <row r="394" spans="1:4" s="4" customFormat="1" ht="18" customHeight="1" x14ac:dyDescent="0.25">
      <c r="A394" s="91" t="s">
        <v>120</v>
      </c>
      <c r="B394" s="85"/>
      <c r="C394" s="53" t="s">
        <v>13</v>
      </c>
      <c r="D394" s="12">
        <f>SUM(D395:D404)</f>
        <v>39524.400000000001</v>
      </c>
    </row>
    <row r="395" spans="1:4" s="4" customFormat="1" ht="12.75" customHeight="1" x14ac:dyDescent="0.25">
      <c r="A395" s="95"/>
      <c r="B395" s="26" t="s">
        <v>9</v>
      </c>
      <c r="C395" s="102"/>
      <c r="D395" s="11">
        <f>SUM(D23)</f>
        <v>3317.7</v>
      </c>
    </row>
    <row r="396" spans="1:4" s="4" customFormat="1" ht="12.75" customHeight="1" x14ac:dyDescent="0.25">
      <c r="A396" s="96"/>
      <c r="B396" s="28" t="s">
        <v>16</v>
      </c>
      <c r="C396" s="103"/>
      <c r="D396" s="11">
        <f>SUM(D24)</f>
        <v>284.60000000000002</v>
      </c>
    </row>
    <row r="397" spans="1:4" s="4" customFormat="1" ht="12.75" customHeight="1" x14ac:dyDescent="0.25">
      <c r="A397" s="96"/>
      <c r="B397" s="28" t="s">
        <v>14</v>
      </c>
      <c r="C397" s="103"/>
      <c r="D397" s="11">
        <f>SUM(D25+D284+D165++D192+D201+D209+D226+D275+D235+D292+D174+D183+D217+D251+D260+D307)</f>
        <v>587.79999999999995</v>
      </c>
    </row>
    <row r="398" spans="1:4" s="4" customFormat="1" ht="12.75" customHeight="1" x14ac:dyDescent="0.25">
      <c r="A398" s="96"/>
      <c r="B398" s="28" t="s">
        <v>135</v>
      </c>
      <c r="C398" s="103"/>
      <c r="D398" s="11">
        <f>SUM(D166+D175+D184+D193+D202+D210+D218+D227+D236+D244+D252+D261+D268+D276+D285+D293+D301+D316+D308)</f>
        <v>307.00000000000006</v>
      </c>
    </row>
    <row r="399" spans="1:4" s="4" customFormat="1" ht="12.75" customHeight="1" x14ac:dyDescent="0.25">
      <c r="A399" s="96"/>
      <c r="B399" s="28" t="s">
        <v>15</v>
      </c>
      <c r="C399" s="103"/>
      <c r="D399" s="11">
        <f>SUM(D26+D163+D172+D181+D190+D207+D199+D224+D215+D233+D242+D249+D258+D266+D273+D282+D290+D299+D315+D306)</f>
        <v>16917.2</v>
      </c>
    </row>
    <row r="400" spans="1:4" s="4" customFormat="1" ht="12.75" customHeight="1" x14ac:dyDescent="0.25">
      <c r="A400" s="96"/>
      <c r="B400" s="28" t="s">
        <v>10</v>
      </c>
      <c r="C400" s="103"/>
      <c r="D400" s="11">
        <f>SUM(D164+D173+D182+D191+D200+D208+D216+D225+D234+D243+D250+D259+D274+D283+D291+D300+D267)</f>
        <v>641</v>
      </c>
    </row>
    <row r="401" spans="1:4" s="4" customFormat="1" ht="12.75" customHeight="1" x14ac:dyDescent="0.25">
      <c r="A401" s="96"/>
      <c r="B401" s="28" t="s">
        <v>147</v>
      </c>
      <c r="C401" s="103"/>
      <c r="D401" s="11">
        <f>SUM(D185+D194+D228+D237+D253+D294+D167+D176+D219+D277)</f>
        <v>141.10000000000002</v>
      </c>
    </row>
    <row r="402" spans="1:4" s="4" customFormat="1" ht="12.75" customHeight="1" x14ac:dyDescent="0.25">
      <c r="A402" s="96"/>
      <c r="B402" s="28" t="s">
        <v>5</v>
      </c>
      <c r="C402" s="103"/>
      <c r="D402" s="11">
        <f>SUM(D28+D168+D177+D186+D195+D203+D211+D229+D238+D245+D254+D262+D269+D278+D286+D295+D302+D309+D317+D220)</f>
        <v>15362.900000000001</v>
      </c>
    </row>
    <row r="403" spans="1:4" s="4" customFormat="1" ht="12.75" customHeight="1" x14ac:dyDescent="0.25">
      <c r="A403" s="96"/>
      <c r="B403" s="28" t="s">
        <v>11</v>
      </c>
      <c r="C403" s="103"/>
      <c r="D403" s="11">
        <f>SUM(D27)</f>
        <v>1456.1</v>
      </c>
    </row>
    <row r="404" spans="1:4" s="4" customFormat="1" ht="12.75" customHeight="1" x14ac:dyDescent="0.25">
      <c r="A404" s="97"/>
      <c r="B404" s="27" t="s">
        <v>12</v>
      </c>
      <c r="C404" s="104"/>
      <c r="D404" s="11">
        <f>SUM(D169+D178+D187+D196+D204+D212+D221+D230+D239+D246+D255+D263+D270+D279+D287+D296+D303+D310+D318)</f>
        <v>509</v>
      </c>
    </row>
    <row r="405" spans="1:4" s="4" customFormat="1" ht="18" customHeight="1" x14ac:dyDescent="0.25">
      <c r="A405" s="113" t="s">
        <v>121</v>
      </c>
      <c r="B405" s="85"/>
      <c r="C405" s="53" t="s">
        <v>17</v>
      </c>
      <c r="D405" s="12">
        <f t="shared" ref="D405" si="116">SUM(D406:D410)</f>
        <v>6059.9</v>
      </c>
    </row>
    <row r="406" spans="1:4" s="4" customFormat="1" ht="12.75" customHeight="1" x14ac:dyDescent="0.25">
      <c r="A406" s="80"/>
      <c r="B406" s="26" t="s">
        <v>9</v>
      </c>
      <c r="C406" s="90"/>
      <c r="D406" s="9">
        <f>SUM(D30)</f>
        <v>30</v>
      </c>
    </row>
    <row r="407" spans="1:4" s="4" customFormat="1" ht="12.75" customHeight="1" x14ac:dyDescent="0.25">
      <c r="A407" s="80"/>
      <c r="B407" s="28" t="s">
        <v>16</v>
      </c>
      <c r="C407" s="90"/>
      <c r="D407" s="9">
        <f>SUM(D31)</f>
        <v>17</v>
      </c>
    </row>
    <row r="408" spans="1:4" s="4" customFormat="1" ht="12.75" customHeight="1" x14ac:dyDescent="0.25">
      <c r="A408" s="80"/>
      <c r="B408" s="28" t="s">
        <v>14</v>
      </c>
      <c r="C408" s="90"/>
      <c r="D408" s="9">
        <f>SUM(D321+D32)</f>
        <v>75.099999999999994</v>
      </c>
    </row>
    <row r="409" spans="1:4" s="4" customFormat="1" ht="12.75" customHeight="1" x14ac:dyDescent="0.25">
      <c r="A409" s="80"/>
      <c r="B409" s="28" t="s">
        <v>5</v>
      </c>
      <c r="C409" s="90"/>
      <c r="D409" s="11">
        <f>SUM(D33+D312+D322+D326+D330+D334+D338+D342+D346+D350+D354+D358+D362+D366+D370)</f>
        <v>5885.7999999999993</v>
      </c>
    </row>
    <row r="410" spans="1:4" s="4" customFormat="1" ht="12.75" customHeight="1" x14ac:dyDescent="0.25">
      <c r="A410" s="80"/>
      <c r="B410" s="27" t="s">
        <v>12</v>
      </c>
      <c r="C410" s="90"/>
      <c r="D410" s="11">
        <f>SUM(D323+D327+D331+D335+D339+D343+D347+D351+D355+D359+D363+D367+D371)</f>
        <v>52.000000000000007</v>
      </c>
    </row>
    <row r="411" spans="1:4" s="4" customFormat="1" ht="18" customHeight="1" x14ac:dyDescent="0.25">
      <c r="A411" s="91" t="s">
        <v>122</v>
      </c>
      <c r="B411" s="92"/>
      <c r="C411" s="53" t="s">
        <v>18</v>
      </c>
      <c r="D411" s="12">
        <f>SUM(D412:D417)</f>
        <v>6716.5999999999995</v>
      </c>
    </row>
    <row r="412" spans="1:4" s="4" customFormat="1" ht="12.75" customHeight="1" x14ac:dyDescent="0.25">
      <c r="A412" s="24"/>
      <c r="B412" s="38" t="s">
        <v>9</v>
      </c>
      <c r="C412" s="102"/>
      <c r="D412" s="9">
        <f>D35</f>
        <v>47.5</v>
      </c>
    </row>
    <row r="413" spans="1:4" s="4" customFormat="1" ht="12.75" customHeight="1" x14ac:dyDescent="0.25">
      <c r="A413" s="24"/>
      <c r="B413" s="48" t="s">
        <v>16</v>
      </c>
      <c r="C413" s="103"/>
      <c r="D413" s="9">
        <f>SUM(D36)</f>
        <v>4.8</v>
      </c>
    </row>
    <row r="414" spans="1:4" s="4" customFormat="1" ht="12.75" customHeight="1" x14ac:dyDescent="0.25">
      <c r="A414" s="24"/>
      <c r="B414" s="48" t="s">
        <v>14</v>
      </c>
      <c r="C414" s="103"/>
      <c r="D414" s="9">
        <f>SUM(D37)</f>
        <v>40</v>
      </c>
    </row>
    <row r="415" spans="1:4" s="4" customFormat="1" ht="12.75" customHeight="1" x14ac:dyDescent="0.25">
      <c r="A415" s="93"/>
      <c r="B415" s="48" t="s">
        <v>19</v>
      </c>
      <c r="C415" s="103"/>
      <c r="D415" s="9">
        <f>SUM(D38)</f>
        <v>3225.6</v>
      </c>
    </row>
    <row r="416" spans="1:4" s="4" customFormat="1" ht="12.75" customHeight="1" x14ac:dyDescent="0.25">
      <c r="A416" s="93"/>
      <c r="B416" s="48" t="s">
        <v>5</v>
      </c>
      <c r="C416" s="103"/>
      <c r="D416" s="11">
        <f>SUM(D39+D65+D73+D81+D89+D97+D105+D113+D121+D129+D137+D145+D153)</f>
        <v>3358.7999999999997</v>
      </c>
    </row>
    <row r="417" spans="1:4" s="4" customFormat="1" ht="12.75" customHeight="1" x14ac:dyDescent="0.25">
      <c r="A417" s="94"/>
      <c r="B417" s="39" t="s">
        <v>12</v>
      </c>
      <c r="C417" s="104"/>
      <c r="D417" s="11">
        <f>SUM(D66+D74+D82+D90+D98+D106+D114+D122+D130+D138+D146+D154)</f>
        <v>39.9</v>
      </c>
    </row>
    <row r="418" spans="1:4" s="4" customFormat="1" ht="18" customHeight="1" x14ac:dyDescent="0.25">
      <c r="A418" s="84" t="s">
        <v>123</v>
      </c>
      <c r="B418" s="85"/>
      <c r="C418" s="53" t="s">
        <v>20</v>
      </c>
      <c r="D418" s="12">
        <f>SUM(D419:D425)</f>
        <v>16431.599999999999</v>
      </c>
    </row>
    <row r="419" spans="1:4" s="4" customFormat="1" ht="12.75" customHeight="1" x14ac:dyDescent="0.25">
      <c r="A419" s="86"/>
      <c r="B419" s="38" t="s">
        <v>9</v>
      </c>
      <c r="C419" s="80"/>
      <c r="D419" s="9">
        <f>SUM(D374+D41)</f>
        <v>1237.9000000000001</v>
      </c>
    </row>
    <row r="420" spans="1:4" s="4" customFormat="1" ht="12.75" customHeight="1" x14ac:dyDescent="0.25">
      <c r="A420" s="82"/>
      <c r="B420" s="48" t="s">
        <v>16</v>
      </c>
      <c r="C420" s="80"/>
      <c r="D420" s="9">
        <f>SUM(D375+D42)</f>
        <v>70.5</v>
      </c>
    </row>
    <row r="421" spans="1:4" s="4" customFormat="1" ht="12.75" customHeight="1" x14ac:dyDescent="0.25">
      <c r="A421" s="82"/>
      <c r="B421" s="48" t="s">
        <v>10</v>
      </c>
      <c r="C421" s="80"/>
      <c r="D421" s="11">
        <f>SUM(D377+D43)</f>
        <v>2652.9</v>
      </c>
    </row>
    <row r="422" spans="1:4" s="4" customFormat="1" ht="12.75" customHeight="1" x14ac:dyDescent="0.25">
      <c r="A422" s="82"/>
      <c r="B422" s="48" t="s">
        <v>14</v>
      </c>
      <c r="C422" s="80"/>
      <c r="D422" s="11">
        <f>SUM(D376+D44)</f>
        <v>501</v>
      </c>
    </row>
    <row r="423" spans="1:4" s="4" customFormat="1" ht="12.75" customHeight="1" x14ac:dyDescent="0.25">
      <c r="A423" s="82"/>
      <c r="B423" s="48" t="s">
        <v>5</v>
      </c>
      <c r="C423" s="80"/>
      <c r="D423" s="11">
        <f>SUM(D45+D68+D76+D84+D92+D100+D108+D116+D124+D132+D140+D148+D156+D378)</f>
        <v>8066.5</v>
      </c>
    </row>
    <row r="424" spans="1:4" s="4" customFormat="1" ht="12.75" customHeight="1" x14ac:dyDescent="0.25">
      <c r="A424" s="82"/>
      <c r="B424" s="48" t="s">
        <v>21</v>
      </c>
      <c r="C424" s="80"/>
      <c r="D424" s="25">
        <f>SUM(D46)</f>
        <v>3520.8</v>
      </c>
    </row>
    <row r="425" spans="1:4" s="4" customFormat="1" ht="12.75" customHeight="1" x14ac:dyDescent="0.25">
      <c r="A425" s="87"/>
      <c r="B425" s="39" t="s">
        <v>12</v>
      </c>
      <c r="C425" s="80"/>
      <c r="D425" s="25">
        <f>SUM(D379)</f>
        <v>382</v>
      </c>
    </row>
    <row r="426" spans="1:4" s="4" customFormat="1" ht="18" customHeight="1" x14ac:dyDescent="0.25">
      <c r="A426" s="84" t="s">
        <v>124</v>
      </c>
      <c r="B426" s="85"/>
      <c r="C426" s="53" t="s">
        <v>22</v>
      </c>
      <c r="D426" s="12">
        <f t="shared" ref="D426" si="117">SUM(D427:D431)</f>
        <v>1881.8</v>
      </c>
    </row>
    <row r="427" spans="1:4" s="4" customFormat="1" ht="12.75" customHeight="1" x14ac:dyDescent="0.25">
      <c r="A427" s="86"/>
      <c r="B427" s="38" t="s">
        <v>9</v>
      </c>
      <c r="C427" s="80"/>
      <c r="D427" s="11">
        <f>SUM(D48+D382)</f>
        <v>860.1</v>
      </c>
    </row>
    <row r="428" spans="1:4" s="4" customFormat="1" ht="12.75" customHeight="1" x14ac:dyDescent="0.25">
      <c r="A428" s="82"/>
      <c r="B428" s="48" t="s">
        <v>16</v>
      </c>
      <c r="C428" s="80"/>
      <c r="D428" s="11">
        <f>SUM(D49)</f>
        <v>138</v>
      </c>
    </row>
    <row r="429" spans="1:4" s="4" customFormat="1" ht="12.75" customHeight="1" x14ac:dyDescent="0.25">
      <c r="A429" s="82"/>
      <c r="B429" s="48" t="s">
        <v>10</v>
      </c>
      <c r="C429" s="80"/>
      <c r="D429" s="11">
        <f>SUM(D383)</f>
        <v>549.9</v>
      </c>
    </row>
    <row r="430" spans="1:4" s="4" customFormat="1" ht="12.75" customHeight="1" x14ac:dyDescent="0.25">
      <c r="A430" s="82"/>
      <c r="B430" s="48" t="s">
        <v>5</v>
      </c>
      <c r="C430" s="80"/>
      <c r="D430" s="11">
        <f>SUM(D384+D50)</f>
        <v>282.59999999999997</v>
      </c>
    </row>
    <row r="431" spans="1:4" s="4" customFormat="1" ht="12.75" customHeight="1" x14ac:dyDescent="0.25">
      <c r="A431" s="87"/>
      <c r="B431" s="39" t="s">
        <v>23</v>
      </c>
      <c r="C431" s="80"/>
      <c r="D431" s="25">
        <f>SUM(D51)</f>
        <v>51.2</v>
      </c>
    </row>
    <row r="432" spans="1:4" s="4" customFormat="1" ht="18" customHeight="1" x14ac:dyDescent="0.25">
      <c r="A432" s="88" t="s">
        <v>125</v>
      </c>
      <c r="B432" s="85"/>
      <c r="C432" s="53" t="s">
        <v>24</v>
      </c>
      <c r="D432" s="12">
        <f>SUM(D433:D434)</f>
        <v>2014.8999999999999</v>
      </c>
    </row>
    <row r="433" spans="1:4" s="4" customFormat="1" ht="12.75" customHeight="1" x14ac:dyDescent="0.25">
      <c r="A433" s="89"/>
      <c r="B433" s="26" t="s">
        <v>5</v>
      </c>
      <c r="C433" s="90"/>
      <c r="D433" s="23">
        <f>SUM(D53)</f>
        <v>1735.1</v>
      </c>
    </row>
    <row r="434" spans="1:4" s="4" customFormat="1" ht="12.75" customHeight="1" x14ac:dyDescent="0.25">
      <c r="A434" s="89"/>
      <c r="B434" s="28" t="s">
        <v>23</v>
      </c>
      <c r="C434" s="90"/>
      <c r="D434" s="19">
        <f>SUM(D54)</f>
        <v>279.8</v>
      </c>
    </row>
    <row r="435" spans="1:4" s="4" customFormat="1" ht="18" customHeight="1" x14ac:dyDescent="0.25">
      <c r="A435" s="80" t="s">
        <v>126</v>
      </c>
      <c r="B435" s="81"/>
      <c r="C435" s="53" t="s">
        <v>25</v>
      </c>
      <c r="D435" s="12">
        <f t="shared" ref="D435" si="118">SUM(D436:D440)</f>
        <v>2188.6999999999998</v>
      </c>
    </row>
    <row r="436" spans="1:4" s="4" customFormat="1" ht="12.75" customHeight="1" x14ac:dyDescent="0.25">
      <c r="A436" s="82"/>
      <c r="B436" s="48" t="s">
        <v>9</v>
      </c>
      <c r="C436" s="80"/>
      <c r="D436" s="9">
        <f t="shared" ref="D436:D440" si="119">SUM(D56)</f>
        <v>318.3</v>
      </c>
    </row>
    <row r="437" spans="1:4" s="4" customFormat="1" ht="12.75" customHeight="1" x14ac:dyDescent="0.25">
      <c r="A437" s="82"/>
      <c r="B437" s="48" t="s">
        <v>16</v>
      </c>
      <c r="C437" s="80"/>
      <c r="D437" s="9">
        <f t="shared" si="119"/>
        <v>56.4</v>
      </c>
    </row>
    <row r="438" spans="1:4" s="4" customFormat="1" ht="12.75" customHeight="1" x14ac:dyDescent="0.25">
      <c r="A438" s="82"/>
      <c r="B438" s="48" t="s">
        <v>10</v>
      </c>
      <c r="C438" s="80"/>
      <c r="D438" s="9">
        <f t="shared" si="119"/>
        <v>542.29999999999995</v>
      </c>
    </row>
    <row r="439" spans="1:4" ht="12.75" customHeight="1" x14ac:dyDescent="0.25">
      <c r="A439" s="82"/>
      <c r="B439" s="48" t="s">
        <v>132</v>
      </c>
      <c r="C439" s="80"/>
      <c r="D439" s="9">
        <f t="shared" si="119"/>
        <v>890</v>
      </c>
    </row>
    <row r="440" spans="1:4" ht="12.75" customHeight="1" x14ac:dyDescent="0.25">
      <c r="A440" s="83"/>
      <c r="B440" s="39" t="s">
        <v>5</v>
      </c>
      <c r="C440" s="80"/>
      <c r="D440" s="11">
        <f t="shared" si="119"/>
        <v>381.7</v>
      </c>
    </row>
    <row r="441" spans="1:4" ht="15" customHeight="1" x14ac:dyDescent="0.25"/>
  </sheetData>
  <mergeCells count="130">
    <mergeCell ref="A406:A410"/>
    <mergeCell ref="C406:C410"/>
    <mergeCell ref="A288:A296"/>
    <mergeCell ref="C290:C296"/>
    <mergeCell ref="A328:A331"/>
    <mergeCell ref="C330:C331"/>
    <mergeCell ref="A332:A335"/>
    <mergeCell ref="C334:C335"/>
    <mergeCell ref="A336:A339"/>
    <mergeCell ref="C338:C339"/>
    <mergeCell ref="A364:A367"/>
    <mergeCell ref="C366:C367"/>
    <mergeCell ref="C387:C393"/>
    <mergeCell ref="C382:C384"/>
    <mergeCell ref="C306:C310"/>
    <mergeCell ref="A319:A323"/>
    <mergeCell ref="C321:C323"/>
    <mergeCell ref="C350:C351"/>
    <mergeCell ref="A352:A355"/>
    <mergeCell ref="C354:C355"/>
    <mergeCell ref="A356:A359"/>
    <mergeCell ref="C358:C359"/>
    <mergeCell ref="A344:A347"/>
    <mergeCell ref="C346:C347"/>
    <mergeCell ref="C35:C39"/>
    <mergeCell ref="C15:C21"/>
    <mergeCell ref="A385:B385"/>
    <mergeCell ref="A386:B386"/>
    <mergeCell ref="A405:B405"/>
    <mergeCell ref="A394:B394"/>
    <mergeCell ref="A395:A404"/>
    <mergeCell ref="A149:A156"/>
    <mergeCell ref="A93:A100"/>
    <mergeCell ref="A101:A108"/>
    <mergeCell ref="A368:A371"/>
    <mergeCell ref="C370:C371"/>
    <mergeCell ref="A213:A221"/>
    <mergeCell ref="C215:C221"/>
    <mergeCell ref="A222:A230"/>
    <mergeCell ref="C224:C230"/>
    <mergeCell ref="A231:A239"/>
    <mergeCell ref="C233:C239"/>
    <mergeCell ref="A240:A246"/>
    <mergeCell ref="C242:C246"/>
    <mergeCell ref="A247:A255"/>
    <mergeCell ref="C249:C255"/>
    <mergeCell ref="A313:A318"/>
    <mergeCell ref="C315:C318"/>
    <mergeCell ref="C53:C54"/>
    <mergeCell ref="C56:C60"/>
    <mergeCell ref="A61:A68"/>
    <mergeCell ref="C65:C66"/>
    <mergeCell ref="C342:C343"/>
    <mergeCell ref="A69:A76"/>
    <mergeCell ref="C73:C74"/>
    <mergeCell ref="A77:A84"/>
    <mergeCell ref="C81:C82"/>
    <mergeCell ref="A85:A92"/>
    <mergeCell ref="C89:C90"/>
    <mergeCell ref="C97:C98"/>
    <mergeCell ref="A125:A132"/>
    <mergeCell ref="C129:C130"/>
    <mergeCell ref="A133:A140"/>
    <mergeCell ref="C137:C138"/>
    <mergeCell ref="A141:A148"/>
    <mergeCell ref="C145:C146"/>
    <mergeCell ref="C181:C187"/>
    <mergeCell ref="A188:A196"/>
    <mergeCell ref="C190:C196"/>
    <mergeCell ref="A197:A204"/>
    <mergeCell ref="A411:B411"/>
    <mergeCell ref="A415:A417"/>
    <mergeCell ref="A387:A393"/>
    <mergeCell ref="A372:A379"/>
    <mergeCell ref="C374:C379"/>
    <mergeCell ref="A380:A384"/>
    <mergeCell ref="A170:A178"/>
    <mergeCell ref="C172:C178"/>
    <mergeCell ref="A179:A187"/>
    <mergeCell ref="C266:C270"/>
    <mergeCell ref="A271:A279"/>
    <mergeCell ref="C273:C279"/>
    <mergeCell ref="A280:A287"/>
    <mergeCell ref="C282:C287"/>
    <mergeCell ref="A256:A263"/>
    <mergeCell ref="C258:C263"/>
    <mergeCell ref="C199:C204"/>
    <mergeCell ref="A205:A212"/>
    <mergeCell ref="C207:C212"/>
    <mergeCell ref="A360:A363"/>
    <mergeCell ref="C362:C363"/>
    <mergeCell ref="A340:A343"/>
    <mergeCell ref="C412:C417"/>
    <mergeCell ref="C395:C404"/>
    <mergeCell ref="A435:B435"/>
    <mergeCell ref="A436:A440"/>
    <mergeCell ref="C436:C440"/>
    <mergeCell ref="A418:B418"/>
    <mergeCell ref="A419:A425"/>
    <mergeCell ref="C419:C425"/>
    <mergeCell ref="A426:B426"/>
    <mergeCell ref="A427:A431"/>
    <mergeCell ref="C427:C431"/>
    <mergeCell ref="A432:B432"/>
    <mergeCell ref="A433:A434"/>
    <mergeCell ref="C433:C434"/>
    <mergeCell ref="A348:A351"/>
    <mergeCell ref="A6:D6"/>
    <mergeCell ref="A297:A303"/>
    <mergeCell ref="C299:C303"/>
    <mergeCell ref="A264:A270"/>
    <mergeCell ref="A304:A312"/>
    <mergeCell ref="A324:A327"/>
    <mergeCell ref="C326:C327"/>
    <mergeCell ref="C105:C106"/>
    <mergeCell ref="A109:A116"/>
    <mergeCell ref="C113:C114"/>
    <mergeCell ref="A117:A124"/>
    <mergeCell ref="C121:C122"/>
    <mergeCell ref="C153:C154"/>
    <mergeCell ref="A157:A160"/>
    <mergeCell ref="C159:C160"/>
    <mergeCell ref="A161:A169"/>
    <mergeCell ref="C163:C169"/>
    <mergeCell ref="A10:A12"/>
    <mergeCell ref="A13:A60"/>
    <mergeCell ref="C23:C28"/>
    <mergeCell ref="C30:C33"/>
    <mergeCell ref="C41:C46"/>
    <mergeCell ref="C48:C51"/>
  </mergeCells>
  <pageMargins left="0.43307086614173229" right="0.23622047244094491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2026-05-11T12:07:32Z</cp:lastPrinted>
  <dcterms:created xsi:type="dcterms:W3CDTF">2021-07-29T06:19:49Z</dcterms:created>
  <dcterms:modified xsi:type="dcterms:W3CDTF">2026-05-11T12:08:11Z</dcterms:modified>
</cp:coreProperties>
</file>