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-04-30\"/>
    </mc:Choice>
  </mc:AlternateContent>
  <bookViews>
    <workbookView xWindow="-120" yWindow="-120" windowWidth="29040" windowHeight="15840"/>
  </bookViews>
  <sheets>
    <sheet name="4priedas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8" i="2" l="1"/>
  <c r="D210" i="2"/>
  <c r="D216" i="2"/>
  <c r="D217" i="2"/>
  <c r="D411" i="2"/>
  <c r="D137" i="2"/>
  <c r="D136" i="2" s="1"/>
  <c r="D124" i="2"/>
  <c r="D123" i="2" s="1"/>
  <c r="D424" i="2"/>
  <c r="D422" i="2"/>
  <c r="D417" i="2"/>
  <c r="D410" i="2"/>
  <c r="D407" i="2"/>
  <c r="D401" i="2"/>
  <c r="D400" i="2"/>
  <c r="D428" i="2" l="1"/>
  <c r="D435" i="2"/>
  <c r="D429" i="2"/>
  <c r="D94" i="2" l="1"/>
  <c r="D12" i="2" l="1"/>
  <c r="D11" i="2" s="1"/>
  <c r="D98" i="2" l="1"/>
  <c r="D97" i="2" s="1"/>
  <c r="D102" i="2"/>
  <c r="D56" i="2" l="1"/>
  <c r="D438" i="2" l="1"/>
  <c r="D25" i="2" l="1"/>
  <c r="D395" i="2"/>
  <c r="D394" i="2" s="1"/>
  <c r="D402" i="2" l="1"/>
  <c r="D190" i="2" l="1"/>
  <c r="D184" i="2" l="1"/>
  <c r="D175" i="2"/>
  <c r="D76" i="2"/>
  <c r="D75" i="2" s="1"/>
  <c r="D437" i="2" l="1"/>
  <c r="D436" i="2" l="1"/>
  <c r="D49" i="2"/>
  <c r="D48" i="2" s="1"/>
  <c r="D423" i="2" l="1"/>
  <c r="D433" i="2"/>
  <c r="D432" i="2"/>
  <c r="D427" i="2"/>
  <c r="D389" i="2"/>
  <c r="D388" i="2" s="1"/>
  <c r="D387" i="2" s="1"/>
  <c r="D383" i="2"/>
  <c r="D382" i="2" s="1"/>
  <c r="D381" i="2" s="1"/>
  <c r="D377" i="2"/>
  <c r="D376" i="2" s="1"/>
  <c r="D375" i="2" s="1"/>
  <c r="D371" i="2"/>
  <c r="D370" i="2" s="1"/>
  <c r="D369" i="2" s="1"/>
  <c r="D365" i="2"/>
  <c r="D364" i="2" s="1"/>
  <c r="D363" i="2" s="1"/>
  <c r="D359" i="2"/>
  <c r="D358" i="2" s="1"/>
  <c r="D357" i="2" s="1"/>
  <c r="D353" i="2"/>
  <c r="D352" i="2" s="1"/>
  <c r="D351" i="2" s="1"/>
  <c r="D347" i="2"/>
  <c r="D346" i="2" s="1"/>
  <c r="D345" i="2" s="1"/>
  <c r="D341" i="2"/>
  <c r="D340" i="2" s="1"/>
  <c r="D339" i="2" s="1"/>
  <c r="D335" i="2"/>
  <c r="D334" i="2" s="1"/>
  <c r="D333" i="2" s="1"/>
  <c r="D329" i="2"/>
  <c r="D328" i="2" s="1"/>
  <c r="D327" i="2" s="1"/>
  <c r="D323" i="2"/>
  <c r="D322" i="2" s="1"/>
  <c r="D321" i="2" s="1"/>
  <c r="D275" i="2"/>
  <c r="D274" i="2" s="1"/>
  <c r="D273" i="2" s="1"/>
  <c r="D269" i="2"/>
  <c r="D268" i="2" s="1"/>
  <c r="D267" i="2" s="1"/>
  <c r="D406" i="2"/>
  <c r="D305" i="2"/>
  <c r="D304" i="2" s="1"/>
  <c r="D303" i="2" s="1"/>
  <c r="D299" i="2"/>
  <c r="D298" i="2" s="1"/>
  <c r="D297" i="2" s="1"/>
  <c r="D293" i="2"/>
  <c r="D292" i="2" s="1"/>
  <c r="D291" i="2" s="1"/>
  <c r="D287" i="2"/>
  <c r="D286" i="2" s="1"/>
  <c r="D285" i="2" s="1"/>
  <c r="D281" i="2"/>
  <c r="D280" i="2" s="1"/>
  <c r="D279" i="2" s="1"/>
  <c r="D426" i="2" l="1"/>
  <c r="D431" i="2"/>
  <c r="D430" i="2" s="1"/>
  <c r="D421" i="2"/>
  <c r="D420" i="2" s="1"/>
  <c r="D263" i="2" l="1"/>
  <c r="D262" i="2" s="1"/>
  <c r="D261" i="2" s="1"/>
  <c r="D257" i="2"/>
  <c r="D256" i="2" s="1"/>
  <c r="D255" i="2" s="1"/>
  <c r="D251" i="2"/>
  <c r="D250" i="2" s="1"/>
  <c r="D249" i="2" s="1"/>
  <c r="D245" i="2"/>
  <c r="D244" i="2" s="1"/>
  <c r="D243" i="2" s="1"/>
  <c r="D239" i="2"/>
  <c r="D238" i="2" s="1"/>
  <c r="D237" i="2" s="1"/>
  <c r="D233" i="2"/>
  <c r="D232" i="2" s="1"/>
  <c r="D231" i="2" s="1"/>
  <c r="D227" i="2"/>
  <c r="D226" i="2" s="1"/>
  <c r="D225" i="2" s="1"/>
  <c r="D221" i="2"/>
  <c r="D220" i="2" s="1"/>
  <c r="D219" i="2" s="1"/>
  <c r="D212" i="2"/>
  <c r="D211" i="2" s="1"/>
  <c r="D206" i="2"/>
  <c r="D205" i="2" s="1"/>
  <c r="D204" i="2" s="1"/>
  <c r="D200" i="2"/>
  <c r="D199" i="2" s="1"/>
  <c r="D198" i="2" s="1"/>
  <c r="D195" i="2"/>
  <c r="D189" i="2"/>
  <c r="D188" i="2" s="1"/>
  <c r="D419" i="2"/>
  <c r="D416" i="2"/>
  <c r="D415" i="2"/>
  <c r="D414" i="2"/>
  <c r="D412" i="2"/>
  <c r="D183" i="2"/>
  <c r="D180" i="2"/>
  <c r="D179" i="2" s="1"/>
  <c r="D174" i="2"/>
  <c r="D171" i="2"/>
  <c r="D170" i="2" s="1"/>
  <c r="D166" i="2"/>
  <c r="D165" i="2" s="1"/>
  <c r="D162" i="2"/>
  <c r="D161" i="2" s="1"/>
  <c r="D156" i="2"/>
  <c r="D155" i="2" s="1"/>
  <c r="D153" i="2"/>
  <c r="D152" i="2" s="1"/>
  <c r="D149" i="2"/>
  <c r="D148" i="2" s="1"/>
  <c r="D145" i="2"/>
  <c r="D144" i="2" s="1"/>
  <c r="D140" i="2"/>
  <c r="D139" i="2" s="1"/>
  <c r="D133" i="2"/>
  <c r="D132" i="2" s="1"/>
  <c r="D127" i="2"/>
  <c r="D126" i="2" s="1"/>
  <c r="D120" i="2"/>
  <c r="D119" i="2" s="1"/>
  <c r="D116" i="2"/>
  <c r="D115" i="2" s="1"/>
  <c r="D111" i="2"/>
  <c r="D110" i="2" s="1"/>
  <c r="D108" i="2"/>
  <c r="D107" i="2" s="1"/>
  <c r="D101" i="2"/>
  <c r="D96" i="2" s="1"/>
  <c r="D93" i="2"/>
  <c r="D89" i="2"/>
  <c r="D88" i="2" s="1"/>
  <c r="D86" i="2"/>
  <c r="D85" i="2" s="1"/>
  <c r="D82" i="2"/>
  <c r="D81" i="2" s="1"/>
  <c r="D72" i="2"/>
  <c r="D71" i="2" s="1"/>
  <c r="D70" i="2" s="1"/>
  <c r="D66" i="2"/>
  <c r="D65" i="2" s="1"/>
  <c r="D62" i="2"/>
  <c r="D61" i="2" s="1"/>
  <c r="D131" i="2" l="1"/>
  <c r="D118" i="2"/>
  <c r="D194" i="2"/>
  <c r="D193" i="2" s="1"/>
  <c r="D178" i="2"/>
  <c r="D169" i="2"/>
  <c r="D160" i="2"/>
  <c r="D147" i="2"/>
  <c r="D60" i="2"/>
  <c r="D106" i="2"/>
  <c r="D413" i="2"/>
  <c r="D409" i="2"/>
  <c r="D80" i="2"/>
  <c r="D53" i="2" l="1"/>
  <c r="D52" i="2" s="1"/>
  <c r="D55" i="2"/>
  <c r="D43" i="2"/>
  <c r="D42" i="2" s="1"/>
  <c r="D38" i="2"/>
  <c r="D30" i="2"/>
  <c r="D27" i="2" s="1"/>
  <c r="D34" i="2"/>
  <c r="D33" i="2" s="1"/>
  <c r="D51" i="2" l="1"/>
  <c r="D408" i="2"/>
  <c r="D317" i="2"/>
  <c r="D311" i="2"/>
  <c r="D310" i="2" s="1"/>
  <c r="D309" i="2" s="1"/>
  <c r="D24" i="2"/>
  <c r="D22" i="2"/>
  <c r="D21" i="2" s="1"/>
  <c r="D17" i="2"/>
  <c r="D16" i="2" s="1"/>
  <c r="D10" i="2"/>
  <c r="D399" i="2" l="1"/>
  <c r="D15" i="2"/>
  <c r="D316" i="2"/>
  <c r="D315" i="2" s="1"/>
  <c r="D405" i="2" l="1"/>
  <c r="D404" i="2" l="1"/>
  <c r="D403" i="2" l="1"/>
  <c r="D398" i="2" s="1"/>
  <c r="D397" i="2" s="1"/>
  <c r="D393" i="2" s="1"/>
</calcChain>
</file>

<file path=xl/sharedStrings.xml><?xml version="1.0" encoding="utf-8"?>
<sst xmlns="http://schemas.openxmlformats.org/spreadsheetml/2006/main" count="572" uniqueCount="140">
  <si>
    <t>1.</t>
  </si>
  <si>
    <t>Savivaldybės kontrolės ir audito tarnyba, iš viso</t>
  </si>
  <si>
    <t>01</t>
  </si>
  <si>
    <t>2.</t>
  </si>
  <si>
    <t>Savivaldybės administracija, iš viso</t>
  </si>
  <si>
    <t>02</t>
  </si>
  <si>
    <t>03</t>
  </si>
  <si>
    <t>04</t>
  </si>
  <si>
    <t>05</t>
  </si>
  <si>
    <t>06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</si>
  <si>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</si>
  <si>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</si>
  <si>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</si>
  <si>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</si>
  <si>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</si>
  <si>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</si>
  <si>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</si>
  <si>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</si>
  <si>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</si>
  <si>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</si>
  <si>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</si>
  <si>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</si>
  <si>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</si>
  <si>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</si>
  <si>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</si>
  <si>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</si>
  <si>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</si>
  <si>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</si>
  <si>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</si>
  <si>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</si>
  <si>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</si>
  <si>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</si>
  <si>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</si>
  <si>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</si>
  <si>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</si>
  <si>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</si>
  <si>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</si>
  <si>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</si>
  <si>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</si>
  <si>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</si>
  <si>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</si>
  <si>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</si>
  <si>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</si>
  <si>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</si>
  <si>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</si>
  <si>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</si>
  <si>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</si>
  <si>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</si>
  <si>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</si>
  <si>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</si>
  <si>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</si>
  <si>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</si>
  <si>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</si>
  <si>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</si>
  <si>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25.</t>
  </si>
  <si>
    <t>Paliūniškio pagrindinė mokykla, iš viso</t>
  </si>
  <si>
    <t>26.</t>
  </si>
  <si>
    <t>Upytės Antano Belazaro pagrindinė mokykla, iš viso</t>
  </si>
  <si>
    <t>27.</t>
  </si>
  <si>
    <t>28.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</si>
  <si>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</si>
  <si>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</si>
  <si>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</si>
  <si>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</si>
  <si>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</si>
  <si>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</si>
  <si>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</si>
  <si>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</si>
  <si>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</si>
  <si>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</si>
  <si>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</si>
  <si>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</si>
  <si>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Velžio lopšelis-darželis „Šypsenėlė“, iš viso</t>
  </si>
  <si>
    <t>36.</t>
  </si>
  <si>
    <t>Švietimo centras, iš viso</t>
  </si>
  <si>
    <t>37.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</si>
  <si>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</si>
  <si>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</si>
  <si>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</si>
  <si>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</si>
  <si>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</si>
  <si>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</si>
  <si>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</si>
  <si>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</si>
  <si>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</si>
  <si>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</si>
  <si>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</si>
  <si>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</si>
  <si>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</si>
  <si>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</si>
  <si>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</si>
  <si>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</si>
  <si>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</si>
  <si>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</si>
  <si>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</si>
  <si>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</si>
  <si>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</si>
  <si>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</si>
  <si>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</si>
  <si>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</si>
  <si>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</si>
  <si>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</si>
  <si>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</si>
  <si>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</si>
  <si>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</si>
  <si>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</si>
  <si>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</si>
  <si>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</si>
  <si>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</si>
  <si>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</si>
  <si>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</si>
  <si>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</si>
  <si>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</si>
  <si>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 xml:space="preserve"> Aplinkos apsaugos programa</t>
  </si>
  <si>
    <t xml:space="preserve"> Socialinės atskirties mažinimo programa</t>
  </si>
  <si>
    <t>Naujamiesčio mokykla, iš viso</t>
  </si>
  <si>
    <t>35.</t>
  </si>
  <si>
    <t xml:space="preserve">savivaldybės biudžeto lėšų likutis </t>
  </si>
  <si>
    <t>trumpalaikiams įsiskolinimams dengti</t>
  </si>
  <si>
    <t>išlaidoms ir ilgalaikiam turtui kurti, įsigyti, remontuoti</t>
  </si>
  <si>
    <t>įstaigos pajamų lėšų likutis</t>
  </si>
  <si>
    <t xml:space="preserve">valstybės lėšų likutis </t>
  </si>
  <si>
    <t>piniginės socialinės paramos lėšų likutis</t>
  </si>
  <si>
    <t>aplinkos apsaugos rėmimo specialiosios programos likutis</t>
  </si>
  <si>
    <t>rinkliavos už atliekų tvarkymą likutis</t>
  </si>
  <si>
    <t xml:space="preserve"> Savivaldybės valdymo programa</t>
  </si>
  <si>
    <t>savivaldybės biudžeto lėšų likutis</t>
  </si>
  <si>
    <t>aplinkos apsaugos rėmimo specialiosios programos lėšų likutis</t>
  </si>
  <si>
    <t xml:space="preserve">infrastruktūros programos lėšų likutis </t>
  </si>
  <si>
    <t>PANEVĖŽIO RAJONO SAVIVALDYBĖS 2026 METŲ KITŲ FINANSAVIMO ŠALTINIŲ PASKIRSTYMAS PROGRAMOMS VYKDYTI</t>
  </si>
  <si>
    <t>PATVIRTINTA</t>
  </si>
  <si>
    <t>Panevėžio rajono savivaldybės tarybos</t>
  </si>
  <si>
    <t>4 priedas</t>
  </si>
  <si>
    <t>Eil.
Nr.</t>
  </si>
  <si>
    <t>Asignavimų valdytojas</t>
  </si>
  <si>
    <t>Programos 
kodas</t>
  </si>
  <si>
    <t>Iš viso 
išlaidoms</t>
  </si>
  <si>
    <t xml:space="preserve"> Rajono infrastruktūros priežiūros, modernizavimo ir plėtros programa</t>
  </si>
  <si>
    <t>2026 m. balandžio 30 d. sprendimu Nr. T-</t>
  </si>
  <si>
    <t>(tūkst. eurų)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</si>
</sst>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i/>
      <sz val="10"/>
      <color theme="1"/>
      <name val="Times New Roman"/>
      <family val="1"/>
      <charset val="186"/>
    </font>
    <font>
      <sz val="10"/>
      <name val="Times New Roman"/>
      <family val="1"/>
    </font>
    <font>
      <sz val="12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10" fillId="3" borderId="0"/>
  </cellStyleXfs>
  <cellXfs count="225">
    <xf numFmtId="0" fontId="0" fillId="0" borderId="0" xfId="0"/>
    <xf numFmtId="49" fontId="13" fillId="2" borderId="7" xfId="2" applyNumberFormat="1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center" vertical="center"/>
    </xf>
    <xf numFmtId="49" fontId="13" fillId="2" borderId="6" xfId="2" applyNumberFormat="1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center" vertical="center" wrapText="1"/>
    </xf>
    <xf numFmtId="49" fontId="7" fillId="5" borderId="2" xfId="2" applyNumberFormat="1" applyFont="1" applyFill="1" applyBorder="1" applyAlignment="1">
      <alignment horizontal="left" vertical="center"/>
    </xf>
    <xf numFmtId="49" fontId="6" fillId="5" borderId="4" xfId="1" applyNumberFormat="1" applyFont="1" applyFill="1" applyBorder="1" applyAlignment="1">
      <alignment horizontal="center" vertical="center"/>
    </xf>
    <xf numFmtId="0" fontId="13" fillId="2" borderId="11" xfId="2" applyFont="1" applyFill="1" applyBorder="1" applyAlignment="1">
      <alignment horizontal="center" vertical="center" wrapText="1"/>
    </xf>
    <xf numFmtId="0" fontId="6" fillId="5" borderId="2" xfId="1" applyFont="1" applyFill="1" applyBorder="1" applyAlignment="1">
      <alignment vertical="center"/>
    </xf>
    <xf numFmtId="49" fontId="13" fillId="2" borderId="10" xfId="2" applyNumberFormat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vertical="center"/>
    </xf>
    <xf numFmtId="49" fontId="6" fillId="5" borderId="2" xfId="1" applyNumberFormat="1" applyFont="1" applyFill="1" applyBorder="1" applyAlignment="1">
      <alignment horizontal="center" vertical="center"/>
    </xf>
    <xf numFmtId="0" fontId="13" fillId="2" borderId="11" xfId="2" applyFont="1" applyFill="1" applyBorder="1" applyAlignment="1">
      <alignment horizontal="center" vertical="center"/>
    </xf>
    <xf numFmtId="49" fontId="6" fillId="5" borderId="2" xfId="1" applyNumberFormat="1" applyFont="1" applyFill="1" applyBorder="1" applyAlignment="1">
      <alignment horizontal="right" vertical="center"/>
    </xf>
    <xf numFmtId="0" fontId="13" fillId="2" borderId="10" xfId="2" applyFont="1" applyFill="1" applyBorder="1" applyAlignment="1">
      <alignment horizontal="center" vertical="center"/>
    </xf>
    <xf numFmtId="0" fontId="6" fillId="5" borderId="3" xfId="1" applyFont="1" applyFill="1" applyBorder="1" applyAlignment="1">
      <alignment vertical="center"/>
    </xf>
    <xf numFmtId="49" fontId="13" fillId="2" borderId="21" xfId="2" applyNumberFormat="1" applyFont="1" applyFill="1" applyBorder="1" applyAlignment="1">
      <alignment horizontal="center" vertical="center"/>
    </xf>
    <xf numFmtId="0" fontId="13" fillId="2" borderId="22" xfId="2" applyFont="1" applyFill="1" applyBorder="1" applyAlignment="1">
      <alignment horizontal="center" vertical="center" wrapText="1"/>
    </xf>
    <xf numFmtId="0" fontId="13" fillId="2" borderId="22" xfId="2" applyFont="1" applyFill="1" applyBorder="1" applyAlignment="1">
      <alignment horizontal="center" vertical="center"/>
    </xf>
    <xf numFmtId="164" fontId="6" fillId="5" borderId="6" xfId="1" applyNumberFormat="1" applyFont="1" applyFill="1" applyBorder="1" applyAlignment="1">
      <alignment vertical="center"/>
    </xf>
    <xf numFmtId="164" fontId="13" fillId="2" borderId="6" xfId="1" applyNumberFormat="1" applyFont="1" applyFill="1" applyBorder="1" applyAlignment="1">
      <alignment vertical="center"/>
    </xf>
    <xf numFmtId="164" fontId="8" fillId="2" borderId="6" xfId="1" applyNumberFormat="1" applyFont="1" applyFill="1" applyBorder="1" applyAlignment="1">
      <alignment vertical="center"/>
    </xf>
    <xf numFmtId="0" fontId="2" fillId="0" borderId="0" xfId="0" applyFont="1"/>
    <xf numFmtId="0" fontId="9" fillId="2" borderId="12" xfId="0" applyFont="1" applyFill="1" applyBorder="1" applyAlignment="1">
      <alignment horizontal="left" vertical="center"/>
    </xf>
    <xf numFmtId="164" fontId="9" fillId="6" borderId="27" xfId="0" applyNumberFormat="1" applyFont="1" applyFill="1" applyBorder="1" applyAlignment="1">
      <alignment vertical="center"/>
    </xf>
    <xf numFmtId="0" fontId="8" fillId="2" borderId="12" xfId="0" applyFont="1" applyFill="1" applyBorder="1" applyAlignment="1">
      <alignment horizontal="right" vertical="center"/>
    </xf>
    <xf numFmtId="0" fontId="6" fillId="5" borderId="30" xfId="1" applyFont="1" applyFill="1" applyBorder="1" applyAlignment="1">
      <alignment horizontal="left" vertical="center"/>
    </xf>
    <xf numFmtId="49" fontId="6" fillId="5" borderId="6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13" fillId="2" borderId="9" xfId="2" applyNumberFormat="1" applyFont="1" applyFill="1" applyBorder="1" applyAlignment="1">
      <alignment horizontal="center" vertical="center"/>
    </xf>
    <xf numFmtId="164" fontId="8" fillId="6" borderId="6" xfId="0" applyNumberFormat="1" applyFont="1" applyFill="1" applyBorder="1" applyAlignment="1">
      <alignment vertical="center"/>
    </xf>
    <xf numFmtId="0" fontId="9" fillId="6" borderId="13" xfId="0" applyFont="1" applyFill="1" applyBorder="1" applyAlignment="1">
      <alignment horizontal="left" vertical="center"/>
    </xf>
    <xf numFmtId="164" fontId="9" fillId="6" borderId="31" xfId="0" applyNumberFormat="1" applyFont="1" applyFill="1" applyBorder="1" applyAlignment="1">
      <alignment vertical="center"/>
    </xf>
    <xf numFmtId="0" fontId="13" fillId="2" borderId="8" xfId="2" applyFont="1" applyFill="1" applyBorder="1" applyAlignment="1">
      <alignment horizontal="center" vertical="center" wrapText="1"/>
    </xf>
    <xf numFmtId="164" fontId="9" fillId="6" borderId="10" xfId="0" applyNumberFormat="1" applyFont="1" applyFill="1" applyBorder="1" applyAlignment="1">
      <alignment vertical="center"/>
    </xf>
    <xf numFmtId="0" fontId="9" fillId="2" borderId="11" xfId="0" applyFont="1" applyFill="1" applyBorder="1" applyAlignment="1">
      <alignment horizontal="left" vertical="center"/>
    </xf>
    <xf numFmtId="164" fontId="9" fillId="6" borderId="33" xfId="0" applyNumberFormat="1" applyFont="1" applyFill="1" applyBorder="1" applyAlignment="1">
      <alignment vertical="center"/>
    </xf>
    <xf numFmtId="0" fontId="8" fillId="2" borderId="13" xfId="0" applyFont="1" applyFill="1" applyBorder="1" applyAlignment="1">
      <alignment horizontal="right" vertical="center"/>
    </xf>
    <xf numFmtId="0" fontId="17" fillId="0" borderId="0" xfId="0" applyFont="1" applyAlignment="1">
      <alignment vertical="center"/>
    </xf>
    <xf numFmtId="164" fontId="13" fillId="2" borderId="27" xfId="1" applyNumberFormat="1" applyFont="1" applyFill="1" applyBorder="1" applyAlignment="1">
      <alignment vertical="center"/>
    </xf>
    <xf numFmtId="0" fontId="9" fillId="2" borderId="13" xfId="0" applyFont="1" applyFill="1" applyBorder="1" applyAlignment="1">
      <alignment horizontal="left" vertical="center" wrapText="1"/>
    </xf>
    <xf numFmtId="164" fontId="9" fillId="2" borderId="27" xfId="0" applyNumberFormat="1" applyFont="1" applyFill="1" applyBorder="1" applyAlignment="1">
      <alignment vertical="center"/>
    </xf>
    <xf numFmtId="0" fontId="6" fillId="5" borderId="23" xfId="1" applyFont="1" applyFill="1" applyBorder="1" applyAlignment="1">
      <alignment vertical="center"/>
    </xf>
    <xf numFmtId="49" fontId="6" fillId="5" borderId="24" xfId="1" applyNumberFormat="1" applyFont="1" applyFill="1" applyBorder="1" applyAlignment="1">
      <alignment horizontal="right" vertical="center"/>
    </xf>
    <xf numFmtId="164" fontId="6" fillId="5" borderId="25" xfId="1" applyNumberFormat="1" applyFont="1" applyFill="1" applyBorder="1" applyAlignment="1">
      <alignment vertical="center"/>
    </xf>
    <xf numFmtId="164" fontId="9" fillId="6" borderId="6" xfId="0" applyNumberFormat="1" applyFont="1" applyFill="1" applyBorder="1" applyAlignment="1">
      <alignment vertical="center"/>
    </xf>
    <xf numFmtId="0" fontId="6" fillId="5" borderId="6" xfId="1" applyFont="1" applyFill="1" applyBorder="1" applyAlignment="1">
      <alignment vertical="center"/>
    </xf>
    <xf numFmtId="49" fontId="6" fillId="5" borderId="14" xfId="1" applyNumberFormat="1" applyFont="1" applyFill="1" applyBorder="1" applyAlignment="1">
      <alignment horizontal="right" vertical="center"/>
    </xf>
    <xf numFmtId="49" fontId="13" fillId="2" borderId="37" xfId="2" applyNumberFormat="1" applyFont="1" applyFill="1" applyBorder="1" applyAlignment="1">
      <alignment horizontal="center" vertical="center"/>
    </xf>
    <xf numFmtId="0" fontId="6" fillId="5" borderId="5" xfId="1" applyFont="1" applyFill="1" applyBorder="1" applyAlignment="1">
      <alignment vertical="center"/>
    </xf>
    <xf numFmtId="0" fontId="9" fillId="2" borderId="15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right" vertical="center"/>
    </xf>
    <xf numFmtId="49" fontId="13" fillId="2" borderId="38" xfId="2" applyNumberFormat="1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9" fillId="6" borderId="16" xfId="0" applyFont="1" applyFill="1" applyBorder="1" applyAlignment="1">
      <alignment horizontal="left" vertical="center"/>
    </xf>
    <xf numFmtId="164" fontId="8" fillId="2" borderId="10" xfId="1" applyNumberFormat="1" applyFont="1" applyFill="1" applyBorder="1" applyAlignment="1">
      <alignment vertical="center"/>
    </xf>
    <xf numFmtId="164" fontId="8" fillId="2" borderId="34" xfId="1" applyNumberFormat="1" applyFont="1" applyFill="1" applyBorder="1" applyAlignment="1">
      <alignment vertical="center"/>
    </xf>
    <xf numFmtId="49" fontId="6" fillId="5" borderId="4" xfId="1" applyNumberFormat="1" applyFont="1" applyFill="1" applyBorder="1" applyAlignment="1">
      <alignment horizontal="right" vertical="center"/>
    </xf>
    <xf numFmtId="49" fontId="13" fillId="2" borderId="20" xfId="2" applyNumberFormat="1" applyFont="1" applyFill="1" applyBorder="1" applyAlignment="1">
      <alignment horizontal="center" vertical="center"/>
    </xf>
    <xf numFmtId="49" fontId="16" fillId="2" borderId="16" xfId="0" applyNumberFormat="1" applyFont="1" applyFill="1" applyBorder="1" applyAlignment="1">
      <alignment horizontal="center" vertical="center"/>
    </xf>
    <xf numFmtId="49" fontId="16" fillId="2" borderId="13" xfId="0" applyNumberFormat="1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right" vertical="center"/>
    </xf>
    <xf numFmtId="49" fontId="15" fillId="2" borderId="14" xfId="2" applyNumberFormat="1" applyFont="1" applyFill="1" applyBorder="1" applyAlignment="1">
      <alignment horizontal="center" vertical="center"/>
    </xf>
    <xf numFmtId="49" fontId="16" fillId="2" borderId="14" xfId="0" applyNumberFormat="1" applyFont="1" applyFill="1" applyBorder="1" applyAlignment="1">
      <alignment horizontal="center" vertical="center"/>
    </xf>
    <xf numFmtId="164" fontId="8" fillId="2" borderId="11" xfId="1" applyNumberFormat="1" applyFont="1" applyFill="1" applyBorder="1" applyAlignment="1">
      <alignment vertical="center"/>
    </xf>
    <xf numFmtId="49" fontId="6" fillId="5" borderId="6" xfId="1" applyNumberFormat="1" applyFont="1" applyFill="1" applyBorder="1" applyAlignment="1">
      <alignment horizontal="right" vertical="center"/>
    </xf>
    <xf numFmtId="0" fontId="13" fillId="2" borderId="41" xfId="2" applyFont="1" applyFill="1" applyBorder="1" applyAlignment="1">
      <alignment horizontal="center" vertical="center" wrapText="1"/>
    </xf>
    <xf numFmtId="164" fontId="9" fillId="6" borderId="42" xfId="0" applyNumberFormat="1" applyFont="1" applyFill="1" applyBorder="1" applyAlignment="1">
      <alignment vertical="center"/>
    </xf>
    <xf numFmtId="164" fontId="8" fillId="6" borderId="10" xfId="0" applyNumberFormat="1" applyFont="1" applyFill="1" applyBorder="1" applyAlignment="1">
      <alignment vertical="center"/>
    </xf>
    <xf numFmtId="164" fontId="9" fillId="2" borderId="6" xfId="0" applyNumberFormat="1" applyFont="1" applyFill="1" applyBorder="1" applyAlignment="1">
      <alignment vertical="center"/>
    </xf>
    <xf numFmtId="164" fontId="9" fillId="2" borderId="10" xfId="0" applyNumberFormat="1" applyFont="1" applyFill="1" applyBorder="1" applyAlignment="1">
      <alignment vertical="center"/>
    </xf>
    <xf numFmtId="0" fontId="6" fillId="5" borderId="6" xfId="0" applyFont="1" applyFill="1" applyBorder="1" applyAlignment="1">
      <alignment vertical="center"/>
    </xf>
    <xf numFmtId="49" fontId="7" fillId="5" borderId="6" xfId="2" applyNumberFormat="1" applyFont="1" applyFill="1" applyBorder="1" applyAlignment="1">
      <alignment horizontal="center" vertical="center"/>
    </xf>
    <xf numFmtId="49" fontId="15" fillId="2" borderId="1" xfId="2" applyNumberFormat="1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left" vertical="center"/>
    </xf>
    <xf numFmtId="0" fontId="6" fillId="5" borderId="24" xfId="1" applyFont="1" applyFill="1" applyBorder="1" applyAlignment="1">
      <alignment vertical="center"/>
    </xf>
    <xf numFmtId="49" fontId="15" fillId="2" borderId="43" xfId="2" applyNumberFormat="1" applyFont="1" applyFill="1" applyBorder="1" applyAlignment="1">
      <alignment horizontal="center" vertical="center"/>
    </xf>
    <xf numFmtId="164" fontId="6" fillId="5" borderId="31" xfId="1" applyNumberFormat="1" applyFont="1" applyFill="1" applyBorder="1" applyAlignment="1">
      <alignment vertical="center"/>
    </xf>
    <xf numFmtId="0" fontId="6" fillId="5" borderId="20" xfId="1" applyFont="1" applyFill="1" applyBorder="1" applyAlignment="1">
      <alignment vertical="center"/>
    </xf>
    <xf numFmtId="49" fontId="6" fillId="5" borderId="44" xfId="1" applyNumberFormat="1" applyFont="1" applyFill="1" applyBorder="1" applyAlignment="1">
      <alignment horizontal="center" vertical="center"/>
    </xf>
    <xf numFmtId="164" fontId="6" fillId="5" borderId="45" xfId="1" applyNumberFormat="1" applyFont="1" applyFill="1" applyBorder="1" applyAlignment="1">
      <alignment vertical="center"/>
    </xf>
    <xf numFmtId="49" fontId="6" fillId="5" borderId="45" xfId="1" applyNumberFormat="1" applyFont="1" applyFill="1" applyBorder="1" applyAlignment="1">
      <alignment horizontal="right" vertical="center"/>
    </xf>
    <xf numFmtId="164" fontId="8" fillId="6" borderId="11" xfId="0" applyNumberFormat="1" applyFont="1" applyFill="1" applyBorder="1" applyAlignment="1">
      <alignment vertical="center"/>
    </xf>
    <xf numFmtId="49" fontId="6" fillId="5" borderId="24" xfId="1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vertical="center"/>
    </xf>
    <xf numFmtId="164" fontId="6" fillId="4" borderId="6" xfId="0" applyNumberFormat="1" applyFont="1" applyFill="1" applyBorder="1" applyAlignment="1">
      <alignment vertical="center"/>
    </xf>
    <xf numFmtId="164" fontId="4" fillId="2" borderId="11" xfId="0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164" fontId="8" fillId="2" borderId="11" xfId="0" applyNumberFormat="1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vertical="center"/>
    </xf>
    <xf numFmtId="164" fontId="8" fillId="2" borderId="6" xfId="0" applyNumberFormat="1" applyFont="1" applyFill="1" applyBorder="1" applyAlignment="1">
      <alignment vertical="center"/>
    </xf>
    <xf numFmtId="0" fontId="9" fillId="2" borderId="13" xfId="0" applyFont="1" applyFill="1" applyBorder="1" applyAlignment="1">
      <alignment horizontal="left" vertical="center"/>
    </xf>
    <xf numFmtId="164" fontId="9" fillId="0" borderId="6" xfId="0" applyNumberFormat="1" applyFont="1" applyBorder="1" applyAlignment="1">
      <alignment vertical="center"/>
    </xf>
    <xf numFmtId="0" fontId="6" fillId="5" borderId="10" xfId="1" applyFont="1" applyFill="1" applyBorder="1" applyAlignment="1">
      <alignment vertical="center"/>
    </xf>
    <xf numFmtId="49" fontId="6" fillId="5" borderId="5" xfId="1" applyNumberFormat="1" applyFont="1" applyFill="1" applyBorder="1" applyAlignment="1">
      <alignment horizontal="center" vertical="center"/>
    </xf>
    <xf numFmtId="0" fontId="13" fillId="2" borderId="41" xfId="2" applyFont="1" applyFill="1" applyBorder="1" applyAlignment="1">
      <alignment horizontal="center" vertical="center"/>
    </xf>
    <xf numFmtId="49" fontId="13" fillId="2" borderId="29" xfId="2" applyNumberFormat="1" applyFont="1" applyFill="1" applyBorder="1" applyAlignment="1">
      <alignment horizontal="center" vertical="center"/>
    </xf>
    <xf numFmtId="49" fontId="13" fillId="2" borderId="13" xfId="2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top" wrapText="1"/>
    </xf>
    <xf numFmtId="49" fontId="9" fillId="2" borderId="19" xfId="0" applyNumberFormat="1" applyFont="1" applyFill="1" applyBorder="1" applyAlignment="1">
      <alignment horizontal="center" vertical="center"/>
    </xf>
    <xf numFmtId="49" fontId="15" fillId="2" borderId="18" xfId="2" applyNumberFormat="1" applyFont="1" applyFill="1" applyBorder="1" applyAlignment="1">
      <alignment horizontal="center" vertical="center"/>
    </xf>
    <xf numFmtId="49" fontId="15" fillId="2" borderId="19" xfId="2" applyNumberFormat="1" applyFont="1" applyFill="1" applyBorder="1" applyAlignment="1">
      <alignment horizontal="center" vertical="center"/>
    </xf>
    <xf numFmtId="49" fontId="15" fillId="2" borderId="13" xfId="2" applyNumberFormat="1" applyFont="1" applyFill="1" applyBorder="1" applyAlignment="1">
      <alignment horizontal="center" vertical="center"/>
    </xf>
    <xf numFmtId="49" fontId="16" fillId="2" borderId="19" xfId="0" applyNumberFormat="1" applyFont="1" applyFill="1" applyBorder="1" applyAlignment="1">
      <alignment horizontal="center" vertical="center"/>
    </xf>
    <xf numFmtId="49" fontId="15" fillId="2" borderId="16" xfId="2" applyNumberFormat="1" applyFont="1" applyFill="1" applyBorder="1" applyAlignment="1">
      <alignment horizontal="center" vertical="center"/>
    </xf>
    <xf numFmtId="164" fontId="13" fillId="2" borderId="33" xfId="1" applyNumberFormat="1" applyFont="1" applyFill="1" applyBorder="1" applyAlignment="1">
      <alignment vertical="center"/>
    </xf>
    <xf numFmtId="164" fontId="9" fillId="2" borderId="11" xfId="0" applyNumberFormat="1" applyFont="1" applyFill="1" applyBorder="1" applyAlignment="1">
      <alignment vertical="center"/>
    </xf>
    <xf numFmtId="0" fontId="14" fillId="2" borderId="29" xfId="2" applyFont="1" applyFill="1" applyBorder="1" applyAlignment="1">
      <alignment horizontal="center" vertical="top" wrapText="1"/>
    </xf>
    <xf numFmtId="164" fontId="12" fillId="6" borderId="33" xfId="0" applyNumberFormat="1" applyFont="1" applyFill="1" applyBorder="1" applyAlignment="1">
      <alignment vertical="center"/>
    </xf>
    <xf numFmtId="164" fontId="12" fillId="2" borderId="27" xfId="0" applyNumberFormat="1" applyFont="1" applyFill="1" applyBorder="1" applyAlignment="1">
      <alignment vertical="center"/>
    </xf>
    <xf numFmtId="164" fontId="8" fillId="0" borderId="6" xfId="0" applyNumberFormat="1" applyFont="1" applyBorder="1" applyAlignment="1">
      <alignment vertical="center"/>
    </xf>
    <xf numFmtId="0" fontId="6" fillId="5" borderId="46" xfId="1" applyFont="1" applyFill="1" applyBorder="1" applyAlignment="1">
      <alignment vertical="center"/>
    </xf>
    <xf numFmtId="0" fontId="3" fillId="0" borderId="0" xfId="0" applyFont="1" applyAlignment="1">
      <alignment horizontal="center" wrapText="1"/>
    </xf>
    <xf numFmtId="0" fontId="6" fillId="5" borderId="9" xfId="2" applyFont="1" applyFill="1" applyBorder="1" applyAlignment="1">
      <alignment horizontal="left" vertical="center"/>
    </xf>
    <xf numFmtId="49" fontId="7" fillId="5" borderId="4" xfId="2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64" fontId="6" fillId="5" borderId="31" xfId="2" applyNumberFormat="1" applyFont="1" applyFill="1" applyBorder="1" applyAlignment="1">
      <alignment horizontal="right" vertical="center"/>
    </xf>
    <xf numFmtId="164" fontId="13" fillId="2" borderId="17" xfId="1" applyNumberFormat="1" applyFont="1" applyFill="1" applyBorder="1" applyAlignment="1">
      <alignment vertical="center"/>
    </xf>
    <xf numFmtId="164" fontId="6" fillId="5" borderId="33" xfId="1" applyNumberFormat="1" applyFont="1" applyFill="1" applyBorder="1" applyAlignment="1">
      <alignment horizontal="right" vertical="center"/>
    </xf>
    <xf numFmtId="164" fontId="8" fillId="6" borderId="42" xfId="0" applyNumberFormat="1" applyFont="1" applyFill="1" applyBorder="1" applyAlignment="1">
      <alignment vertical="center"/>
    </xf>
    <xf numFmtId="164" fontId="9" fillId="6" borderId="0" xfId="0" applyNumberFormat="1" applyFont="1" applyFill="1" applyAlignment="1">
      <alignment vertical="center"/>
    </xf>
    <xf numFmtId="164" fontId="9" fillId="6" borderId="47" xfId="0" applyNumberFormat="1" applyFont="1" applyFill="1" applyBorder="1" applyAlignment="1">
      <alignment vertical="center"/>
    </xf>
    <xf numFmtId="164" fontId="8" fillId="6" borderId="47" xfId="0" applyNumberFormat="1" applyFont="1" applyFill="1" applyBorder="1" applyAlignment="1">
      <alignment vertical="center"/>
    </xf>
    <xf numFmtId="164" fontId="8" fillId="6" borderId="33" xfId="0" applyNumberFormat="1" applyFont="1" applyFill="1" applyBorder="1" applyAlignment="1">
      <alignment vertical="center"/>
    </xf>
    <xf numFmtId="164" fontId="9" fillId="2" borderId="33" xfId="1" applyNumberFormat="1" applyFont="1" applyFill="1" applyBorder="1" applyAlignment="1">
      <alignment vertical="center"/>
    </xf>
    <xf numFmtId="164" fontId="20" fillId="2" borderId="33" xfId="1" applyNumberFormat="1" applyFont="1" applyFill="1" applyBorder="1" applyAlignment="1">
      <alignment vertical="center"/>
    </xf>
    <xf numFmtId="164" fontId="20" fillId="6" borderId="33" xfId="0" applyNumberFormat="1" applyFont="1" applyFill="1" applyBorder="1" applyAlignment="1">
      <alignment vertical="center"/>
    </xf>
    <xf numFmtId="164" fontId="13" fillId="2" borderId="47" xfId="0" applyNumberFormat="1" applyFont="1" applyFill="1" applyBorder="1" applyAlignment="1">
      <alignment vertical="center"/>
    </xf>
    <xf numFmtId="164" fontId="9" fillId="2" borderId="33" xfId="0" applyNumberFormat="1" applyFont="1" applyFill="1" applyBorder="1" applyAlignment="1">
      <alignment vertical="center"/>
    </xf>
    <xf numFmtId="49" fontId="13" fillId="2" borderId="0" xfId="2" applyNumberFormat="1" applyFont="1" applyFill="1" applyAlignment="1">
      <alignment horizontal="center" vertical="center"/>
    </xf>
    <xf numFmtId="164" fontId="9" fillId="2" borderId="47" xfId="0" applyNumberFormat="1" applyFont="1" applyFill="1" applyBorder="1" applyAlignment="1">
      <alignment vertical="center"/>
    </xf>
    <xf numFmtId="164" fontId="13" fillId="2" borderId="31" xfId="1" applyNumberFormat="1" applyFont="1" applyFill="1" applyBorder="1" applyAlignment="1">
      <alignment vertical="center"/>
    </xf>
    <xf numFmtId="164" fontId="13" fillId="2" borderId="27" xfId="2" applyNumberFormat="1" applyFont="1" applyFill="1" applyBorder="1" applyAlignment="1">
      <alignment horizontal="right" vertical="center"/>
    </xf>
    <xf numFmtId="164" fontId="12" fillId="6" borderId="15" xfId="0" applyNumberFormat="1" applyFont="1" applyFill="1" applyBorder="1" applyAlignment="1">
      <alignment vertical="center"/>
    </xf>
    <xf numFmtId="164" fontId="6" fillId="5" borderId="27" xfId="2" applyNumberFormat="1" applyFont="1" applyFill="1" applyBorder="1" applyAlignment="1">
      <alignment horizontal="right" vertical="center"/>
    </xf>
    <xf numFmtId="164" fontId="6" fillId="5" borderId="27" xfId="1" applyNumberFormat="1" applyFont="1" applyFill="1" applyBorder="1" applyAlignment="1">
      <alignment vertical="center"/>
    </xf>
    <xf numFmtId="164" fontId="8" fillId="6" borderId="27" xfId="0" applyNumberFormat="1" applyFont="1" applyFill="1" applyBorder="1" applyAlignment="1">
      <alignment vertical="center"/>
    </xf>
    <xf numFmtId="164" fontId="9" fillId="2" borderId="42" xfId="0" applyNumberFormat="1" applyFont="1" applyFill="1" applyBorder="1" applyAlignment="1">
      <alignment vertical="center"/>
    </xf>
    <xf numFmtId="164" fontId="13" fillId="2" borderId="47" xfId="1" applyNumberFormat="1" applyFont="1" applyFill="1" applyBorder="1" applyAlignment="1">
      <alignment vertical="center"/>
    </xf>
    <xf numFmtId="164" fontId="9" fillId="2" borderId="17" xfId="0" applyNumberFormat="1" applyFont="1" applyFill="1" applyBorder="1" applyAlignment="1">
      <alignment vertical="center"/>
    </xf>
    <xf numFmtId="164" fontId="9" fillId="2" borderId="22" xfId="0" applyNumberFormat="1" applyFont="1" applyFill="1" applyBorder="1" applyAlignment="1">
      <alignment vertical="center"/>
    </xf>
    <xf numFmtId="164" fontId="8" fillId="6" borderId="48" xfId="0" applyNumberFormat="1" applyFont="1" applyFill="1" applyBorder="1" applyAlignment="1">
      <alignment vertical="center"/>
    </xf>
    <xf numFmtId="164" fontId="9" fillId="2" borderId="8" xfId="0" applyNumberFormat="1" applyFont="1" applyFill="1" applyBorder="1" applyAlignment="1">
      <alignment vertical="center"/>
    </xf>
    <xf numFmtId="164" fontId="9" fillId="2" borderId="49" xfId="0" applyNumberFormat="1" applyFont="1" applyFill="1" applyBorder="1" applyAlignment="1">
      <alignment vertical="center"/>
    </xf>
    <xf numFmtId="164" fontId="9" fillId="2" borderId="31" xfId="0" applyNumberFormat="1" applyFont="1" applyFill="1" applyBorder="1" applyAlignment="1">
      <alignment vertical="center"/>
    </xf>
    <xf numFmtId="164" fontId="8" fillId="2" borderId="27" xfId="0" applyNumberFormat="1" applyFont="1" applyFill="1" applyBorder="1" applyAlignment="1">
      <alignment vertical="center"/>
    </xf>
    <xf numFmtId="164" fontId="19" fillId="2" borderId="27" xfId="0" applyNumberFormat="1" applyFont="1" applyFill="1" applyBorder="1" applyAlignment="1">
      <alignment vertical="center"/>
    </xf>
    <xf numFmtId="0" fontId="21" fillId="0" borderId="0" xfId="0" applyFont="1" applyAlignment="1">
      <alignment horizontal="right"/>
    </xf>
    <xf numFmtId="0" fontId="13" fillId="2" borderId="45" xfId="2" applyFont="1" applyFill="1" applyBorder="1" applyAlignment="1">
      <alignment horizontal="center" vertical="center" wrapText="1"/>
    </xf>
    <xf numFmtId="0" fontId="13" fillId="2" borderId="16" xfId="2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49" fontId="9" fillId="2" borderId="6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49" fontId="4" fillId="2" borderId="34" xfId="0" applyNumberFormat="1" applyFont="1" applyFill="1" applyBorder="1" applyAlignment="1">
      <alignment horizontal="center" vertical="center"/>
    </xf>
    <xf numFmtId="49" fontId="4" fillId="2" borderId="15" xfId="0" applyNumberFormat="1" applyFont="1" applyFill="1" applyBorder="1" applyAlignment="1">
      <alignment horizontal="center" vertical="center"/>
    </xf>
    <xf numFmtId="49" fontId="4" fillId="2" borderId="16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49" fontId="16" fillId="2" borderId="32" xfId="0" applyNumberFormat="1" applyFont="1" applyFill="1" applyBorder="1" applyAlignment="1">
      <alignment horizontal="center" vertical="center"/>
    </xf>
    <xf numFmtId="49" fontId="16" fillId="2" borderId="18" xfId="0" applyNumberFormat="1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top" wrapText="1"/>
    </xf>
    <xf numFmtId="0" fontId="6" fillId="2" borderId="18" xfId="0" applyFont="1" applyFill="1" applyBorder="1" applyAlignment="1">
      <alignment horizontal="center" vertical="top" wrapText="1"/>
    </xf>
    <xf numFmtId="0" fontId="6" fillId="2" borderId="29" xfId="0" applyFont="1" applyFill="1" applyBorder="1" applyAlignment="1">
      <alignment horizontal="center" vertical="top" wrapText="1"/>
    </xf>
    <xf numFmtId="49" fontId="9" fillId="2" borderId="28" xfId="1" applyNumberFormat="1" applyFont="1" applyFill="1" applyBorder="1" applyAlignment="1">
      <alignment horizontal="center" vertical="center"/>
    </xf>
    <xf numFmtId="49" fontId="9" fillId="2" borderId="29" xfId="1" applyNumberFormat="1" applyFont="1" applyFill="1" applyBorder="1" applyAlignment="1">
      <alignment horizontal="center" vertical="center"/>
    </xf>
    <xf numFmtId="49" fontId="9" fillId="2" borderId="40" xfId="1" applyNumberFormat="1" applyFont="1" applyFill="1" applyBorder="1" applyAlignment="1">
      <alignment horizontal="center" vertical="center"/>
    </xf>
    <xf numFmtId="0" fontId="6" fillId="2" borderId="35" xfId="2" applyFont="1" applyFill="1" applyBorder="1" applyAlignment="1">
      <alignment horizontal="center" vertical="top" wrapText="1"/>
    </xf>
    <xf numFmtId="0" fontId="6" fillId="2" borderId="29" xfId="2" applyFont="1" applyFill="1" applyBorder="1" applyAlignment="1">
      <alignment horizontal="center" vertical="top" wrapText="1"/>
    </xf>
    <xf numFmtId="49" fontId="9" fillId="2" borderId="11" xfId="1" applyNumberFormat="1" applyFont="1" applyFill="1" applyBorder="1" applyAlignment="1">
      <alignment horizontal="center" vertical="center"/>
    </xf>
    <xf numFmtId="49" fontId="9" fillId="2" borderId="12" xfId="1" applyNumberFormat="1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top" wrapText="1"/>
    </xf>
    <xf numFmtId="0" fontId="6" fillId="2" borderId="40" xfId="0" applyFont="1" applyFill="1" applyBorder="1" applyAlignment="1">
      <alignment horizontal="center" vertical="top" wrapText="1"/>
    </xf>
    <xf numFmtId="0" fontId="6" fillId="2" borderId="19" xfId="0" applyFont="1" applyFill="1" applyBorder="1" applyAlignment="1">
      <alignment horizontal="center" vertical="top" wrapText="1"/>
    </xf>
    <xf numFmtId="49" fontId="9" fillId="2" borderId="36" xfId="1" applyNumberFormat="1" applyFont="1" applyFill="1" applyBorder="1" applyAlignment="1">
      <alignment horizontal="center" vertical="center"/>
    </xf>
    <xf numFmtId="49" fontId="9" fillId="2" borderId="13" xfId="1" applyNumberFormat="1" applyFont="1" applyFill="1" applyBorder="1" applyAlignment="1">
      <alignment horizontal="center" vertical="center"/>
    </xf>
    <xf numFmtId="49" fontId="15" fillId="2" borderId="32" xfId="2" applyNumberFormat="1" applyFont="1" applyFill="1" applyBorder="1" applyAlignment="1">
      <alignment horizontal="center" vertical="center"/>
    </xf>
    <xf numFmtId="49" fontId="15" fillId="2" borderId="18" xfId="2" applyNumberFormat="1" applyFont="1" applyFill="1" applyBorder="1" applyAlignment="1">
      <alignment horizontal="center" vertical="center"/>
    </xf>
    <xf numFmtId="49" fontId="15" fillId="2" borderId="19" xfId="2" applyNumberFormat="1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top" wrapText="1"/>
    </xf>
    <xf numFmtId="0" fontId="6" fillId="2" borderId="36" xfId="0" applyFont="1" applyFill="1" applyBorder="1" applyAlignment="1">
      <alignment horizontal="center" vertical="top" wrapText="1"/>
    </xf>
    <xf numFmtId="49" fontId="15" fillId="2" borderId="11" xfId="2" applyNumberFormat="1" applyFont="1" applyFill="1" applyBorder="1" applyAlignment="1">
      <alignment horizontal="center" vertical="center"/>
    </xf>
    <xf numFmtId="49" fontId="15" fillId="2" borderId="12" xfId="2" applyNumberFormat="1" applyFont="1" applyFill="1" applyBorder="1" applyAlignment="1">
      <alignment horizontal="center" vertical="center"/>
    </xf>
    <xf numFmtId="49" fontId="15" fillId="2" borderId="13" xfId="2" applyNumberFormat="1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top" wrapText="1"/>
    </xf>
    <xf numFmtId="49" fontId="16" fillId="2" borderId="19" xfId="0" applyNumberFormat="1" applyFont="1" applyFill="1" applyBorder="1" applyAlignment="1">
      <alignment horizontal="center" vertical="center"/>
    </xf>
    <xf numFmtId="49" fontId="13" fillId="2" borderId="11" xfId="2" applyNumberFormat="1" applyFont="1" applyFill="1" applyBorder="1" applyAlignment="1">
      <alignment horizontal="center" vertical="center"/>
    </xf>
    <xf numFmtId="49" fontId="13" fillId="2" borderId="12" xfId="2" applyNumberFormat="1" applyFont="1" applyFill="1" applyBorder="1" applyAlignment="1">
      <alignment horizontal="center" vertical="center"/>
    </xf>
    <xf numFmtId="49" fontId="13" fillId="2" borderId="13" xfId="2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center"/>
    </xf>
    <xf numFmtId="49" fontId="13" fillId="2" borderId="28" xfId="2" applyNumberFormat="1" applyFont="1" applyFill="1" applyBorder="1" applyAlignment="1">
      <alignment horizontal="center" vertical="center"/>
    </xf>
    <xf numFmtId="49" fontId="13" fillId="2" borderId="29" xfId="2" applyNumberFormat="1" applyFont="1" applyFill="1" applyBorder="1" applyAlignment="1">
      <alignment horizontal="center" vertical="center"/>
    </xf>
    <xf numFmtId="49" fontId="13" fillId="2" borderId="36" xfId="2" applyNumberFormat="1" applyFont="1" applyFill="1" applyBorder="1" applyAlignment="1">
      <alignment horizontal="center" vertical="center"/>
    </xf>
    <xf numFmtId="49" fontId="9" fillId="2" borderId="32" xfId="0" applyNumberFormat="1" applyFont="1" applyFill="1" applyBorder="1" applyAlignment="1">
      <alignment horizontal="center" vertical="center"/>
    </xf>
    <xf numFmtId="49" fontId="9" fillId="2" borderId="18" xfId="0" applyNumberFormat="1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center" vertical="top" wrapText="1"/>
    </xf>
    <xf numFmtId="164" fontId="9" fillId="6" borderId="7" xfId="0" applyNumberFormat="1" applyFont="1" applyFill="1" applyBorder="1" applyAlignment="1">
      <alignment vertical="center"/>
    </xf>
    <xf numFmtId="164" fontId="9" fillId="6" borderId="9" xfId="0" applyNumberFormat="1" applyFont="1" applyFill="1" applyBorder="1" applyAlignment="1">
      <alignment vertical="center"/>
    </xf>
    <xf numFmtId="0" fontId="14" fillId="2" borderId="28" xfId="2" applyFont="1" applyFill="1" applyBorder="1" applyAlignment="1">
      <alignment horizontal="center" vertical="top" wrapText="1"/>
    </xf>
    <xf numFmtId="0" fontId="14" fillId="2" borderId="29" xfId="2" applyFont="1" applyFill="1" applyBorder="1" applyAlignment="1">
      <alignment horizontal="center" vertical="top" wrapText="1"/>
    </xf>
    <xf numFmtId="49" fontId="13" fillId="2" borderId="34" xfId="2" applyNumberFormat="1" applyFont="1" applyFill="1" applyBorder="1" applyAlignment="1">
      <alignment horizontal="center" vertical="center"/>
    </xf>
    <xf numFmtId="49" fontId="13" fillId="2" borderId="15" xfId="2" applyNumberFormat="1" applyFont="1" applyFill="1" applyBorder="1" applyAlignment="1">
      <alignment horizontal="center" vertical="center"/>
    </xf>
    <xf numFmtId="49" fontId="13" fillId="2" borderId="16" xfId="2" applyNumberFormat="1" applyFont="1" applyFill="1" applyBorder="1" applyAlignment="1">
      <alignment horizontal="center" vertical="center"/>
    </xf>
    <xf numFmtId="49" fontId="15" fillId="2" borderId="34" xfId="2" applyNumberFormat="1" applyFont="1" applyFill="1" applyBorder="1" applyAlignment="1">
      <alignment horizontal="center" vertical="center"/>
    </xf>
    <xf numFmtId="49" fontId="15" fillId="2" borderId="15" xfId="2" applyNumberFormat="1" applyFont="1" applyFill="1" applyBorder="1" applyAlignment="1">
      <alignment horizontal="center" vertical="center"/>
    </xf>
    <xf numFmtId="49" fontId="15" fillId="2" borderId="16" xfId="2" applyNumberFormat="1" applyFont="1" applyFill="1" applyBorder="1" applyAlignment="1">
      <alignment horizontal="center" vertical="center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colors>
    <mruColors>
      <color rgb="FFFF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8"/>
  <sheetViews>
    <sheetView tabSelected="1" workbookViewId="0">
      <selection activeCell="H8" sqref="H8"/>
    </sheetView>
  </sheetViews>
  <sheetFormatPr defaultRowHeight="15" x14ac:dyDescent="0.25"/>
  <cols>
    <col min="1" max="1" width="3.85546875" bestFit="1" customWidth="1"/>
    <col min="2" max="2" width="61.42578125" customWidth="1"/>
    <col min="3" max="3" width="9.7109375" customWidth="1"/>
    <col min="4" max="4" width="15.28515625" bestFit="1" customWidth="1"/>
  </cols>
  <sheetData>
    <row r="1" spans="1:4" ht="15.75" x14ac:dyDescent="0.25">
      <c r="A1" s="22"/>
      <c r="C1" s="22" t="s">
        <v>130</v>
      </c>
    </row>
    <row r="2" spans="1:4" ht="15.75" x14ac:dyDescent="0.25">
      <c r="A2" s="22"/>
      <c r="C2" s="22" t="s">
        <v>131</v>
      </c>
    </row>
    <row r="3" spans="1:4" ht="15.75" x14ac:dyDescent="0.25">
      <c r="A3" s="22"/>
      <c r="C3" s="22" t="s">
        <v>138</v>
      </c>
    </row>
    <row r="4" spans="1:4" ht="15.75" x14ac:dyDescent="0.25">
      <c r="A4" s="22"/>
      <c r="C4" s="22" t="s">
        <v>132</v>
      </c>
    </row>
    <row r="5" spans="1:4" ht="15.75" x14ac:dyDescent="0.25">
      <c r="A5" s="22"/>
      <c r="B5" s="22"/>
      <c r="C5" s="22"/>
    </row>
    <row r="6" spans="1:4" ht="46.5" customHeight="1" x14ac:dyDescent="0.25">
      <c r="A6" s="158" t="s">
        <v>129</v>
      </c>
      <c r="B6" s="159"/>
      <c r="C6" s="159"/>
      <c r="D6" s="159"/>
    </row>
    <row r="7" spans="1:4" ht="15.75" customHeight="1" x14ac:dyDescent="0.25">
      <c r="A7" s="115"/>
      <c r="B7" s="115"/>
      <c r="C7" s="115"/>
      <c r="D7" s="115"/>
    </row>
    <row r="8" spans="1:4" ht="15.75" x14ac:dyDescent="0.25">
      <c r="A8" s="22"/>
      <c r="B8" s="22"/>
      <c r="C8" s="22"/>
      <c r="D8" s="151" t="s">
        <v>139</v>
      </c>
    </row>
    <row r="9" spans="1:4" ht="25.5" x14ac:dyDescent="0.25">
      <c r="A9" s="118" t="s">
        <v>133</v>
      </c>
      <c r="B9" s="119" t="s">
        <v>134</v>
      </c>
      <c r="C9" s="118" t="s">
        <v>135</v>
      </c>
      <c r="D9" s="118" t="s">
        <v>136</v>
      </c>
    </row>
    <row r="10" spans="1:4" ht="18" customHeight="1" x14ac:dyDescent="0.25">
      <c r="A10" s="214" t="s">
        <v>0</v>
      </c>
      <c r="B10" s="116" t="s">
        <v>1</v>
      </c>
      <c r="C10" s="117"/>
      <c r="D10" s="120">
        <f t="shared" ref="D10" si="0">SUM(D11)</f>
        <v>0.1</v>
      </c>
    </row>
    <row r="11" spans="1:4" ht="15" customHeight="1" x14ac:dyDescent="0.25">
      <c r="A11" s="214"/>
      <c r="B11" s="2" t="s">
        <v>105</v>
      </c>
      <c r="C11" s="1" t="s">
        <v>2</v>
      </c>
      <c r="D11" s="121">
        <f t="shared" ref="D11" si="1">SUM(D12)</f>
        <v>0.1</v>
      </c>
    </row>
    <row r="12" spans="1:4" ht="12.6" customHeight="1" x14ac:dyDescent="0.25">
      <c r="A12" s="214"/>
      <c r="B12" s="23" t="s">
        <v>117</v>
      </c>
      <c r="C12" s="178"/>
      <c r="D12" s="45">
        <f>SUM(D13+D14)</f>
        <v>0.1</v>
      </c>
    </row>
    <row r="13" spans="1:4" ht="12.6" customHeight="1" x14ac:dyDescent="0.25">
      <c r="A13" s="214"/>
      <c r="B13" s="25" t="s">
        <v>118</v>
      </c>
      <c r="C13" s="179"/>
      <c r="D13" s="21">
        <v>0.1</v>
      </c>
    </row>
    <row r="14" spans="1:4" ht="12.6" customHeight="1" x14ac:dyDescent="0.25">
      <c r="A14" s="214"/>
      <c r="B14" s="37" t="s">
        <v>119</v>
      </c>
      <c r="C14" s="179"/>
      <c r="D14" s="21"/>
    </row>
    <row r="15" spans="1:4" s="28" customFormat="1" ht="18" customHeight="1" x14ac:dyDescent="0.25">
      <c r="A15" s="217" t="s">
        <v>3</v>
      </c>
      <c r="B15" s="26" t="s">
        <v>4</v>
      </c>
      <c r="C15" s="27"/>
      <c r="D15" s="122">
        <f>SUM(D38+D42+D33+D27+D24+D16+D21+D48)</f>
        <v>7642.0000000000009</v>
      </c>
    </row>
    <row r="16" spans="1:4" s="28" customFormat="1" ht="15" customHeight="1" x14ac:dyDescent="0.25">
      <c r="A16" s="218"/>
      <c r="B16" s="2" t="s">
        <v>105</v>
      </c>
      <c r="C16" s="29" t="s">
        <v>2</v>
      </c>
      <c r="D16" s="121">
        <f>SUM(D17+D20)</f>
        <v>315.8</v>
      </c>
    </row>
    <row r="17" spans="1:4" s="28" customFormat="1" ht="12.6" customHeight="1" x14ac:dyDescent="0.25">
      <c r="A17" s="218"/>
      <c r="B17" s="23" t="s">
        <v>117</v>
      </c>
      <c r="C17" s="215"/>
      <c r="D17" s="24">
        <f>SUM(D18:D19)</f>
        <v>310.7</v>
      </c>
    </row>
    <row r="18" spans="1:4" s="28" customFormat="1" ht="12.6" customHeight="1" x14ac:dyDescent="0.25">
      <c r="A18" s="218"/>
      <c r="B18" s="25" t="s">
        <v>118</v>
      </c>
      <c r="C18" s="216"/>
      <c r="D18" s="123">
        <v>25.7</v>
      </c>
    </row>
    <row r="19" spans="1:4" s="28" customFormat="1" ht="12.6" customHeight="1" x14ac:dyDescent="0.25">
      <c r="A19" s="218"/>
      <c r="B19" s="25" t="s">
        <v>119</v>
      </c>
      <c r="C19" s="124"/>
      <c r="D19" s="30">
        <v>285</v>
      </c>
    </row>
    <row r="20" spans="1:4" s="28" customFormat="1" ht="12.6" customHeight="1" x14ac:dyDescent="0.25">
      <c r="A20" s="218"/>
      <c r="B20" s="31" t="s">
        <v>120</v>
      </c>
      <c r="C20" s="105"/>
      <c r="D20" s="125">
        <v>5.0999999999999996</v>
      </c>
    </row>
    <row r="21" spans="1:4" s="28" customFormat="1" x14ac:dyDescent="0.25">
      <c r="A21" s="218"/>
      <c r="B21" s="33" t="s">
        <v>106</v>
      </c>
      <c r="C21" s="3" t="s">
        <v>5</v>
      </c>
      <c r="D21" s="121">
        <f t="shared" ref="D21" si="2">SUM(D22)</f>
        <v>892.1</v>
      </c>
    </row>
    <row r="22" spans="1:4" s="28" customFormat="1" ht="12.6" customHeight="1" x14ac:dyDescent="0.25">
      <c r="A22" s="218"/>
      <c r="B22" s="23" t="s">
        <v>117</v>
      </c>
      <c r="C22" s="201"/>
      <c r="D22" s="45">
        <f>SUM(D23)</f>
        <v>892.1</v>
      </c>
    </row>
    <row r="23" spans="1:4" s="28" customFormat="1" ht="12.6" customHeight="1" x14ac:dyDescent="0.25">
      <c r="A23" s="218"/>
      <c r="B23" s="25" t="s">
        <v>119</v>
      </c>
      <c r="C23" s="202"/>
      <c r="D23" s="126">
        <v>892.1</v>
      </c>
    </row>
    <row r="24" spans="1:4" s="28" customFormat="1" ht="15" customHeight="1" x14ac:dyDescent="0.25">
      <c r="A24" s="218"/>
      <c r="B24" s="18" t="s">
        <v>107</v>
      </c>
      <c r="C24" s="3" t="s">
        <v>6</v>
      </c>
      <c r="D24" s="39">
        <f t="shared" ref="D24" si="3">SUM(D25)</f>
        <v>585.6</v>
      </c>
    </row>
    <row r="25" spans="1:4" s="28" customFormat="1" ht="12.6" customHeight="1" x14ac:dyDescent="0.25">
      <c r="A25" s="218"/>
      <c r="B25" s="35" t="s">
        <v>117</v>
      </c>
      <c r="C25" s="173"/>
      <c r="D25" s="24">
        <f>SUM(D26:D26)</f>
        <v>585.6</v>
      </c>
    </row>
    <row r="26" spans="1:4" s="28" customFormat="1" ht="12.6" customHeight="1" x14ac:dyDescent="0.25">
      <c r="A26" s="218"/>
      <c r="B26" s="25" t="s">
        <v>119</v>
      </c>
      <c r="C26" s="199"/>
      <c r="D26" s="127">
        <v>585.6</v>
      </c>
    </row>
    <row r="27" spans="1:4" s="28" customFormat="1" x14ac:dyDescent="0.25">
      <c r="A27" s="218"/>
      <c r="B27" s="7" t="s">
        <v>137</v>
      </c>
      <c r="C27" s="1" t="s">
        <v>7</v>
      </c>
      <c r="D27" s="39">
        <f t="shared" ref="D27" si="4">SUM(D30+D28+D29)</f>
        <v>4282.8999999999996</v>
      </c>
    </row>
    <row r="28" spans="1:4" s="28" customFormat="1" ht="12.6" customHeight="1" x14ac:dyDescent="0.25">
      <c r="A28" s="218"/>
      <c r="B28" s="35" t="s">
        <v>121</v>
      </c>
      <c r="C28" s="219"/>
      <c r="D28" s="36">
        <v>8.6999999999999993</v>
      </c>
    </row>
    <row r="29" spans="1:4" s="28" customFormat="1" ht="12.6" customHeight="1" x14ac:dyDescent="0.25">
      <c r="A29" s="218"/>
      <c r="B29" s="23" t="s">
        <v>128</v>
      </c>
      <c r="C29" s="220"/>
      <c r="D29" s="36">
        <v>456</v>
      </c>
    </row>
    <row r="30" spans="1:4" s="28" customFormat="1" ht="12.6" customHeight="1" x14ac:dyDescent="0.25">
      <c r="A30" s="218"/>
      <c r="B30" s="23" t="s">
        <v>117</v>
      </c>
      <c r="C30" s="220"/>
      <c r="D30" s="36">
        <f>SUM(D31:D32)</f>
        <v>3818.2000000000003</v>
      </c>
    </row>
    <row r="31" spans="1:4" s="28" customFormat="1" ht="12.6" customHeight="1" x14ac:dyDescent="0.25">
      <c r="A31" s="218"/>
      <c r="B31" s="25" t="s">
        <v>118</v>
      </c>
      <c r="C31" s="220"/>
      <c r="D31" s="111">
        <v>27.9</v>
      </c>
    </row>
    <row r="32" spans="1:4" s="28" customFormat="1" ht="12.6" customHeight="1" x14ac:dyDescent="0.25">
      <c r="A32" s="218"/>
      <c r="B32" s="37" t="s">
        <v>119</v>
      </c>
      <c r="C32" s="221"/>
      <c r="D32" s="127">
        <v>3790.3</v>
      </c>
    </row>
    <row r="33" spans="1:4" s="38" customFormat="1" ht="15" customHeight="1" x14ac:dyDescent="0.25">
      <c r="A33" s="218"/>
      <c r="B33" s="7" t="s">
        <v>109</v>
      </c>
      <c r="C33" s="3" t="s">
        <v>8</v>
      </c>
      <c r="D33" s="39">
        <f t="shared" ref="D33" si="5">SUM(D34)</f>
        <v>687.7</v>
      </c>
    </row>
    <row r="34" spans="1:4" s="28" customFormat="1" ht="12.6" customHeight="1" x14ac:dyDescent="0.25">
      <c r="A34" s="218"/>
      <c r="B34" s="35" t="s">
        <v>117</v>
      </c>
      <c r="C34" s="173"/>
      <c r="D34" s="36">
        <f>SUM(D35:D37)</f>
        <v>687.7</v>
      </c>
    </row>
    <row r="35" spans="1:4" s="28" customFormat="1" ht="12.6" customHeight="1" x14ac:dyDescent="0.25">
      <c r="A35" s="218"/>
      <c r="B35" s="25" t="s">
        <v>118</v>
      </c>
      <c r="C35" s="174"/>
      <c r="D35" s="127">
        <v>100.3</v>
      </c>
    </row>
    <row r="36" spans="1:4" s="28" customFormat="1" ht="12.6" customHeight="1" x14ac:dyDescent="0.25">
      <c r="A36" s="218"/>
      <c r="B36" s="25" t="s">
        <v>119</v>
      </c>
      <c r="C36" s="174"/>
      <c r="D36" s="127">
        <v>510.2</v>
      </c>
    </row>
    <row r="37" spans="1:4" s="28" customFormat="1" ht="12.6" customHeight="1" x14ac:dyDescent="0.25">
      <c r="A37" s="218"/>
      <c r="B37" s="25" t="s">
        <v>122</v>
      </c>
      <c r="C37" s="174"/>
      <c r="D37" s="127">
        <v>77.2</v>
      </c>
    </row>
    <row r="38" spans="1:4" s="38" customFormat="1" ht="15" customHeight="1" x14ac:dyDescent="0.25">
      <c r="A38" s="218"/>
      <c r="B38" s="4" t="s">
        <v>110</v>
      </c>
      <c r="C38" s="3" t="s">
        <v>9</v>
      </c>
      <c r="D38" s="20">
        <f t="shared" ref="D38" si="6">SUM(D41+D39)</f>
        <v>29.5</v>
      </c>
    </row>
    <row r="39" spans="1:4" s="28" customFormat="1" ht="12.6" customHeight="1" x14ac:dyDescent="0.25">
      <c r="A39" s="218"/>
      <c r="B39" s="35" t="s">
        <v>117</v>
      </c>
      <c r="C39" s="200"/>
      <c r="D39" s="108"/>
    </row>
    <row r="40" spans="1:4" s="28" customFormat="1" ht="12.6" customHeight="1" x14ac:dyDescent="0.25">
      <c r="A40" s="218"/>
      <c r="B40" s="25" t="s">
        <v>119</v>
      </c>
      <c r="C40" s="201"/>
      <c r="D40" s="128"/>
    </row>
    <row r="41" spans="1:4" s="28" customFormat="1" ht="12.6" customHeight="1" x14ac:dyDescent="0.25">
      <c r="A41" s="218"/>
      <c r="B41" s="40" t="s">
        <v>123</v>
      </c>
      <c r="C41" s="202"/>
      <c r="D41" s="129">
        <v>29.5</v>
      </c>
    </row>
    <row r="42" spans="1:4" s="28" customFormat="1" ht="15" customHeight="1" x14ac:dyDescent="0.25">
      <c r="A42" s="218"/>
      <c r="B42" s="7" t="s">
        <v>113</v>
      </c>
      <c r="C42" s="3" t="s">
        <v>10</v>
      </c>
      <c r="D42" s="39">
        <f t="shared" ref="D42" si="7">SUM(D43+D47)</f>
        <v>374.40000000000003</v>
      </c>
    </row>
    <row r="43" spans="1:4" s="28" customFormat="1" ht="12.6" customHeight="1" x14ac:dyDescent="0.25">
      <c r="A43" s="218"/>
      <c r="B43" s="35" t="s">
        <v>117</v>
      </c>
      <c r="C43" s="222"/>
      <c r="D43" s="41">
        <f>SUM(D44:D46)</f>
        <v>34.799999999999997</v>
      </c>
    </row>
    <row r="44" spans="1:4" s="28" customFormat="1" ht="12.6" customHeight="1" x14ac:dyDescent="0.25">
      <c r="A44" s="218"/>
      <c r="B44" s="25" t="s">
        <v>118</v>
      </c>
      <c r="C44" s="223"/>
      <c r="D44" s="112">
        <v>1</v>
      </c>
    </row>
    <row r="45" spans="1:4" s="28" customFormat="1" ht="12.6" customHeight="1" x14ac:dyDescent="0.25">
      <c r="A45" s="218"/>
      <c r="B45" s="25" t="s">
        <v>119</v>
      </c>
      <c r="C45" s="223"/>
      <c r="D45" s="127"/>
    </row>
    <row r="46" spans="1:4" s="28" customFormat="1" ht="12.6" customHeight="1" x14ac:dyDescent="0.25">
      <c r="A46" s="218"/>
      <c r="B46" s="25" t="s">
        <v>124</v>
      </c>
      <c r="C46" s="223"/>
      <c r="D46" s="127">
        <v>33.799999999999997</v>
      </c>
    </row>
    <row r="47" spans="1:4" s="28" customFormat="1" ht="12.6" customHeight="1" x14ac:dyDescent="0.25">
      <c r="A47" s="218"/>
      <c r="B47" s="40" t="s">
        <v>123</v>
      </c>
      <c r="C47" s="224"/>
      <c r="D47" s="130">
        <v>339.6</v>
      </c>
    </row>
    <row r="48" spans="1:4" s="28" customFormat="1" ht="15" customHeight="1" x14ac:dyDescent="0.25">
      <c r="A48" s="110"/>
      <c r="B48" s="2" t="s">
        <v>112</v>
      </c>
      <c r="C48" s="3" t="s">
        <v>11</v>
      </c>
      <c r="D48" s="131">
        <f>SUM(D49)</f>
        <v>474</v>
      </c>
    </row>
    <row r="49" spans="1:4" s="28" customFormat="1" ht="12.6" customHeight="1" x14ac:dyDescent="0.25">
      <c r="A49" s="110"/>
      <c r="B49" s="23" t="s">
        <v>117</v>
      </c>
      <c r="C49" s="195"/>
      <c r="D49" s="41">
        <f>SUM(D50:D50)</f>
        <v>474</v>
      </c>
    </row>
    <row r="50" spans="1:4" s="28" customFormat="1" ht="12.6" customHeight="1" x14ac:dyDescent="0.25">
      <c r="A50" s="110"/>
      <c r="B50" s="25" t="s">
        <v>119</v>
      </c>
      <c r="C50" s="197"/>
      <c r="D50" s="127">
        <v>474</v>
      </c>
    </row>
    <row r="51" spans="1:4" s="28" customFormat="1" ht="18" customHeight="1" x14ac:dyDescent="0.25">
      <c r="A51" s="185" t="s">
        <v>12</v>
      </c>
      <c r="B51" s="42" t="s">
        <v>13</v>
      </c>
      <c r="C51" s="43"/>
      <c r="D51" s="44">
        <f>SUM(D55+D52)</f>
        <v>35.800000000000004</v>
      </c>
    </row>
    <row r="52" spans="1:4" s="28" customFormat="1" ht="15" customHeight="1" x14ac:dyDescent="0.25">
      <c r="A52" s="177"/>
      <c r="B52" s="2" t="s">
        <v>105</v>
      </c>
      <c r="C52" s="1" t="s">
        <v>2</v>
      </c>
      <c r="D52" s="121">
        <f t="shared" ref="D52" si="8">SUM(D53)</f>
        <v>0.5</v>
      </c>
    </row>
    <row r="53" spans="1:4" s="28" customFormat="1" ht="12.6" customHeight="1" x14ac:dyDescent="0.25">
      <c r="A53" s="177"/>
      <c r="B53" s="23" t="s">
        <v>117</v>
      </c>
      <c r="C53" s="178"/>
      <c r="D53" s="45">
        <f t="shared" ref="D53" si="9">SUM(D54:D54)</f>
        <v>0.5</v>
      </c>
    </row>
    <row r="54" spans="1:4" s="28" customFormat="1" ht="12.6" customHeight="1" x14ac:dyDescent="0.25">
      <c r="A54" s="177"/>
      <c r="B54" s="25" t="s">
        <v>118</v>
      </c>
      <c r="C54" s="188"/>
      <c r="D54" s="21">
        <v>0.5</v>
      </c>
    </row>
    <row r="55" spans="1:4" s="28" customFormat="1" x14ac:dyDescent="0.25">
      <c r="A55" s="177"/>
      <c r="B55" s="7" t="s">
        <v>137</v>
      </c>
      <c r="C55" s="16" t="s">
        <v>7</v>
      </c>
      <c r="D55" s="39">
        <f>SUM(D59+D56)</f>
        <v>35.300000000000004</v>
      </c>
    </row>
    <row r="56" spans="1:4" s="38" customFormat="1" ht="12.6" customHeight="1" x14ac:dyDescent="0.25">
      <c r="A56" s="177"/>
      <c r="B56" s="35" t="s">
        <v>117</v>
      </c>
      <c r="C56" s="173"/>
      <c r="D56" s="36">
        <f>SUM(D57:D58)</f>
        <v>33.6</v>
      </c>
    </row>
    <row r="57" spans="1:4" s="38" customFormat="1" ht="12.6" customHeight="1" x14ac:dyDescent="0.25">
      <c r="A57" s="177"/>
      <c r="B57" s="25" t="s">
        <v>118</v>
      </c>
      <c r="C57" s="174"/>
      <c r="D57" s="112">
        <v>0.5</v>
      </c>
    </row>
    <row r="58" spans="1:4" s="38" customFormat="1" ht="12.6" customHeight="1" x14ac:dyDescent="0.25">
      <c r="A58" s="177"/>
      <c r="B58" s="25" t="s">
        <v>119</v>
      </c>
      <c r="C58" s="174"/>
      <c r="D58" s="127">
        <v>33.1</v>
      </c>
    </row>
    <row r="59" spans="1:4" s="38" customFormat="1" ht="12.6" customHeight="1" x14ac:dyDescent="0.25">
      <c r="A59" s="177"/>
      <c r="B59" s="31" t="s">
        <v>120</v>
      </c>
      <c r="C59" s="105"/>
      <c r="D59" s="132">
        <v>1.7</v>
      </c>
    </row>
    <row r="60" spans="1:4" s="28" customFormat="1" ht="18" customHeight="1" x14ac:dyDescent="0.25">
      <c r="A60" s="154" t="s">
        <v>14</v>
      </c>
      <c r="B60" s="95" t="s">
        <v>15</v>
      </c>
      <c r="C60" s="47"/>
      <c r="D60" s="44">
        <f>SUM(D65+D61)</f>
        <v>39.1</v>
      </c>
    </row>
    <row r="61" spans="1:4" s="28" customFormat="1" ht="15" customHeight="1" x14ac:dyDescent="0.25">
      <c r="A61" s="155"/>
      <c r="B61" s="14" t="s">
        <v>105</v>
      </c>
      <c r="C61" s="1" t="s">
        <v>2</v>
      </c>
      <c r="D61" s="121">
        <f t="shared" ref="D61" si="10">SUM(D62)</f>
        <v>0.6</v>
      </c>
    </row>
    <row r="62" spans="1:4" s="28" customFormat="1" ht="12.6" customHeight="1" x14ac:dyDescent="0.25">
      <c r="A62" s="155"/>
      <c r="B62" s="50" t="s">
        <v>117</v>
      </c>
      <c r="C62" s="157"/>
      <c r="D62" s="34">
        <f>SUM(D63:D64)</f>
        <v>0.6</v>
      </c>
    </row>
    <row r="63" spans="1:4" s="28" customFormat="1" ht="12.6" customHeight="1" x14ac:dyDescent="0.25">
      <c r="A63" s="155"/>
      <c r="B63" s="51" t="s">
        <v>118</v>
      </c>
      <c r="C63" s="157"/>
      <c r="D63" s="21">
        <v>0.6</v>
      </c>
    </row>
    <row r="64" spans="1:4" s="28" customFormat="1" ht="12.6" customHeight="1" x14ac:dyDescent="0.25">
      <c r="A64" s="155"/>
      <c r="B64" s="25" t="s">
        <v>119</v>
      </c>
      <c r="C64" s="157"/>
      <c r="D64" s="21"/>
    </row>
    <row r="65" spans="1:4" s="28" customFormat="1" x14ac:dyDescent="0.25">
      <c r="A65" s="155"/>
      <c r="B65" s="4" t="s">
        <v>137</v>
      </c>
      <c r="C65" s="48" t="s">
        <v>7</v>
      </c>
      <c r="D65" s="39">
        <f>SUM(D69+D66)</f>
        <v>38.5</v>
      </c>
    </row>
    <row r="66" spans="1:4" s="28" customFormat="1" ht="12.6" customHeight="1" x14ac:dyDescent="0.25">
      <c r="A66" s="155"/>
      <c r="B66" s="50" t="s">
        <v>117</v>
      </c>
      <c r="C66" s="29"/>
      <c r="D66" s="45">
        <f>SUM(D67:D68)</f>
        <v>36.700000000000003</v>
      </c>
    </row>
    <row r="67" spans="1:4" s="28" customFormat="1" ht="12.6" customHeight="1" x14ac:dyDescent="0.25">
      <c r="A67" s="155"/>
      <c r="B67" s="51" t="s">
        <v>118</v>
      </c>
      <c r="C67" s="29"/>
      <c r="D67" s="127">
        <v>0.7</v>
      </c>
    </row>
    <row r="68" spans="1:4" s="28" customFormat="1" ht="12.6" customHeight="1" x14ac:dyDescent="0.25">
      <c r="A68" s="155"/>
      <c r="B68" s="51" t="s">
        <v>119</v>
      </c>
      <c r="C68" s="29"/>
      <c r="D68" s="127">
        <v>36</v>
      </c>
    </row>
    <row r="69" spans="1:4" s="28" customFormat="1" ht="12.6" customHeight="1" x14ac:dyDescent="0.25">
      <c r="A69" s="155"/>
      <c r="B69" s="55" t="s">
        <v>120</v>
      </c>
      <c r="C69" s="106"/>
      <c r="D69" s="41">
        <v>1.8</v>
      </c>
    </row>
    <row r="70" spans="1:4" s="28" customFormat="1" ht="18" customHeight="1" x14ac:dyDescent="0.25">
      <c r="A70" s="198" t="s">
        <v>16</v>
      </c>
      <c r="B70" s="49" t="s">
        <v>17</v>
      </c>
      <c r="C70" s="11"/>
      <c r="D70" s="44">
        <f>SUM(D75+D71)</f>
        <v>16.399999999999999</v>
      </c>
    </row>
    <row r="71" spans="1:4" s="28" customFormat="1" ht="15" customHeight="1" x14ac:dyDescent="0.25">
      <c r="A71" s="155"/>
      <c r="B71" s="14" t="s">
        <v>105</v>
      </c>
      <c r="C71" s="1" t="s">
        <v>2</v>
      </c>
      <c r="D71" s="121">
        <f t="shared" ref="D71" si="11">SUM(D72)</f>
        <v>10.8</v>
      </c>
    </row>
    <row r="72" spans="1:4" s="28" customFormat="1" ht="12.6" customHeight="1" x14ac:dyDescent="0.25">
      <c r="A72" s="155"/>
      <c r="B72" s="50" t="s">
        <v>117</v>
      </c>
      <c r="C72" s="178"/>
      <c r="D72" s="45">
        <f>SUM(D73:D74)</f>
        <v>10.8</v>
      </c>
    </row>
    <row r="73" spans="1:4" s="28" customFormat="1" ht="12.6" customHeight="1" x14ac:dyDescent="0.25">
      <c r="A73" s="155"/>
      <c r="B73" s="51" t="s">
        <v>118</v>
      </c>
      <c r="C73" s="179"/>
      <c r="D73" s="21">
        <v>0.8</v>
      </c>
    </row>
    <row r="74" spans="1:4" s="28" customFormat="1" ht="12.6" customHeight="1" x14ac:dyDescent="0.25">
      <c r="A74" s="155"/>
      <c r="B74" s="51" t="s">
        <v>119</v>
      </c>
      <c r="C74" s="188"/>
      <c r="D74" s="21">
        <v>10</v>
      </c>
    </row>
    <row r="75" spans="1:4" s="28" customFormat="1" x14ac:dyDescent="0.25">
      <c r="A75" s="155"/>
      <c r="B75" s="4" t="s">
        <v>137</v>
      </c>
      <c r="C75" s="9" t="s">
        <v>7</v>
      </c>
      <c r="D75" s="39">
        <f t="shared" ref="D75" si="12">SUM(D79+D76)</f>
        <v>5.6</v>
      </c>
    </row>
    <row r="76" spans="1:4" s="28" customFormat="1" ht="12.6" customHeight="1" x14ac:dyDescent="0.25">
      <c r="A76" s="155"/>
      <c r="B76" s="50" t="s">
        <v>117</v>
      </c>
      <c r="C76" s="29"/>
      <c r="D76" s="45">
        <f>SUM(D77:D78)</f>
        <v>3.4</v>
      </c>
    </row>
    <row r="77" spans="1:4" s="28" customFormat="1" ht="12.6" customHeight="1" x14ac:dyDescent="0.25">
      <c r="A77" s="155"/>
      <c r="B77" s="51" t="s">
        <v>118</v>
      </c>
      <c r="C77" s="133"/>
      <c r="D77" s="21">
        <v>0.6</v>
      </c>
    </row>
    <row r="78" spans="1:4" s="28" customFormat="1" ht="12.6" customHeight="1" x14ac:dyDescent="0.25">
      <c r="A78" s="155"/>
      <c r="B78" s="51" t="s">
        <v>119</v>
      </c>
      <c r="C78" s="133"/>
      <c r="D78" s="21">
        <v>2.8</v>
      </c>
    </row>
    <row r="79" spans="1:4" s="28" customFormat="1" ht="12.6" customHeight="1" x14ac:dyDescent="0.25">
      <c r="A79" s="155"/>
      <c r="B79" s="55" t="s">
        <v>120</v>
      </c>
      <c r="C79" s="107"/>
      <c r="D79" s="134">
        <v>2.2000000000000002</v>
      </c>
    </row>
    <row r="80" spans="1:4" s="54" customFormat="1" ht="18" customHeight="1" x14ac:dyDescent="0.25">
      <c r="A80" s="175" t="s">
        <v>18</v>
      </c>
      <c r="B80" s="8" t="s">
        <v>19</v>
      </c>
      <c r="C80" s="58"/>
      <c r="D80" s="44">
        <f>SUM(D88+D81+D93+D85)</f>
        <v>38.4</v>
      </c>
    </row>
    <row r="81" spans="1:4" s="54" customFormat="1" ht="15" customHeight="1" x14ac:dyDescent="0.25">
      <c r="A81" s="177"/>
      <c r="B81" s="2" t="s">
        <v>105</v>
      </c>
      <c r="C81" s="1" t="s">
        <v>2</v>
      </c>
      <c r="D81" s="121">
        <f t="shared" ref="D81" si="13">SUM(D82)</f>
        <v>5.0999999999999996</v>
      </c>
    </row>
    <row r="82" spans="1:4" s="54" customFormat="1" ht="12.6" customHeight="1" x14ac:dyDescent="0.25">
      <c r="A82" s="177"/>
      <c r="B82" s="23" t="s">
        <v>117</v>
      </c>
      <c r="C82" s="178"/>
      <c r="D82" s="45">
        <f>SUM(D83:D84)</f>
        <v>5.0999999999999996</v>
      </c>
    </row>
    <row r="83" spans="1:4" s="28" customFormat="1" ht="12.6" customHeight="1" x14ac:dyDescent="0.25">
      <c r="A83" s="177"/>
      <c r="B83" s="25" t="s">
        <v>118</v>
      </c>
      <c r="C83" s="179"/>
      <c r="D83" s="21">
        <v>1</v>
      </c>
    </row>
    <row r="84" spans="1:4" s="28" customFormat="1" ht="12.6" customHeight="1" x14ac:dyDescent="0.25">
      <c r="A84" s="177"/>
      <c r="B84" s="25" t="s">
        <v>119</v>
      </c>
      <c r="C84" s="188"/>
      <c r="D84" s="21">
        <v>4.0999999999999996</v>
      </c>
    </row>
    <row r="85" spans="1:4" s="28" customFormat="1" ht="15" customHeight="1" x14ac:dyDescent="0.25">
      <c r="A85" s="177"/>
      <c r="B85" s="2" t="s">
        <v>107</v>
      </c>
      <c r="C85" s="52" t="s">
        <v>6</v>
      </c>
      <c r="D85" s="20">
        <f t="shared" ref="D85" si="14">SUM(D86)</f>
        <v>18</v>
      </c>
    </row>
    <row r="86" spans="1:4" s="28" customFormat="1" ht="12.6" customHeight="1" x14ac:dyDescent="0.25">
      <c r="A86" s="177"/>
      <c r="B86" s="35" t="s">
        <v>117</v>
      </c>
      <c r="C86" s="173"/>
      <c r="D86" s="32">
        <f>SUM(D87:D87)</f>
        <v>18</v>
      </c>
    </row>
    <row r="87" spans="1:4" s="28" customFormat="1" ht="12.6" customHeight="1" x14ac:dyDescent="0.25">
      <c r="A87" s="177"/>
      <c r="B87" s="37" t="s">
        <v>119</v>
      </c>
      <c r="C87" s="199"/>
      <c r="D87" s="127">
        <v>18</v>
      </c>
    </row>
    <row r="88" spans="1:4" s="28" customFormat="1" x14ac:dyDescent="0.25">
      <c r="A88" s="177"/>
      <c r="B88" s="4" t="s">
        <v>137</v>
      </c>
      <c r="C88" s="59" t="s">
        <v>7</v>
      </c>
      <c r="D88" s="39">
        <f>SUM(D92+D89)</f>
        <v>15.2</v>
      </c>
    </row>
    <row r="89" spans="1:4" s="28" customFormat="1" ht="12.6" customHeight="1" x14ac:dyDescent="0.25">
      <c r="A89" s="177"/>
      <c r="B89" s="23" t="s">
        <v>117</v>
      </c>
      <c r="C89" s="29"/>
      <c r="D89" s="45">
        <f>SUM(D90:D91)</f>
        <v>10.5</v>
      </c>
    </row>
    <row r="90" spans="1:4" s="28" customFormat="1" ht="12.6" customHeight="1" x14ac:dyDescent="0.25">
      <c r="A90" s="177"/>
      <c r="B90" s="25" t="s">
        <v>118</v>
      </c>
      <c r="C90" s="29"/>
      <c r="D90" s="123">
        <v>0.4</v>
      </c>
    </row>
    <row r="91" spans="1:4" s="28" customFormat="1" ht="12.6" customHeight="1" x14ac:dyDescent="0.25">
      <c r="A91" s="177"/>
      <c r="B91" s="25" t="s">
        <v>119</v>
      </c>
      <c r="C91" s="133"/>
      <c r="D91" s="30">
        <v>10.1</v>
      </c>
    </row>
    <row r="92" spans="1:4" s="28" customFormat="1" ht="12.6" customHeight="1" x14ac:dyDescent="0.25">
      <c r="A92" s="177"/>
      <c r="B92" s="31" t="s">
        <v>120</v>
      </c>
      <c r="C92" s="60"/>
      <c r="D92" s="134">
        <v>4.7</v>
      </c>
    </row>
    <row r="93" spans="1:4" s="28" customFormat="1" ht="15" customHeight="1" x14ac:dyDescent="0.25">
      <c r="A93" s="101"/>
      <c r="B93" s="4" t="s">
        <v>109</v>
      </c>
      <c r="C93" s="3" t="s">
        <v>8</v>
      </c>
      <c r="D93" s="39">
        <f t="shared" ref="D93" si="15">SUM(D94)</f>
        <v>0.1</v>
      </c>
    </row>
    <row r="94" spans="1:4" s="28" customFormat="1" ht="12.6" customHeight="1" x14ac:dyDescent="0.25">
      <c r="A94" s="101"/>
      <c r="B94" s="23" t="s">
        <v>117</v>
      </c>
      <c r="C94" s="178"/>
      <c r="D94" s="32">
        <f>SUM(D95:D95)</f>
        <v>0.1</v>
      </c>
    </row>
    <row r="95" spans="1:4" s="28" customFormat="1" ht="12.6" customHeight="1" x14ac:dyDescent="0.25">
      <c r="A95" s="101"/>
      <c r="B95" s="25" t="s">
        <v>118</v>
      </c>
      <c r="C95" s="188"/>
      <c r="D95" s="21">
        <v>0.1</v>
      </c>
    </row>
    <row r="96" spans="1:4" s="38" customFormat="1" ht="18" customHeight="1" x14ac:dyDescent="0.25">
      <c r="A96" s="175" t="s">
        <v>20</v>
      </c>
      <c r="B96" s="8" t="s">
        <v>21</v>
      </c>
      <c r="C96" s="13"/>
      <c r="D96" s="44">
        <f>SUM(D101+D97)</f>
        <v>18.100000000000001</v>
      </c>
    </row>
    <row r="97" spans="1:4" s="38" customFormat="1" ht="15" customHeight="1" x14ac:dyDescent="0.25">
      <c r="A97" s="177"/>
      <c r="B97" s="2" t="s">
        <v>105</v>
      </c>
      <c r="C97" s="1" t="s">
        <v>2</v>
      </c>
      <c r="D97" s="121">
        <f t="shared" ref="D97" si="16">SUM(D98)</f>
        <v>4.9000000000000004</v>
      </c>
    </row>
    <row r="98" spans="1:4" s="38" customFormat="1" ht="12.6" customHeight="1" x14ac:dyDescent="0.25">
      <c r="A98" s="177"/>
      <c r="B98" s="23" t="s">
        <v>117</v>
      </c>
      <c r="C98" s="178"/>
      <c r="D98" s="45">
        <f>SUM(D99:D100)</f>
        <v>4.9000000000000004</v>
      </c>
    </row>
    <row r="99" spans="1:4" s="38" customFormat="1" ht="12.6" customHeight="1" x14ac:dyDescent="0.25">
      <c r="A99" s="177"/>
      <c r="B99" s="25" t="s">
        <v>118</v>
      </c>
      <c r="C99" s="179"/>
      <c r="D99" s="21">
        <v>0.9</v>
      </c>
    </row>
    <row r="100" spans="1:4" s="38" customFormat="1" ht="12.6" customHeight="1" x14ac:dyDescent="0.25">
      <c r="A100" s="177"/>
      <c r="B100" s="25" t="s">
        <v>119</v>
      </c>
      <c r="C100" s="188"/>
      <c r="D100" s="21">
        <v>4</v>
      </c>
    </row>
    <row r="101" spans="1:4" s="28" customFormat="1" x14ac:dyDescent="0.25">
      <c r="A101" s="177"/>
      <c r="B101" s="4" t="s">
        <v>137</v>
      </c>
      <c r="C101" s="3" t="s">
        <v>7</v>
      </c>
      <c r="D101" s="39">
        <f>SUM(D105+D102)</f>
        <v>13.200000000000001</v>
      </c>
    </row>
    <row r="102" spans="1:4" s="28" customFormat="1" ht="12.6" customHeight="1" x14ac:dyDescent="0.25">
      <c r="A102" s="177"/>
      <c r="B102" s="23" t="s">
        <v>117</v>
      </c>
      <c r="C102" s="183"/>
      <c r="D102" s="45">
        <f>SUM(D103:D104)</f>
        <v>12.8</v>
      </c>
    </row>
    <row r="103" spans="1:4" s="28" customFormat="1" ht="12.6" customHeight="1" x14ac:dyDescent="0.25">
      <c r="A103" s="177"/>
      <c r="B103" s="25" t="s">
        <v>118</v>
      </c>
      <c r="C103" s="184"/>
      <c r="D103" s="21">
        <v>0.4</v>
      </c>
    </row>
    <row r="104" spans="1:4" s="28" customFormat="1" ht="12.6" customHeight="1" x14ac:dyDescent="0.25">
      <c r="A104" s="177"/>
      <c r="B104" s="25" t="s">
        <v>119</v>
      </c>
      <c r="C104" s="184"/>
      <c r="D104" s="21">
        <v>12.4</v>
      </c>
    </row>
    <row r="105" spans="1:4" s="28" customFormat="1" ht="12.6" customHeight="1" x14ac:dyDescent="0.25">
      <c r="A105" s="177"/>
      <c r="B105" s="31" t="s">
        <v>120</v>
      </c>
      <c r="C105" s="189"/>
      <c r="D105" s="132">
        <v>0.4</v>
      </c>
    </row>
    <row r="106" spans="1:4" s="28" customFormat="1" ht="18" customHeight="1" x14ac:dyDescent="0.25">
      <c r="A106" s="175" t="s">
        <v>22</v>
      </c>
      <c r="B106" s="8" t="s">
        <v>23</v>
      </c>
      <c r="C106" s="11"/>
      <c r="D106" s="44">
        <f>SUM(D110+D107+D115)</f>
        <v>27.900000000000002</v>
      </c>
    </row>
    <row r="107" spans="1:4" s="28" customFormat="1" x14ac:dyDescent="0.25">
      <c r="A107" s="177"/>
      <c r="B107" s="2" t="s">
        <v>105</v>
      </c>
      <c r="C107" s="1" t="s">
        <v>2</v>
      </c>
      <c r="D107" s="121">
        <f t="shared" ref="D107" si="17">SUM(D108)</f>
        <v>0.5</v>
      </c>
    </row>
    <row r="108" spans="1:4" s="28" customFormat="1" ht="12.6" customHeight="1" x14ac:dyDescent="0.25">
      <c r="A108" s="177"/>
      <c r="B108" s="23" t="s">
        <v>117</v>
      </c>
      <c r="C108" s="178"/>
      <c r="D108" s="45">
        <f>SUM(D109:D109)</f>
        <v>0.5</v>
      </c>
    </row>
    <row r="109" spans="1:4" s="28" customFormat="1" ht="12.6" customHeight="1" x14ac:dyDescent="0.25">
      <c r="A109" s="177"/>
      <c r="B109" s="25" t="s">
        <v>118</v>
      </c>
      <c r="C109" s="188"/>
      <c r="D109" s="21">
        <v>0.5</v>
      </c>
    </row>
    <row r="110" spans="1:4" s="28" customFormat="1" x14ac:dyDescent="0.25">
      <c r="A110" s="177"/>
      <c r="B110" s="4" t="s">
        <v>137</v>
      </c>
      <c r="C110" s="9" t="s">
        <v>7</v>
      </c>
      <c r="D110" s="39">
        <f>SUM(D114+D111)</f>
        <v>27.3</v>
      </c>
    </row>
    <row r="111" spans="1:4" s="28" customFormat="1" ht="12.6" customHeight="1" x14ac:dyDescent="0.25">
      <c r="A111" s="177"/>
      <c r="B111" s="23" t="s">
        <v>117</v>
      </c>
      <c r="C111" s="29"/>
      <c r="D111" s="45">
        <f>SUM(D112:D113)</f>
        <v>2</v>
      </c>
    </row>
    <row r="112" spans="1:4" s="28" customFormat="1" ht="12.6" customHeight="1" x14ac:dyDescent="0.25">
      <c r="A112" s="177"/>
      <c r="B112" s="25" t="s">
        <v>118</v>
      </c>
      <c r="C112" s="29"/>
      <c r="D112" s="123">
        <v>0.5</v>
      </c>
    </row>
    <row r="113" spans="1:4" s="28" customFormat="1" ht="12.6" customHeight="1" x14ac:dyDescent="0.25">
      <c r="A113" s="177"/>
      <c r="B113" s="25" t="s">
        <v>119</v>
      </c>
      <c r="C113" s="29"/>
      <c r="D113" s="123">
        <v>1.5</v>
      </c>
    </row>
    <row r="114" spans="1:4" s="28" customFormat="1" ht="12.6" customHeight="1" x14ac:dyDescent="0.25">
      <c r="A114" s="177"/>
      <c r="B114" s="31" t="s">
        <v>120</v>
      </c>
      <c r="C114" s="61"/>
      <c r="D114" s="132">
        <v>25.3</v>
      </c>
    </row>
    <row r="115" spans="1:4" s="28" customFormat="1" x14ac:dyDescent="0.25">
      <c r="A115" s="101"/>
      <c r="B115" s="4" t="s">
        <v>109</v>
      </c>
      <c r="C115" s="3" t="s">
        <v>8</v>
      </c>
      <c r="D115" s="39">
        <f t="shared" ref="D115" si="18">SUM(D116)</f>
        <v>0.1</v>
      </c>
    </row>
    <row r="116" spans="1:4" s="28" customFormat="1" ht="12.6" customHeight="1" x14ac:dyDescent="0.25">
      <c r="A116" s="101"/>
      <c r="B116" s="23" t="s">
        <v>117</v>
      </c>
      <c r="C116" s="178"/>
      <c r="D116" s="45">
        <f>SUM(D117:D117)</f>
        <v>0.1</v>
      </c>
    </row>
    <row r="117" spans="1:4" s="28" customFormat="1" ht="12.6" customHeight="1" x14ac:dyDescent="0.25">
      <c r="A117" s="101"/>
      <c r="B117" s="25" t="s">
        <v>118</v>
      </c>
      <c r="C117" s="188"/>
      <c r="D117" s="21">
        <v>0.1</v>
      </c>
    </row>
    <row r="118" spans="1:4" s="28" customFormat="1" ht="18" customHeight="1" x14ac:dyDescent="0.25">
      <c r="A118" s="175" t="s">
        <v>24</v>
      </c>
      <c r="B118" s="8" t="s">
        <v>25</v>
      </c>
      <c r="C118" s="13"/>
      <c r="D118" s="44">
        <f>SUM(D126+D119+D123)</f>
        <v>22.8</v>
      </c>
    </row>
    <row r="119" spans="1:4" s="28" customFormat="1" ht="15" customHeight="1" x14ac:dyDescent="0.25">
      <c r="A119" s="177"/>
      <c r="B119" s="2" t="s">
        <v>105</v>
      </c>
      <c r="C119" s="1" t="s">
        <v>2</v>
      </c>
      <c r="D119" s="121">
        <f t="shared" ref="D119" si="19">SUM(D120)</f>
        <v>0.8</v>
      </c>
    </row>
    <row r="120" spans="1:4" s="28" customFormat="1" ht="12.6" customHeight="1" x14ac:dyDescent="0.25">
      <c r="A120" s="177"/>
      <c r="B120" s="23" t="s">
        <v>117</v>
      </c>
      <c r="C120" s="178"/>
      <c r="D120" s="45">
        <f>SUM(D121:D122)</f>
        <v>0.8</v>
      </c>
    </row>
    <row r="121" spans="1:4" s="28" customFormat="1" ht="12.6" customHeight="1" x14ac:dyDescent="0.25">
      <c r="A121" s="177"/>
      <c r="B121" s="25" t="s">
        <v>118</v>
      </c>
      <c r="C121" s="179"/>
      <c r="D121" s="21">
        <v>0.8</v>
      </c>
    </row>
    <row r="122" spans="1:4" s="28" customFormat="1" ht="12" customHeight="1" x14ac:dyDescent="0.25">
      <c r="A122" s="177"/>
      <c r="B122" s="25" t="s">
        <v>119</v>
      </c>
      <c r="C122" s="180"/>
      <c r="D122" s="21"/>
    </row>
    <row r="123" spans="1:4" s="28" customFormat="1" ht="15" customHeight="1" x14ac:dyDescent="0.25">
      <c r="A123" s="177"/>
      <c r="B123" s="2" t="s">
        <v>107</v>
      </c>
      <c r="C123" s="52" t="s">
        <v>6</v>
      </c>
      <c r="D123" s="20">
        <f t="shared" ref="D123" si="20">SUM(D124)</f>
        <v>13.5</v>
      </c>
    </row>
    <row r="124" spans="1:4" s="28" customFormat="1" ht="12" customHeight="1" x14ac:dyDescent="0.25">
      <c r="A124" s="177"/>
      <c r="B124" s="35" t="s">
        <v>117</v>
      </c>
      <c r="C124" s="173"/>
      <c r="D124" s="32">
        <f>SUM(D125:D125)</f>
        <v>13.5</v>
      </c>
    </row>
    <row r="125" spans="1:4" s="28" customFormat="1" ht="12" customHeight="1" x14ac:dyDescent="0.25">
      <c r="A125" s="177"/>
      <c r="B125" s="37" t="s">
        <v>119</v>
      </c>
      <c r="C125" s="199"/>
      <c r="D125" s="127">
        <v>13.5</v>
      </c>
    </row>
    <row r="126" spans="1:4" s="28" customFormat="1" x14ac:dyDescent="0.25">
      <c r="A126" s="177"/>
      <c r="B126" s="4" t="s">
        <v>137</v>
      </c>
      <c r="C126" s="48" t="s">
        <v>7</v>
      </c>
      <c r="D126" s="135">
        <f>SUM(D130+D127)</f>
        <v>8.5</v>
      </c>
    </row>
    <row r="127" spans="1:4" s="28" customFormat="1" ht="12.6" customHeight="1" x14ac:dyDescent="0.25">
      <c r="A127" s="177"/>
      <c r="B127" s="23" t="s">
        <v>117</v>
      </c>
      <c r="C127" s="29"/>
      <c r="D127" s="45">
        <f>SUM(D128:D129)</f>
        <v>7.3</v>
      </c>
    </row>
    <row r="128" spans="1:4" s="28" customFormat="1" ht="12.6" customHeight="1" x14ac:dyDescent="0.25">
      <c r="A128" s="177"/>
      <c r="B128" s="25" t="s">
        <v>118</v>
      </c>
      <c r="C128" s="29"/>
      <c r="D128" s="123">
        <v>1.2</v>
      </c>
    </row>
    <row r="129" spans="1:4" s="28" customFormat="1" ht="12.6" customHeight="1" x14ac:dyDescent="0.25">
      <c r="A129" s="177"/>
      <c r="B129" s="25" t="s">
        <v>119</v>
      </c>
      <c r="C129" s="133"/>
      <c r="D129" s="30">
        <v>6.1</v>
      </c>
    </row>
    <row r="130" spans="1:4" s="28" customFormat="1" ht="12.6" customHeight="1" x14ac:dyDescent="0.25">
      <c r="A130" s="177"/>
      <c r="B130" s="31" t="s">
        <v>120</v>
      </c>
      <c r="C130" s="60"/>
      <c r="D130" s="134">
        <v>1.2</v>
      </c>
    </row>
    <row r="131" spans="1:4" s="28" customFormat="1" ht="18" customHeight="1" x14ac:dyDescent="0.25">
      <c r="A131" s="175" t="s">
        <v>26</v>
      </c>
      <c r="B131" s="8" t="s">
        <v>27</v>
      </c>
      <c r="C131" s="13"/>
      <c r="D131" s="44">
        <f>SUM(D139+D132+D144+D136)</f>
        <v>131.20000000000002</v>
      </c>
    </row>
    <row r="132" spans="1:4" s="28" customFormat="1" ht="15" customHeight="1" x14ac:dyDescent="0.25">
      <c r="A132" s="176"/>
      <c r="B132" s="2" t="s">
        <v>125</v>
      </c>
      <c r="C132" s="48" t="s">
        <v>2</v>
      </c>
      <c r="D132" s="136">
        <f>SUM(D133)</f>
        <v>1</v>
      </c>
    </row>
    <row r="133" spans="1:4" s="28" customFormat="1" ht="12.6" customHeight="1" x14ac:dyDescent="0.25">
      <c r="A133" s="176"/>
      <c r="B133" s="35" t="s">
        <v>117</v>
      </c>
      <c r="C133" s="173"/>
      <c r="D133" s="24">
        <f>SUM(D134:D135)</f>
        <v>1</v>
      </c>
    </row>
    <row r="134" spans="1:4" s="28" customFormat="1" ht="12.6" customHeight="1" x14ac:dyDescent="0.25">
      <c r="A134" s="176"/>
      <c r="B134" s="25" t="s">
        <v>118</v>
      </c>
      <c r="C134" s="174"/>
      <c r="D134" s="127">
        <v>1</v>
      </c>
    </row>
    <row r="135" spans="1:4" s="28" customFormat="1" ht="12.6" customHeight="1" x14ac:dyDescent="0.25">
      <c r="A135" s="176"/>
      <c r="B135" s="25" t="s">
        <v>119</v>
      </c>
      <c r="C135" s="174"/>
      <c r="D135" s="127"/>
    </row>
    <row r="136" spans="1:4" s="28" customFormat="1" ht="15" customHeight="1" x14ac:dyDescent="0.25">
      <c r="A136" s="176"/>
      <c r="B136" s="18" t="s">
        <v>107</v>
      </c>
      <c r="C136" s="3" t="s">
        <v>6</v>
      </c>
      <c r="D136" s="39">
        <f t="shared" ref="D136" si="21">SUM(D137)</f>
        <v>1.8</v>
      </c>
    </row>
    <row r="137" spans="1:4" s="28" customFormat="1" ht="12.6" customHeight="1" x14ac:dyDescent="0.25">
      <c r="A137" s="176"/>
      <c r="B137" s="23" t="s">
        <v>117</v>
      </c>
      <c r="C137" s="157"/>
      <c r="D137" s="45">
        <f>SUM(D138:D138)</f>
        <v>1.8</v>
      </c>
    </row>
    <row r="138" spans="1:4" s="28" customFormat="1" ht="12.6" customHeight="1" x14ac:dyDescent="0.25">
      <c r="A138" s="176"/>
      <c r="B138" s="25" t="s">
        <v>119</v>
      </c>
      <c r="C138" s="157"/>
      <c r="D138" s="57">
        <v>1.8</v>
      </c>
    </row>
    <row r="139" spans="1:4" s="28" customFormat="1" x14ac:dyDescent="0.25">
      <c r="A139" s="176"/>
      <c r="B139" s="152" t="s">
        <v>137</v>
      </c>
      <c r="C139" s="48" t="s">
        <v>7</v>
      </c>
      <c r="D139" s="39">
        <f>SUM(D143+D140)</f>
        <v>128.30000000000001</v>
      </c>
    </row>
    <row r="140" spans="1:4" s="28" customFormat="1" ht="12.6" customHeight="1" x14ac:dyDescent="0.25">
      <c r="A140" s="177"/>
      <c r="B140" s="23" t="s">
        <v>117</v>
      </c>
      <c r="C140" s="29"/>
      <c r="D140" s="45">
        <f>SUM(D141:D142)</f>
        <v>124.5</v>
      </c>
    </row>
    <row r="141" spans="1:4" s="28" customFormat="1" ht="12.6" customHeight="1" x14ac:dyDescent="0.25">
      <c r="A141" s="177"/>
      <c r="B141" s="25" t="s">
        <v>118</v>
      </c>
      <c r="C141" s="29"/>
      <c r="D141" s="123">
        <v>1.2</v>
      </c>
    </row>
    <row r="142" spans="1:4" s="28" customFormat="1" ht="12.6" customHeight="1" x14ac:dyDescent="0.25">
      <c r="A142" s="177"/>
      <c r="B142" s="25" t="s">
        <v>119</v>
      </c>
      <c r="C142" s="133"/>
      <c r="D142" s="30">
        <v>123.3</v>
      </c>
    </row>
    <row r="143" spans="1:4" s="28" customFormat="1" ht="12.6" customHeight="1" x14ac:dyDescent="0.25">
      <c r="A143" s="177"/>
      <c r="B143" s="31" t="s">
        <v>120</v>
      </c>
      <c r="C143" s="105"/>
      <c r="D143" s="134">
        <v>3.8</v>
      </c>
    </row>
    <row r="144" spans="1:4" s="28" customFormat="1" ht="15" customHeight="1" x14ac:dyDescent="0.25">
      <c r="A144" s="101"/>
      <c r="B144" s="4" t="s">
        <v>109</v>
      </c>
      <c r="C144" s="3" t="s">
        <v>8</v>
      </c>
      <c r="D144" s="39">
        <f t="shared" ref="D144" si="22">SUM(D145)</f>
        <v>0.1</v>
      </c>
    </row>
    <row r="145" spans="1:4" s="28" customFormat="1" ht="12.6" customHeight="1" x14ac:dyDescent="0.25">
      <c r="A145" s="101"/>
      <c r="B145" s="23" t="s">
        <v>117</v>
      </c>
      <c r="C145" s="178"/>
      <c r="D145" s="45">
        <f>SUM(D146:D146)</f>
        <v>0.1</v>
      </c>
    </row>
    <row r="146" spans="1:4" s="28" customFormat="1" ht="12.6" customHeight="1" x14ac:dyDescent="0.25">
      <c r="A146" s="101"/>
      <c r="B146" s="25" t="s">
        <v>118</v>
      </c>
      <c r="C146" s="188"/>
      <c r="D146" s="21">
        <v>0.1</v>
      </c>
    </row>
    <row r="147" spans="1:4" s="28" customFormat="1" ht="18" customHeight="1" x14ac:dyDescent="0.25">
      <c r="A147" s="175" t="s">
        <v>28</v>
      </c>
      <c r="B147" s="8" t="s">
        <v>29</v>
      </c>
      <c r="C147" s="13"/>
      <c r="D147" s="44">
        <f>SUM(D155+D148+D152)</f>
        <v>27.3</v>
      </c>
    </row>
    <row r="148" spans="1:4" s="28" customFormat="1" x14ac:dyDescent="0.25">
      <c r="A148" s="177"/>
      <c r="B148" s="2" t="s">
        <v>105</v>
      </c>
      <c r="C148" s="1" t="s">
        <v>2</v>
      </c>
      <c r="D148" s="121">
        <f t="shared" ref="D148" si="23">SUM(D149)</f>
        <v>0.8</v>
      </c>
    </row>
    <row r="149" spans="1:4" s="28" customFormat="1" ht="12.6" customHeight="1" x14ac:dyDescent="0.25">
      <c r="A149" s="177"/>
      <c r="B149" s="23" t="s">
        <v>117</v>
      </c>
      <c r="C149" s="183"/>
      <c r="D149" s="34">
        <f>SUM(D150:D151)</f>
        <v>0.8</v>
      </c>
    </row>
    <row r="150" spans="1:4" s="28" customFormat="1" ht="12.6" customHeight="1" x14ac:dyDescent="0.25">
      <c r="A150" s="177"/>
      <c r="B150" s="25" t="s">
        <v>118</v>
      </c>
      <c r="C150" s="184"/>
      <c r="D150" s="56">
        <v>0.8</v>
      </c>
    </row>
    <row r="151" spans="1:4" s="28" customFormat="1" ht="12.6" customHeight="1" x14ac:dyDescent="0.25">
      <c r="A151" s="177"/>
      <c r="B151" s="25" t="s">
        <v>119</v>
      </c>
      <c r="C151" s="189"/>
      <c r="D151" s="62"/>
    </row>
    <row r="152" spans="1:4" s="28" customFormat="1" ht="15" customHeight="1" x14ac:dyDescent="0.25">
      <c r="A152" s="177"/>
      <c r="B152" s="18" t="s">
        <v>107</v>
      </c>
      <c r="C152" s="3" t="s">
        <v>6</v>
      </c>
      <c r="D152" s="39">
        <f t="shared" ref="D152" si="24">SUM(D153)</f>
        <v>18</v>
      </c>
    </row>
    <row r="153" spans="1:4" s="28" customFormat="1" ht="12.6" customHeight="1" x14ac:dyDescent="0.25">
      <c r="A153" s="177"/>
      <c r="B153" s="23" t="s">
        <v>117</v>
      </c>
      <c r="C153" s="157"/>
      <c r="D153" s="45">
        <f>SUM(D154:D154)</f>
        <v>18</v>
      </c>
    </row>
    <row r="154" spans="1:4" s="28" customFormat="1" ht="12.6" customHeight="1" x14ac:dyDescent="0.25">
      <c r="A154" s="177"/>
      <c r="B154" s="25" t="s">
        <v>119</v>
      </c>
      <c r="C154" s="157"/>
      <c r="D154" s="57">
        <v>18</v>
      </c>
    </row>
    <row r="155" spans="1:4" s="28" customFormat="1" x14ac:dyDescent="0.25">
      <c r="A155" s="177"/>
      <c r="B155" s="4" t="s">
        <v>137</v>
      </c>
      <c r="C155" s="9" t="s">
        <v>7</v>
      </c>
      <c r="D155" s="20">
        <f>SUM(D159+D156)</f>
        <v>8.5</v>
      </c>
    </row>
    <row r="156" spans="1:4" s="28" customFormat="1" ht="12.6" customHeight="1" x14ac:dyDescent="0.25">
      <c r="A156" s="177"/>
      <c r="B156" s="23" t="s">
        <v>117</v>
      </c>
      <c r="C156" s="183"/>
      <c r="D156" s="45">
        <f>SUM(D157:D158)</f>
        <v>4.9000000000000004</v>
      </c>
    </row>
    <row r="157" spans="1:4" s="28" customFormat="1" ht="12.6" customHeight="1" x14ac:dyDescent="0.25">
      <c r="A157" s="177"/>
      <c r="B157" s="25" t="s">
        <v>118</v>
      </c>
      <c r="C157" s="184"/>
      <c r="D157" s="21">
        <v>0.5</v>
      </c>
    </row>
    <row r="158" spans="1:4" s="38" customFormat="1" ht="12.6" customHeight="1" x14ac:dyDescent="0.25">
      <c r="A158" s="177"/>
      <c r="B158" s="25" t="s">
        <v>119</v>
      </c>
      <c r="C158" s="184"/>
      <c r="D158" s="21">
        <v>4.4000000000000004</v>
      </c>
    </row>
    <row r="159" spans="1:4" s="38" customFormat="1" ht="12.6" customHeight="1" x14ac:dyDescent="0.25">
      <c r="A159" s="177"/>
      <c r="B159" s="31" t="s">
        <v>120</v>
      </c>
      <c r="C159" s="189"/>
      <c r="D159" s="132">
        <v>3.6</v>
      </c>
    </row>
    <row r="160" spans="1:4" s="28" customFormat="1" ht="18" customHeight="1" x14ac:dyDescent="0.25">
      <c r="A160" s="175" t="s">
        <v>30</v>
      </c>
      <c r="B160" s="8" t="s">
        <v>31</v>
      </c>
      <c r="C160" s="58"/>
      <c r="D160" s="44">
        <f>SUM(D165+D161)</f>
        <v>73.099999999999994</v>
      </c>
    </row>
    <row r="161" spans="1:4" s="28" customFormat="1" ht="15" customHeight="1" x14ac:dyDescent="0.25">
      <c r="A161" s="177"/>
      <c r="B161" s="2" t="s">
        <v>105</v>
      </c>
      <c r="C161" s="1" t="s">
        <v>2</v>
      </c>
      <c r="D161" s="121">
        <f t="shared" ref="D161" si="25">SUM(D162)</f>
        <v>0.7</v>
      </c>
    </row>
    <row r="162" spans="1:4" s="28" customFormat="1" ht="12.6" customHeight="1" x14ac:dyDescent="0.25">
      <c r="A162" s="177"/>
      <c r="B162" s="23" t="s">
        <v>117</v>
      </c>
      <c r="C162" s="183"/>
      <c r="D162" s="45">
        <f>SUM(D163:D164)</f>
        <v>0.7</v>
      </c>
    </row>
    <row r="163" spans="1:4" s="28" customFormat="1" ht="12.6" customHeight="1" x14ac:dyDescent="0.25">
      <c r="A163" s="177"/>
      <c r="B163" s="25" t="s">
        <v>118</v>
      </c>
      <c r="C163" s="184"/>
      <c r="D163" s="56">
        <v>0.7</v>
      </c>
    </row>
    <row r="164" spans="1:4" s="28" customFormat="1" ht="12.6" customHeight="1" x14ac:dyDescent="0.25">
      <c r="A164" s="177"/>
      <c r="B164" s="25" t="s">
        <v>119</v>
      </c>
      <c r="C164" s="189"/>
      <c r="D164" s="21"/>
    </row>
    <row r="165" spans="1:4" s="28" customFormat="1" x14ac:dyDescent="0.25">
      <c r="A165" s="177"/>
      <c r="B165" s="4" t="s">
        <v>137</v>
      </c>
      <c r="C165" s="3" t="s">
        <v>7</v>
      </c>
      <c r="D165" s="135">
        <f>SUM(D168+D166)</f>
        <v>72.399999999999991</v>
      </c>
    </row>
    <row r="166" spans="1:4" s="28" customFormat="1" ht="12.6" customHeight="1" x14ac:dyDescent="0.25">
      <c r="A166" s="177"/>
      <c r="B166" s="23" t="s">
        <v>117</v>
      </c>
      <c r="C166" s="29"/>
      <c r="D166" s="45">
        <f>SUM(D167:D167)</f>
        <v>60.8</v>
      </c>
    </row>
    <row r="167" spans="1:4" s="28" customFormat="1" ht="12.6" customHeight="1" x14ac:dyDescent="0.25">
      <c r="A167" s="177"/>
      <c r="B167" s="25" t="s">
        <v>119</v>
      </c>
      <c r="C167" s="29"/>
      <c r="D167" s="127">
        <v>60.8</v>
      </c>
    </row>
    <row r="168" spans="1:4" s="28" customFormat="1" ht="12.6" customHeight="1" x14ac:dyDescent="0.25">
      <c r="A168" s="177"/>
      <c r="B168" s="31" t="s">
        <v>120</v>
      </c>
      <c r="C168" s="63"/>
      <c r="D168" s="41">
        <v>11.6</v>
      </c>
    </row>
    <row r="169" spans="1:4" s="28" customFormat="1" ht="18" customHeight="1" x14ac:dyDescent="0.25">
      <c r="A169" s="175" t="s">
        <v>32</v>
      </c>
      <c r="B169" s="8" t="s">
        <v>33</v>
      </c>
      <c r="C169" s="13"/>
      <c r="D169" s="44">
        <f>SUM(D174+D170)</f>
        <v>16.2</v>
      </c>
    </row>
    <row r="170" spans="1:4" s="28" customFormat="1" ht="15" customHeight="1" x14ac:dyDescent="0.25">
      <c r="A170" s="176"/>
      <c r="B170" s="2" t="s">
        <v>105</v>
      </c>
      <c r="C170" s="1" t="s">
        <v>2</v>
      </c>
      <c r="D170" s="121">
        <f t="shared" ref="D170" si="26">SUM(D171)</f>
        <v>0.7</v>
      </c>
    </row>
    <row r="171" spans="1:4" s="28" customFormat="1" ht="12.6" customHeight="1" x14ac:dyDescent="0.25">
      <c r="A171" s="176"/>
      <c r="B171" s="23" t="s">
        <v>117</v>
      </c>
      <c r="C171" s="178"/>
      <c r="D171" s="45">
        <f>SUM(D172:D173)</f>
        <v>0.7</v>
      </c>
    </row>
    <row r="172" spans="1:4" s="28" customFormat="1" ht="12.6" customHeight="1" x14ac:dyDescent="0.25">
      <c r="A172" s="176"/>
      <c r="B172" s="25" t="s">
        <v>118</v>
      </c>
      <c r="C172" s="179"/>
      <c r="D172" s="21">
        <v>0.7</v>
      </c>
    </row>
    <row r="173" spans="1:4" s="28" customFormat="1" ht="12.6" customHeight="1" x14ac:dyDescent="0.25">
      <c r="A173" s="176"/>
      <c r="B173" s="51" t="s">
        <v>119</v>
      </c>
      <c r="C173" s="180"/>
      <c r="D173" s="21"/>
    </row>
    <row r="174" spans="1:4" s="28" customFormat="1" x14ac:dyDescent="0.25">
      <c r="A174" s="176"/>
      <c r="B174" s="152" t="s">
        <v>137</v>
      </c>
      <c r="C174" s="48" t="s">
        <v>7</v>
      </c>
      <c r="D174" s="135">
        <f>SUM(D177+D175)</f>
        <v>15.5</v>
      </c>
    </row>
    <row r="175" spans="1:4" s="28" customFormat="1" ht="12.6" customHeight="1" x14ac:dyDescent="0.25">
      <c r="A175" s="177"/>
      <c r="B175" s="23" t="s">
        <v>117</v>
      </c>
      <c r="C175" s="29"/>
      <c r="D175" s="45">
        <f>SUM(D176:D176)</f>
        <v>10</v>
      </c>
    </row>
    <row r="176" spans="1:4" s="28" customFormat="1" ht="12.6" customHeight="1" x14ac:dyDescent="0.25">
      <c r="A176" s="177"/>
      <c r="B176" s="25" t="s">
        <v>119</v>
      </c>
      <c r="C176" s="29"/>
      <c r="D176" s="127">
        <v>10</v>
      </c>
    </row>
    <row r="177" spans="1:4" s="28" customFormat="1" ht="12.6" customHeight="1" x14ac:dyDescent="0.25">
      <c r="A177" s="177"/>
      <c r="B177" s="31" t="s">
        <v>120</v>
      </c>
      <c r="C177" s="64"/>
      <c r="D177" s="41">
        <v>5.5</v>
      </c>
    </row>
    <row r="178" spans="1:4" s="28" customFormat="1" ht="18" customHeight="1" x14ac:dyDescent="0.25">
      <c r="A178" s="175" t="s">
        <v>34</v>
      </c>
      <c r="B178" s="8" t="s">
        <v>35</v>
      </c>
      <c r="C178" s="13"/>
      <c r="D178" s="44">
        <f>SUM(D183+D179)</f>
        <v>46.6</v>
      </c>
    </row>
    <row r="179" spans="1:4" s="28" customFormat="1" x14ac:dyDescent="0.25">
      <c r="A179" s="176"/>
      <c r="B179" s="2" t="s">
        <v>105</v>
      </c>
      <c r="C179" s="1" t="s">
        <v>2</v>
      </c>
      <c r="D179" s="121">
        <f t="shared" ref="D179" si="27">SUM(D180)</f>
        <v>1</v>
      </c>
    </row>
    <row r="180" spans="1:4" s="28" customFormat="1" ht="12.6" customHeight="1" x14ac:dyDescent="0.25">
      <c r="A180" s="176"/>
      <c r="B180" s="23" t="s">
        <v>117</v>
      </c>
      <c r="C180" s="178"/>
      <c r="D180" s="45">
        <f>SUM(D181:D182)</f>
        <v>1</v>
      </c>
    </row>
    <row r="181" spans="1:4" s="28" customFormat="1" ht="12.6" customHeight="1" x14ac:dyDescent="0.25">
      <c r="A181" s="176"/>
      <c r="B181" s="25" t="s">
        <v>118</v>
      </c>
      <c r="C181" s="179"/>
      <c r="D181" s="21">
        <v>1</v>
      </c>
    </row>
    <row r="182" spans="1:4" s="28" customFormat="1" ht="12.6" customHeight="1" x14ac:dyDescent="0.25">
      <c r="A182" s="176"/>
      <c r="B182" s="51" t="s">
        <v>119</v>
      </c>
      <c r="C182" s="180"/>
      <c r="D182" s="21"/>
    </row>
    <row r="183" spans="1:4" s="28" customFormat="1" x14ac:dyDescent="0.25">
      <c r="A183" s="176"/>
      <c r="B183" s="152" t="s">
        <v>137</v>
      </c>
      <c r="C183" s="48" t="s">
        <v>7</v>
      </c>
      <c r="D183" s="135">
        <f>SUM(D187+D184)</f>
        <v>45.6</v>
      </c>
    </row>
    <row r="184" spans="1:4" s="28" customFormat="1" ht="12.6" customHeight="1" x14ac:dyDescent="0.25">
      <c r="A184" s="177"/>
      <c r="B184" s="23" t="s">
        <v>117</v>
      </c>
      <c r="C184" s="29"/>
      <c r="D184" s="45">
        <f>SUM(D185:D186)</f>
        <v>25</v>
      </c>
    </row>
    <row r="185" spans="1:4" s="28" customFormat="1" ht="12.6" customHeight="1" x14ac:dyDescent="0.25">
      <c r="A185" s="177"/>
      <c r="B185" s="25" t="s">
        <v>118</v>
      </c>
      <c r="C185" s="29"/>
      <c r="D185" s="137">
        <v>0.1</v>
      </c>
    </row>
    <row r="186" spans="1:4" s="28" customFormat="1" ht="12.6" customHeight="1" x14ac:dyDescent="0.25">
      <c r="A186" s="177"/>
      <c r="B186" s="25" t="s">
        <v>119</v>
      </c>
      <c r="C186" s="29"/>
      <c r="D186" s="127">
        <v>24.9</v>
      </c>
    </row>
    <row r="187" spans="1:4" s="28" customFormat="1" ht="12.6" customHeight="1" x14ac:dyDescent="0.25">
      <c r="A187" s="177"/>
      <c r="B187" s="31" t="s">
        <v>120</v>
      </c>
      <c r="C187" s="64"/>
      <c r="D187" s="41">
        <v>20.6</v>
      </c>
    </row>
    <row r="188" spans="1:4" s="28" customFormat="1" ht="18" customHeight="1" x14ac:dyDescent="0.25">
      <c r="A188" s="181" t="s">
        <v>36</v>
      </c>
      <c r="B188" s="15" t="s">
        <v>37</v>
      </c>
      <c r="C188" s="5"/>
      <c r="D188" s="138">
        <f>SUM(D189)</f>
        <v>25.7</v>
      </c>
    </row>
    <row r="189" spans="1:4" s="28" customFormat="1" ht="15" customHeight="1" x14ac:dyDescent="0.25">
      <c r="A189" s="182"/>
      <c r="B189" s="2" t="s">
        <v>105</v>
      </c>
      <c r="C189" s="1" t="s">
        <v>2</v>
      </c>
      <c r="D189" s="121">
        <f t="shared" ref="D189" si="28">SUM(D190)</f>
        <v>25.7</v>
      </c>
    </row>
    <row r="190" spans="1:4" s="28" customFormat="1" ht="12.6" customHeight="1" x14ac:dyDescent="0.25">
      <c r="A190" s="182"/>
      <c r="B190" s="23" t="s">
        <v>117</v>
      </c>
      <c r="C190" s="183"/>
      <c r="D190" s="45">
        <f>SUM(D191:D192)</f>
        <v>25.7</v>
      </c>
    </row>
    <row r="191" spans="1:4" s="28" customFormat="1" ht="12.6" customHeight="1" x14ac:dyDescent="0.25">
      <c r="A191" s="182"/>
      <c r="B191" s="25" t="s">
        <v>118</v>
      </c>
      <c r="C191" s="184"/>
      <c r="D191" s="137">
        <v>0.2</v>
      </c>
    </row>
    <row r="192" spans="1:4" s="28" customFormat="1" ht="12.6" customHeight="1" x14ac:dyDescent="0.25">
      <c r="A192" s="182"/>
      <c r="B192" s="25" t="s">
        <v>119</v>
      </c>
      <c r="C192" s="184"/>
      <c r="D192" s="65">
        <v>25.5</v>
      </c>
    </row>
    <row r="193" spans="1:4" s="28" customFormat="1" ht="18" customHeight="1" x14ac:dyDescent="0.25">
      <c r="A193" s="185" t="s">
        <v>38</v>
      </c>
      <c r="B193" s="46" t="s">
        <v>39</v>
      </c>
      <c r="C193" s="66"/>
      <c r="D193" s="19">
        <f t="shared" ref="D193" si="29">SUM(D194)</f>
        <v>279</v>
      </c>
    </row>
    <row r="194" spans="1:4" s="28" customFormat="1" x14ac:dyDescent="0.25">
      <c r="A194" s="176"/>
      <c r="B194" s="67" t="s">
        <v>106</v>
      </c>
      <c r="C194" s="99" t="s">
        <v>5</v>
      </c>
      <c r="D194" s="39">
        <f>SUM(D195)</f>
        <v>279</v>
      </c>
    </row>
    <row r="195" spans="1:4" s="28" customFormat="1" ht="12.6" customHeight="1" x14ac:dyDescent="0.25">
      <c r="A195" s="177"/>
      <c r="B195" s="23" t="s">
        <v>117</v>
      </c>
      <c r="C195" s="29"/>
      <c r="D195" s="45">
        <f t="shared" ref="D195" si="30">SUM(D196:D197)</f>
        <v>279</v>
      </c>
    </row>
    <row r="196" spans="1:4" s="28" customFormat="1" ht="12.6" customHeight="1" x14ac:dyDescent="0.25">
      <c r="A196" s="177"/>
      <c r="B196" s="25" t="s">
        <v>118</v>
      </c>
      <c r="C196" s="29"/>
      <c r="D196" s="127">
        <v>14.5</v>
      </c>
    </row>
    <row r="197" spans="1:4" s="28" customFormat="1" ht="12.6" customHeight="1" x14ac:dyDescent="0.25">
      <c r="A197" s="177"/>
      <c r="B197" s="25" t="s">
        <v>119</v>
      </c>
      <c r="C197" s="29"/>
      <c r="D197" s="127">
        <v>264.5</v>
      </c>
    </row>
    <row r="198" spans="1:4" s="28" customFormat="1" ht="18" customHeight="1" x14ac:dyDescent="0.25">
      <c r="A198" s="185" t="s">
        <v>40</v>
      </c>
      <c r="B198" s="46" t="s">
        <v>42</v>
      </c>
      <c r="C198" s="96"/>
      <c r="D198" s="139">
        <f t="shared" ref="D198" si="31">SUM(D199)</f>
        <v>135.5</v>
      </c>
    </row>
    <row r="199" spans="1:4" s="28" customFormat="1" x14ac:dyDescent="0.25">
      <c r="A199" s="177"/>
      <c r="B199" s="67" t="s">
        <v>106</v>
      </c>
      <c r="C199" s="3" t="s">
        <v>5</v>
      </c>
      <c r="D199" s="39">
        <f t="shared" ref="D199" si="32">SUM(D200+D203)</f>
        <v>135.5</v>
      </c>
    </row>
    <row r="200" spans="1:4" s="28" customFormat="1" ht="12.6" customHeight="1" x14ac:dyDescent="0.25">
      <c r="A200" s="177"/>
      <c r="B200" s="35" t="s">
        <v>117</v>
      </c>
      <c r="C200" s="190"/>
      <c r="D200" s="24">
        <f>SUM(D201:D202)</f>
        <v>132</v>
      </c>
    </row>
    <row r="201" spans="1:4" s="28" customFormat="1" ht="12.6" customHeight="1" x14ac:dyDescent="0.25">
      <c r="A201" s="177"/>
      <c r="B201" s="25" t="s">
        <v>118</v>
      </c>
      <c r="C201" s="191"/>
      <c r="D201" s="140">
        <v>3.5</v>
      </c>
    </row>
    <row r="202" spans="1:4" s="28" customFormat="1" ht="12.6" customHeight="1" x14ac:dyDescent="0.25">
      <c r="A202" s="177"/>
      <c r="B202" s="25" t="s">
        <v>119</v>
      </c>
      <c r="C202" s="191"/>
      <c r="D202" s="140">
        <v>128.5</v>
      </c>
    </row>
    <row r="203" spans="1:4" s="28" customFormat="1" ht="12.6" customHeight="1" x14ac:dyDescent="0.25">
      <c r="A203" s="186"/>
      <c r="B203" s="31" t="s">
        <v>120</v>
      </c>
      <c r="C203" s="192"/>
      <c r="D203" s="41">
        <v>3.5</v>
      </c>
    </row>
    <row r="204" spans="1:4" s="28" customFormat="1" ht="18" customHeight="1" x14ac:dyDescent="0.25">
      <c r="A204" s="185" t="s">
        <v>41</v>
      </c>
      <c r="B204" s="10" t="s">
        <v>44</v>
      </c>
      <c r="C204" s="11"/>
      <c r="D204" s="19">
        <f t="shared" ref="D204" si="33">SUM(D205)</f>
        <v>53.2</v>
      </c>
    </row>
    <row r="205" spans="1:4" s="28" customFormat="1" x14ac:dyDescent="0.25">
      <c r="A205" s="177"/>
      <c r="B205" s="67" t="s">
        <v>106</v>
      </c>
      <c r="C205" s="3" t="s">
        <v>5</v>
      </c>
      <c r="D205" s="39">
        <f>SUM(D209+D206)</f>
        <v>53.2</v>
      </c>
    </row>
    <row r="206" spans="1:4" s="28" customFormat="1" ht="12.6" customHeight="1" x14ac:dyDescent="0.25">
      <c r="A206" s="177"/>
      <c r="B206" s="23" t="s">
        <v>117</v>
      </c>
      <c r="C206" s="200"/>
      <c r="D206" s="34">
        <f>SUM(D207:D208)</f>
        <v>25.6</v>
      </c>
    </row>
    <row r="207" spans="1:4" s="28" customFormat="1" ht="12.6" customHeight="1" x14ac:dyDescent="0.25">
      <c r="A207" s="177"/>
      <c r="B207" s="25" t="s">
        <v>118</v>
      </c>
      <c r="C207" s="201"/>
      <c r="D207" s="127">
        <v>25.6</v>
      </c>
    </row>
    <row r="208" spans="1:4" s="28" customFormat="1" ht="12.6" customHeight="1" x14ac:dyDescent="0.25">
      <c r="A208" s="177"/>
      <c r="B208" s="25" t="s">
        <v>119</v>
      </c>
      <c r="C208" s="201"/>
      <c r="D208" s="127"/>
    </row>
    <row r="209" spans="1:4" s="28" customFormat="1" ht="12.6" customHeight="1" x14ac:dyDescent="0.25">
      <c r="A209" s="177"/>
      <c r="B209" s="31" t="s">
        <v>120</v>
      </c>
      <c r="C209" s="202"/>
      <c r="D209" s="141">
        <v>27.6</v>
      </c>
    </row>
    <row r="210" spans="1:4" s="28" customFormat="1" ht="18" customHeight="1" x14ac:dyDescent="0.25">
      <c r="A210" s="154" t="s">
        <v>43</v>
      </c>
      <c r="B210" s="95" t="s">
        <v>46</v>
      </c>
      <c r="C210" s="27"/>
      <c r="D210" s="19">
        <f>SUM(D211+D216)</f>
        <v>144.19999999999999</v>
      </c>
    </row>
    <row r="211" spans="1:4" s="28" customFormat="1" x14ac:dyDescent="0.25">
      <c r="A211" s="155"/>
      <c r="B211" s="153" t="s">
        <v>106</v>
      </c>
      <c r="C211" s="3" t="s">
        <v>5</v>
      </c>
      <c r="D211" s="142">
        <f>SUM(D212+D215)</f>
        <v>142.6</v>
      </c>
    </row>
    <row r="212" spans="1:4" s="28" customFormat="1" ht="12.6" customHeight="1" x14ac:dyDescent="0.25">
      <c r="A212" s="155"/>
      <c r="B212" s="53" t="s">
        <v>117</v>
      </c>
      <c r="C212" s="195"/>
      <c r="D212" s="68">
        <f>SUM(D213:D214)</f>
        <v>141.4</v>
      </c>
    </row>
    <row r="213" spans="1:4" s="28" customFormat="1" ht="12.6" customHeight="1" x14ac:dyDescent="0.25">
      <c r="A213" s="155"/>
      <c r="B213" s="51" t="s">
        <v>118</v>
      </c>
      <c r="C213" s="196"/>
      <c r="D213" s="69">
        <v>10.8</v>
      </c>
    </row>
    <row r="214" spans="1:4" s="28" customFormat="1" ht="12.6" customHeight="1" x14ac:dyDescent="0.25">
      <c r="A214" s="155"/>
      <c r="B214" s="51" t="s">
        <v>119</v>
      </c>
      <c r="C214" s="196"/>
      <c r="D214" s="69">
        <v>130.6</v>
      </c>
    </row>
    <row r="215" spans="1:4" s="28" customFormat="1" ht="12.6" customHeight="1" x14ac:dyDescent="0.25">
      <c r="A215" s="155"/>
      <c r="B215" s="55" t="s">
        <v>120</v>
      </c>
      <c r="C215" s="197"/>
      <c r="D215" s="71">
        <v>1.2</v>
      </c>
    </row>
    <row r="216" spans="1:4" s="28" customFormat="1" ht="15" customHeight="1" x14ac:dyDescent="0.25">
      <c r="A216" s="155"/>
      <c r="B216" s="152" t="s">
        <v>137</v>
      </c>
      <c r="C216" s="48" t="s">
        <v>7</v>
      </c>
      <c r="D216" s="135">
        <f>SUM(D217)</f>
        <v>1.6</v>
      </c>
    </row>
    <row r="217" spans="1:4" s="28" customFormat="1" ht="12.6" customHeight="1" x14ac:dyDescent="0.25">
      <c r="A217" s="155"/>
      <c r="B217" s="23" t="s">
        <v>117</v>
      </c>
      <c r="C217" s="29"/>
      <c r="D217" s="45">
        <f>SUM(D218)</f>
        <v>1.6</v>
      </c>
    </row>
    <row r="218" spans="1:4" s="28" customFormat="1" ht="12.6" customHeight="1" x14ac:dyDescent="0.25">
      <c r="A218" s="156"/>
      <c r="B218" s="25" t="s">
        <v>119</v>
      </c>
      <c r="C218" s="29"/>
      <c r="D218" s="137">
        <v>1.6</v>
      </c>
    </row>
    <row r="219" spans="1:4" s="28" customFormat="1" ht="18" customHeight="1" x14ac:dyDescent="0.25">
      <c r="A219" s="203" t="s">
        <v>45</v>
      </c>
      <c r="B219" s="72" t="s">
        <v>48</v>
      </c>
      <c r="C219" s="73"/>
      <c r="D219" s="19">
        <f t="shared" ref="D219" si="34">SUM(D220)</f>
        <v>40.099999999999994</v>
      </c>
    </row>
    <row r="220" spans="1:4" s="38" customFormat="1" ht="13.5" x14ac:dyDescent="0.25">
      <c r="A220" s="203"/>
      <c r="B220" s="67" t="s">
        <v>106</v>
      </c>
      <c r="C220" s="3" t="s">
        <v>5</v>
      </c>
      <c r="D220" s="20">
        <f>SUM(D224+D221)</f>
        <v>40.099999999999994</v>
      </c>
    </row>
    <row r="221" spans="1:4" s="28" customFormat="1" ht="12.6" customHeight="1" x14ac:dyDescent="0.25">
      <c r="A221" s="203"/>
      <c r="B221" s="50" t="s">
        <v>117</v>
      </c>
      <c r="C221" s="133"/>
      <c r="D221" s="45">
        <f>SUM(D222:D223)</f>
        <v>27.4</v>
      </c>
    </row>
    <row r="222" spans="1:4" s="28" customFormat="1" ht="12.6" customHeight="1" x14ac:dyDescent="0.25">
      <c r="A222" s="203"/>
      <c r="B222" s="51" t="s">
        <v>118</v>
      </c>
      <c r="C222" s="133"/>
      <c r="D222" s="30">
        <v>3.4</v>
      </c>
    </row>
    <row r="223" spans="1:4" s="28" customFormat="1" ht="12.6" customHeight="1" x14ac:dyDescent="0.25">
      <c r="A223" s="203"/>
      <c r="B223" s="51" t="s">
        <v>119</v>
      </c>
      <c r="C223" s="133"/>
      <c r="D223" s="30">
        <v>24</v>
      </c>
    </row>
    <row r="224" spans="1:4" s="28" customFormat="1" ht="12.6" customHeight="1" x14ac:dyDescent="0.25">
      <c r="A224" s="203"/>
      <c r="B224" s="55" t="s">
        <v>120</v>
      </c>
      <c r="C224" s="74"/>
      <c r="D224" s="70">
        <v>12.7</v>
      </c>
    </row>
    <row r="225" spans="1:4" s="28" customFormat="1" ht="18" customHeight="1" x14ac:dyDescent="0.25">
      <c r="A225" s="177" t="s">
        <v>47</v>
      </c>
      <c r="B225" s="10" t="s">
        <v>50</v>
      </c>
      <c r="C225" s="11"/>
      <c r="D225" s="78">
        <f t="shared" ref="D225" si="35">SUM(D226)</f>
        <v>362.6</v>
      </c>
    </row>
    <row r="226" spans="1:4" s="28" customFormat="1" x14ac:dyDescent="0.25">
      <c r="A226" s="177"/>
      <c r="B226" s="67" t="s">
        <v>106</v>
      </c>
      <c r="C226" s="3" t="s">
        <v>5</v>
      </c>
      <c r="D226" s="39">
        <f t="shared" ref="D226" si="36">SUM(D227+D230)</f>
        <v>362.6</v>
      </c>
    </row>
    <row r="227" spans="1:4" s="28" customFormat="1" ht="12.6" customHeight="1" x14ac:dyDescent="0.25">
      <c r="A227" s="177"/>
      <c r="B227" s="35" t="s">
        <v>117</v>
      </c>
      <c r="C227" s="190"/>
      <c r="D227" s="24">
        <f>SUM(D228:D229)</f>
        <v>359</v>
      </c>
    </row>
    <row r="228" spans="1:4" s="28" customFormat="1" ht="12.6" customHeight="1" x14ac:dyDescent="0.25">
      <c r="A228" s="177"/>
      <c r="B228" s="25" t="s">
        <v>118</v>
      </c>
      <c r="C228" s="191"/>
      <c r="D228" s="140">
        <v>43.3</v>
      </c>
    </row>
    <row r="229" spans="1:4" s="28" customFormat="1" ht="12.6" customHeight="1" x14ac:dyDescent="0.25">
      <c r="A229" s="177"/>
      <c r="B229" s="25" t="s">
        <v>119</v>
      </c>
      <c r="C229" s="191"/>
      <c r="D229" s="140">
        <v>315.7</v>
      </c>
    </row>
    <row r="230" spans="1:4" s="38" customFormat="1" ht="12.6" customHeight="1" x14ac:dyDescent="0.25">
      <c r="A230" s="186"/>
      <c r="B230" s="31" t="s">
        <v>120</v>
      </c>
      <c r="C230" s="192"/>
      <c r="D230" s="41">
        <v>3.6</v>
      </c>
    </row>
    <row r="231" spans="1:4" s="38" customFormat="1" ht="18" customHeight="1" x14ac:dyDescent="0.25">
      <c r="A231" s="185" t="s">
        <v>49</v>
      </c>
      <c r="B231" s="10" t="s">
        <v>52</v>
      </c>
      <c r="C231" s="11"/>
      <c r="D231" s="44">
        <f t="shared" ref="D231" si="37">SUM(D232)</f>
        <v>16.8</v>
      </c>
    </row>
    <row r="232" spans="1:4" s="28" customFormat="1" x14ac:dyDescent="0.25">
      <c r="A232" s="177"/>
      <c r="B232" s="67" t="s">
        <v>106</v>
      </c>
      <c r="C232" s="3" t="s">
        <v>5</v>
      </c>
      <c r="D232" s="39">
        <f>SUM(D236+D233)</f>
        <v>16.8</v>
      </c>
    </row>
    <row r="233" spans="1:4" s="28" customFormat="1" ht="12.6" customHeight="1" x14ac:dyDescent="0.25">
      <c r="A233" s="177"/>
      <c r="B233" s="23" t="s">
        <v>117</v>
      </c>
      <c r="C233" s="29"/>
      <c r="D233" s="45">
        <f>SUM(D234:D235)</f>
        <v>10.3</v>
      </c>
    </row>
    <row r="234" spans="1:4" s="28" customFormat="1" ht="12.6" customHeight="1" x14ac:dyDescent="0.25">
      <c r="A234" s="177"/>
      <c r="B234" s="25" t="s">
        <v>118</v>
      </c>
      <c r="C234" s="29"/>
      <c r="D234" s="127">
        <v>7.3</v>
      </c>
    </row>
    <row r="235" spans="1:4" s="28" customFormat="1" ht="12.6" customHeight="1" x14ac:dyDescent="0.25">
      <c r="A235" s="177"/>
      <c r="B235" s="25" t="s">
        <v>119</v>
      </c>
      <c r="C235" s="29"/>
      <c r="D235" s="127">
        <v>3</v>
      </c>
    </row>
    <row r="236" spans="1:4" s="28" customFormat="1" ht="12.6" customHeight="1" x14ac:dyDescent="0.25">
      <c r="A236" s="186"/>
      <c r="B236" s="31" t="s">
        <v>120</v>
      </c>
      <c r="C236" s="104"/>
      <c r="D236" s="41">
        <v>6.5</v>
      </c>
    </row>
    <row r="237" spans="1:4" s="28" customFormat="1" ht="18" customHeight="1" x14ac:dyDescent="0.25">
      <c r="A237" s="185" t="s">
        <v>51</v>
      </c>
      <c r="B237" s="10" t="s">
        <v>55</v>
      </c>
      <c r="C237" s="11"/>
      <c r="D237" s="44">
        <f t="shared" ref="D237" si="38">SUM(D238)</f>
        <v>428.5</v>
      </c>
    </row>
    <row r="238" spans="1:4" s="28" customFormat="1" x14ac:dyDescent="0.25">
      <c r="A238" s="177"/>
      <c r="B238" s="67" t="s">
        <v>106</v>
      </c>
      <c r="C238" s="3" t="s">
        <v>5</v>
      </c>
      <c r="D238" s="39">
        <f>SUM(D242+D239)</f>
        <v>428.5</v>
      </c>
    </row>
    <row r="239" spans="1:4" s="28" customFormat="1" ht="12.6" customHeight="1" x14ac:dyDescent="0.25">
      <c r="A239" s="177"/>
      <c r="B239" s="23" t="s">
        <v>117</v>
      </c>
      <c r="C239" s="29"/>
      <c r="D239" s="45">
        <f>SUM(D240:D241)</f>
        <v>424.4</v>
      </c>
    </row>
    <row r="240" spans="1:4" s="28" customFormat="1" ht="12.6" customHeight="1" x14ac:dyDescent="0.25">
      <c r="A240" s="177"/>
      <c r="B240" s="25" t="s">
        <v>118</v>
      </c>
      <c r="C240" s="29"/>
      <c r="D240" s="127">
        <v>7.9</v>
      </c>
    </row>
    <row r="241" spans="1:4" s="28" customFormat="1" ht="12.6" customHeight="1" x14ac:dyDescent="0.25">
      <c r="A241" s="177"/>
      <c r="B241" s="25" t="s">
        <v>119</v>
      </c>
      <c r="C241" s="29"/>
      <c r="D241" s="127">
        <v>416.5</v>
      </c>
    </row>
    <row r="242" spans="1:4" s="38" customFormat="1" ht="12.6" customHeight="1" x14ac:dyDescent="0.25">
      <c r="A242" s="186"/>
      <c r="B242" s="31" t="s">
        <v>120</v>
      </c>
      <c r="C242" s="104"/>
      <c r="D242" s="41">
        <v>4.0999999999999996</v>
      </c>
    </row>
    <row r="243" spans="1:4" s="38" customFormat="1" ht="18" customHeight="1" x14ac:dyDescent="0.25">
      <c r="A243" s="185" t="s">
        <v>53</v>
      </c>
      <c r="B243" s="10" t="s">
        <v>57</v>
      </c>
      <c r="C243" s="11"/>
      <c r="D243" s="44">
        <f t="shared" ref="D243" si="39">SUM(D244)</f>
        <v>76.8</v>
      </c>
    </row>
    <row r="244" spans="1:4" s="28" customFormat="1" x14ac:dyDescent="0.25">
      <c r="A244" s="177"/>
      <c r="B244" s="67" t="s">
        <v>106</v>
      </c>
      <c r="C244" s="3" t="s">
        <v>5</v>
      </c>
      <c r="D244" s="39">
        <f>SUM(D248+D245)</f>
        <v>76.8</v>
      </c>
    </row>
    <row r="245" spans="1:4" s="28" customFormat="1" ht="12.6" customHeight="1" x14ac:dyDescent="0.25">
      <c r="A245" s="177"/>
      <c r="B245" s="23" t="s">
        <v>117</v>
      </c>
      <c r="C245" s="29"/>
      <c r="D245" s="45">
        <f>SUM(D246:D247)</f>
        <v>73.7</v>
      </c>
    </row>
    <row r="246" spans="1:4" s="28" customFormat="1" ht="12.6" customHeight="1" x14ac:dyDescent="0.25">
      <c r="A246" s="177"/>
      <c r="B246" s="25" t="s">
        <v>118</v>
      </c>
      <c r="C246" s="29"/>
      <c r="D246" s="127">
        <v>14.2</v>
      </c>
    </row>
    <row r="247" spans="1:4" s="28" customFormat="1" ht="12.6" customHeight="1" x14ac:dyDescent="0.25">
      <c r="A247" s="177"/>
      <c r="B247" s="25" t="s">
        <v>119</v>
      </c>
      <c r="C247" s="29"/>
      <c r="D247" s="123">
        <v>59.5</v>
      </c>
    </row>
    <row r="248" spans="1:4" s="28" customFormat="1" ht="12.6" customHeight="1" x14ac:dyDescent="0.25">
      <c r="A248" s="177"/>
      <c r="B248" s="75" t="s">
        <v>120</v>
      </c>
      <c r="C248" s="103"/>
      <c r="D248" s="143">
        <v>3.1</v>
      </c>
    </row>
    <row r="249" spans="1:4" s="28" customFormat="1" ht="18" customHeight="1" x14ac:dyDescent="0.25">
      <c r="A249" s="193" t="s">
        <v>54</v>
      </c>
      <c r="B249" s="76" t="s">
        <v>115</v>
      </c>
      <c r="C249" s="43"/>
      <c r="D249" s="44">
        <f t="shared" ref="D249" si="40">SUM(D250)</f>
        <v>4.2</v>
      </c>
    </row>
    <row r="250" spans="1:4" s="28" customFormat="1" x14ac:dyDescent="0.25">
      <c r="A250" s="177"/>
      <c r="B250" s="67" t="s">
        <v>106</v>
      </c>
      <c r="C250" s="3" t="s">
        <v>5</v>
      </c>
      <c r="D250" s="39">
        <f>SUM(D254+D251)</f>
        <v>4.2</v>
      </c>
    </row>
    <row r="251" spans="1:4" s="28" customFormat="1" ht="12.6" customHeight="1" x14ac:dyDescent="0.25">
      <c r="A251" s="177"/>
      <c r="B251" s="23" t="s">
        <v>117</v>
      </c>
      <c r="C251" s="29"/>
      <c r="D251" s="45">
        <f>SUM(D252:D253)</f>
        <v>3.9</v>
      </c>
    </row>
    <row r="252" spans="1:4" s="28" customFormat="1" ht="12.6" customHeight="1" x14ac:dyDescent="0.25">
      <c r="A252" s="177"/>
      <c r="B252" s="25" t="s">
        <v>118</v>
      </c>
      <c r="C252" s="29"/>
      <c r="D252" s="127">
        <v>3.9</v>
      </c>
    </row>
    <row r="253" spans="1:4" s="28" customFormat="1" ht="12.6" customHeight="1" x14ac:dyDescent="0.25">
      <c r="A253" s="177"/>
      <c r="B253" s="25" t="s">
        <v>119</v>
      </c>
      <c r="C253" s="29"/>
      <c r="D253" s="123"/>
    </row>
    <row r="254" spans="1:4" s="28" customFormat="1" ht="12.6" customHeight="1" x14ac:dyDescent="0.25">
      <c r="A254" s="194"/>
      <c r="B254" s="31" t="s">
        <v>120</v>
      </c>
      <c r="C254" s="77"/>
      <c r="D254" s="144">
        <v>0.3</v>
      </c>
    </row>
    <row r="255" spans="1:4" s="28" customFormat="1" ht="18" customHeight="1" x14ac:dyDescent="0.25">
      <c r="A255" s="176" t="s">
        <v>56</v>
      </c>
      <c r="B255" s="10" t="s">
        <v>61</v>
      </c>
      <c r="C255" s="6"/>
      <c r="D255" s="78">
        <f t="shared" ref="D255" si="41">SUM(D256)</f>
        <v>29.1</v>
      </c>
    </row>
    <row r="256" spans="1:4" s="28" customFormat="1" x14ac:dyDescent="0.25">
      <c r="A256" s="176"/>
      <c r="B256" s="67" t="s">
        <v>106</v>
      </c>
      <c r="C256" s="3" t="s">
        <v>5</v>
      </c>
      <c r="D256" s="39">
        <f>SUM(D260+D257)</f>
        <v>29.1</v>
      </c>
    </row>
    <row r="257" spans="1:4" s="28" customFormat="1" ht="12.6" customHeight="1" x14ac:dyDescent="0.25">
      <c r="A257" s="177"/>
      <c r="B257" s="23" t="s">
        <v>117</v>
      </c>
      <c r="C257" s="29"/>
      <c r="D257" s="45">
        <f>SUM(D258:D259)</f>
        <v>23.3</v>
      </c>
    </row>
    <row r="258" spans="1:4" s="28" customFormat="1" ht="12.6" customHeight="1" x14ac:dyDescent="0.25">
      <c r="A258" s="177"/>
      <c r="B258" s="25" t="s">
        <v>118</v>
      </c>
      <c r="C258" s="29"/>
      <c r="D258" s="127">
        <v>3.3</v>
      </c>
    </row>
    <row r="259" spans="1:4" s="28" customFormat="1" ht="12.6" customHeight="1" x14ac:dyDescent="0.25">
      <c r="A259" s="177"/>
      <c r="B259" s="25" t="s">
        <v>119</v>
      </c>
      <c r="C259" s="29"/>
      <c r="D259" s="127">
        <v>20</v>
      </c>
    </row>
    <row r="260" spans="1:4" s="28" customFormat="1" ht="12.6" customHeight="1" x14ac:dyDescent="0.25">
      <c r="A260" s="177"/>
      <c r="B260" s="31" t="s">
        <v>120</v>
      </c>
      <c r="C260" s="63"/>
      <c r="D260" s="41">
        <v>5.8</v>
      </c>
    </row>
    <row r="261" spans="1:4" s="28" customFormat="1" ht="18" customHeight="1" x14ac:dyDescent="0.25">
      <c r="A261" s="175" t="s">
        <v>58</v>
      </c>
      <c r="B261" s="10" t="s">
        <v>63</v>
      </c>
      <c r="C261" s="11"/>
      <c r="D261" s="44">
        <f t="shared" ref="D261" si="42">SUM(D262)</f>
        <v>30.3</v>
      </c>
    </row>
    <row r="262" spans="1:4" s="28" customFormat="1" x14ac:dyDescent="0.25">
      <c r="A262" s="176"/>
      <c r="B262" s="67" t="s">
        <v>106</v>
      </c>
      <c r="C262" s="3" t="s">
        <v>5</v>
      </c>
      <c r="D262" s="39">
        <f>SUM(D266+D263)</f>
        <v>30.3</v>
      </c>
    </row>
    <row r="263" spans="1:4" s="28" customFormat="1" ht="12.6" customHeight="1" x14ac:dyDescent="0.25">
      <c r="A263" s="177"/>
      <c r="B263" s="23" t="s">
        <v>117</v>
      </c>
      <c r="C263" s="29"/>
      <c r="D263" s="45">
        <f>SUM(D264:D265)</f>
        <v>7.8</v>
      </c>
    </row>
    <row r="264" spans="1:4" s="28" customFormat="1" ht="12.6" customHeight="1" x14ac:dyDescent="0.25">
      <c r="A264" s="177"/>
      <c r="B264" s="25" t="s">
        <v>118</v>
      </c>
      <c r="C264" s="29"/>
      <c r="D264" s="127">
        <v>7.8</v>
      </c>
    </row>
    <row r="265" spans="1:4" s="28" customFormat="1" ht="12.6" customHeight="1" x14ac:dyDescent="0.25">
      <c r="A265" s="177"/>
      <c r="B265" s="25" t="s">
        <v>119</v>
      </c>
      <c r="C265" s="29"/>
      <c r="D265" s="127"/>
    </row>
    <row r="266" spans="1:4" s="28" customFormat="1" ht="12.6" customHeight="1" x14ac:dyDescent="0.25">
      <c r="A266" s="177"/>
      <c r="B266" s="31" t="s">
        <v>120</v>
      </c>
      <c r="C266" s="63"/>
      <c r="D266" s="41">
        <v>22.5</v>
      </c>
    </row>
    <row r="267" spans="1:4" s="28" customFormat="1" ht="18" customHeight="1" x14ac:dyDescent="0.25">
      <c r="A267" s="175" t="s">
        <v>59</v>
      </c>
      <c r="B267" s="10" t="s">
        <v>65</v>
      </c>
      <c r="C267" s="11"/>
      <c r="D267" s="139">
        <f t="shared" ref="D267" si="43">SUM(D268)</f>
        <v>12.9</v>
      </c>
    </row>
    <row r="268" spans="1:4" s="28" customFormat="1" x14ac:dyDescent="0.25">
      <c r="A268" s="176"/>
      <c r="B268" s="67" t="s">
        <v>106</v>
      </c>
      <c r="C268" s="3" t="s">
        <v>5</v>
      </c>
      <c r="D268" s="39">
        <f t="shared" ref="D268" si="44">SUM(D269+D272)</f>
        <v>12.9</v>
      </c>
    </row>
    <row r="269" spans="1:4" s="28" customFormat="1" ht="12.6" customHeight="1" x14ac:dyDescent="0.25">
      <c r="A269" s="176"/>
      <c r="B269" s="35" t="s">
        <v>117</v>
      </c>
      <c r="C269" s="195"/>
      <c r="D269" s="24">
        <f>SUM(D270:D271)</f>
        <v>2.9</v>
      </c>
    </row>
    <row r="270" spans="1:4" s="28" customFormat="1" ht="12.6" customHeight="1" x14ac:dyDescent="0.25">
      <c r="A270" s="176"/>
      <c r="B270" s="25" t="s">
        <v>118</v>
      </c>
      <c r="C270" s="196"/>
      <c r="D270" s="127">
        <v>2.9</v>
      </c>
    </row>
    <row r="271" spans="1:4" s="28" customFormat="1" ht="12.6" customHeight="1" x14ac:dyDescent="0.25">
      <c r="A271" s="176"/>
      <c r="B271" s="25" t="s">
        <v>119</v>
      </c>
      <c r="C271" s="196"/>
      <c r="D271" s="127"/>
    </row>
    <row r="272" spans="1:4" s="28" customFormat="1" ht="12.6" customHeight="1" x14ac:dyDescent="0.25">
      <c r="A272" s="176"/>
      <c r="B272" s="31" t="s">
        <v>120</v>
      </c>
      <c r="C272" s="197"/>
      <c r="D272" s="132">
        <v>10</v>
      </c>
    </row>
    <row r="273" spans="1:4" s="28" customFormat="1" ht="18" customHeight="1" x14ac:dyDescent="0.25">
      <c r="A273" s="175" t="s">
        <v>60</v>
      </c>
      <c r="B273" s="10" t="s">
        <v>67</v>
      </c>
      <c r="C273" s="11"/>
      <c r="D273" s="44">
        <f>SUM(D274)</f>
        <v>28.5</v>
      </c>
    </row>
    <row r="274" spans="1:4" s="28" customFormat="1" x14ac:dyDescent="0.25">
      <c r="A274" s="176"/>
      <c r="B274" s="67" t="s">
        <v>106</v>
      </c>
      <c r="C274" s="3" t="s">
        <v>5</v>
      </c>
      <c r="D274" s="39">
        <f>SUM(D278+D275)</f>
        <v>28.5</v>
      </c>
    </row>
    <row r="275" spans="1:4" s="28" customFormat="1" ht="12.6" customHeight="1" x14ac:dyDescent="0.25">
      <c r="A275" s="177"/>
      <c r="B275" s="23" t="s">
        <v>117</v>
      </c>
      <c r="C275" s="29"/>
      <c r="D275" s="45">
        <f>SUM(D276:D277)</f>
        <v>16.600000000000001</v>
      </c>
    </row>
    <row r="276" spans="1:4" s="28" customFormat="1" ht="12.6" customHeight="1" x14ac:dyDescent="0.25">
      <c r="A276" s="177"/>
      <c r="B276" s="25" t="s">
        <v>118</v>
      </c>
      <c r="C276" s="29"/>
      <c r="D276" s="127">
        <v>6.6</v>
      </c>
    </row>
    <row r="277" spans="1:4" s="28" customFormat="1" ht="12.6" customHeight="1" x14ac:dyDescent="0.25">
      <c r="A277" s="177"/>
      <c r="B277" s="25" t="s">
        <v>119</v>
      </c>
      <c r="C277" s="29"/>
      <c r="D277" s="127">
        <v>10</v>
      </c>
    </row>
    <row r="278" spans="1:4" s="28" customFormat="1" ht="12.6" customHeight="1" x14ac:dyDescent="0.25">
      <c r="A278" s="177"/>
      <c r="B278" s="31" t="s">
        <v>120</v>
      </c>
      <c r="C278" s="104"/>
      <c r="D278" s="41">
        <v>11.9</v>
      </c>
    </row>
    <row r="279" spans="1:4" s="28" customFormat="1" ht="18" customHeight="1" x14ac:dyDescent="0.25">
      <c r="A279" s="185" t="s">
        <v>62</v>
      </c>
      <c r="B279" s="79" t="s">
        <v>69</v>
      </c>
      <c r="C279" s="80"/>
      <c r="D279" s="81">
        <f t="shared" ref="D279" si="45">SUM(D280)</f>
        <v>13.6</v>
      </c>
    </row>
    <row r="280" spans="1:4" s="28" customFormat="1" x14ac:dyDescent="0.25">
      <c r="A280" s="176"/>
      <c r="B280" s="67" t="s">
        <v>106</v>
      </c>
      <c r="C280" s="99" t="s">
        <v>5</v>
      </c>
      <c r="D280" s="135">
        <f>SUM(D284+D281)</f>
        <v>13.6</v>
      </c>
    </row>
    <row r="281" spans="1:4" s="28" customFormat="1" ht="12.6" customHeight="1" x14ac:dyDescent="0.25">
      <c r="A281" s="177"/>
      <c r="B281" s="23" t="s">
        <v>117</v>
      </c>
      <c r="C281" s="29"/>
      <c r="D281" s="45">
        <f>SUM(D282:D283)</f>
        <v>6.8</v>
      </c>
    </row>
    <row r="282" spans="1:4" s="28" customFormat="1" ht="12.6" customHeight="1" x14ac:dyDescent="0.25">
      <c r="A282" s="177"/>
      <c r="B282" s="25" t="s">
        <v>118</v>
      </c>
      <c r="C282" s="29"/>
      <c r="D282" s="127">
        <v>2.9</v>
      </c>
    </row>
    <row r="283" spans="1:4" s="28" customFormat="1" ht="12.6" customHeight="1" x14ac:dyDescent="0.25">
      <c r="A283" s="177"/>
      <c r="B283" s="25" t="s">
        <v>119</v>
      </c>
      <c r="C283" s="29"/>
      <c r="D283" s="127">
        <v>3.9</v>
      </c>
    </row>
    <row r="284" spans="1:4" s="28" customFormat="1" ht="12.6" customHeight="1" x14ac:dyDescent="0.25">
      <c r="A284" s="177"/>
      <c r="B284" s="31" t="s">
        <v>120</v>
      </c>
      <c r="C284" s="63"/>
      <c r="D284" s="41">
        <v>6.8</v>
      </c>
    </row>
    <row r="285" spans="1:4" s="28" customFormat="1" ht="18" customHeight="1" x14ac:dyDescent="0.25">
      <c r="A285" s="175" t="s">
        <v>64</v>
      </c>
      <c r="B285" s="10" t="s">
        <v>71</v>
      </c>
      <c r="C285" s="11"/>
      <c r="D285" s="44">
        <f t="shared" ref="D285" si="46">SUM(D286)</f>
        <v>28.799999999999997</v>
      </c>
    </row>
    <row r="286" spans="1:4" s="28" customFormat="1" x14ac:dyDescent="0.25">
      <c r="A286" s="176"/>
      <c r="B286" s="67" t="s">
        <v>106</v>
      </c>
      <c r="C286" s="3" t="s">
        <v>5</v>
      </c>
      <c r="D286" s="39">
        <f>SUM(D290+D287)</f>
        <v>28.799999999999997</v>
      </c>
    </row>
    <row r="287" spans="1:4" s="28" customFormat="1" ht="12.6" customHeight="1" x14ac:dyDescent="0.25">
      <c r="A287" s="177"/>
      <c r="B287" s="23" t="s">
        <v>117</v>
      </c>
      <c r="C287" s="29"/>
      <c r="D287" s="45">
        <f>SUM(D288:D289)</f>
        <v>14.2</v>
      </c>
    </row>
    <row r="288" spans="1:4" s="28" customFormat="1" ht="12.6" customHeight="1" x14ac:dyDescent="0.25">
      <c r="A288" s="177"/>
      <c r="B288" s="25" t="s">
        <v>118</v>
      </c>
      <c r="C288" s="29"/>
      <c r="D288" s="127">
        <v>3.5</v>
      </c>
    </row>
    <row r="289" spans="1:4" s="28" customFormat="1" ht="12.6" customHeight="1" x14ac:dyDescent="0.25">
      <c r="A289" s="177"/>
      <c r="B289" s="25" t="s">
        <v>119</v>
      </c>
      <c r="C289" s="29"/>
      <c r="D289" s="127">
        <v>10.7</v>
      </c>
    </row>
    <row r="290" spans="1:4" s="28" customFormat="1" ht="12.6" customHeight="1" x14ac:dyDescent="0.25">
      <c r="A290" s="177"/>
      <c r="B290" s="31" t="s">
        <v>120</v>
      </c>
      <c r="C290" s="104"/>
      <c r="D290" s="41">
        <v>14.6</v>
      </c>
    </row>
    <row r="291" spans="1:4" s="28" customFormat="1" ht="18" customHeight="1" x14ac:dyDescent="0.25">
      <c r="A291" s="175" t="s">
        <v>66</v>
      </c>
      <c r="B291" s="10" t="s">
        <v>72</v>
      </c>
      <c r="C291" s="11"/>
      <c r="D291" s="139">
        <f t="shared" ref="D291" si="47">SUM(D292)</f>
        <v>34.700000000000003</v>
      </c>
    </row>
    <row r="292" spans="1:4" s="28" customFormat="1" x14ac:dyDescent="0.25">
      <c r="A292" s="176"/>
      <c r="B292" s="67" t="s">
        <v>106</v>
      </c>
      <c r="C292" s="3" t="s">
        <v>5</v>
      </c>
      <c r="D292" s="39">
        <f t="shared" ref="D292" si="48">SUM(D293+D296)</f>
        <v>34.700000000000003</v>
      </c>
    </row>
    <row r="293" spans="1:4" s="28" customFormat="1" ht="12.6" customHeight="1" x14ac:dyDescent="0.25">
      <c r="A293" s="177"/>
      <c r="B293" s="35" t="s">
        <v>117</v>
      </c>
      <c r="C293" s="190"/>
      <c r="D293" s="24">
        <f>SUM(D294:D295)</f>
        <v>13.5</v>
      </c>
    </row>
    <row r="294" spans="1:4" s="28" customFormat="1" ht="12.6" customHeight="1" x14ac:dyDescent="0.25">
      <c r="A294" s="177"/>
      <c r="B294" s="25" t="s">
        <v>118</v>
      </c>
      <c r="C294" s="191"/>
      <c r="D294" s="140">
        <v>6</v>
      </c>
    </row>
    <row r="295" spans="1:4" s="28" customFormat="1" ht="12.6" customHeight="1" x14ac:dyDescent="0.25">
      <c r="A295" s="177"/>
      <c r="B295" s="25" t="s">
        <v>119</v>
      </c>
      <c r="C295" s="191"/>
      <c r="D295" s="140">
        <v>7.5</v>
      </c>
    </row>
    <row r="296" spans="1:4" s="28" customFormat="1" ht="12.6" customHeight="1" x14ac:dyDescent="0.25">
      <c r="A296" s="177"/>
      <c r="B296" s="31" t="s">
        <v>120</v>
      </c>
      <c r="C296" s="192"/>
      <c r="D296" s="41">
        <v>21.2</v>
      </c>
    </row>
    <row r="297" spans="1:4" s="28" customFormat="1" ht="18" customHeight="1" x14ac:dyDescent="0.25">
      <c r="A297" s="175" t="s">
        <v>68</v>
      </c>
      <c r="B297" s="10" t="s">
        <v>74</v>
      </c>
      <c r="C297" s="11"/>
      <c r="D297" s="139">
        <f t="shared" ref="D297" si="49">SUM(D298)</f>
        <v>10.5</v>
      </c>
    </row>
    <row r="298" spans="1:4" s="28" customFormat="1" x14ac:dyDescent="0.25">
      <c r="A298" s="176"/>
      <c r="B298" s="67" t="s">
        <v>106</v>
      </c>
      <c r="C298" s="3" t="s">
        <v>5</v>
      </c>
      <c r="D298" s="39">
        <f>SUM(D299+D302)</f>
        <v>10.5</v>
      </c>
    </row>
    <row r="299" spans="1:4" s="28" customFormat="1" ht="12.6" customHeight="1" x14ac:dyDescent="0.25">
      <c r="A299" s="177"/>
      <c r="B299" s="23" t="s">
        <v>117</v>
      </c>
      <c r="C299" s="205"/>
      <c r="D299" s="24">
        <f t="shared" ref="D299" si="50">SUM(D300:D301)</f>
        <v>2.2999999999999998</v>
      </c>
    </row>
    <row r="300" spans="1:4" s="28" customFormat="1" ht="12.6" customHeight="1" x14ac:dyDescent="0.25">
      <c r="A300" s="177"/>
      <c r="B300" s="25" t="s">
        <v>118</v>
      </c>
      <c r="C300" s="206"/>
      <c r="D300" s="145">
        <v>2.2999999999999998</v>
      </c>
    </row>
    <row r="301" spans="1:4" s="28" customFormat="1" ht="12.6" customHeight="1" x14ac:dyDescent="0.25">
      <c r="A301" s="177"/>
      <c r="B301" s="25" t="s">
        <v>119</v>
      </c>
      <c r="C301" s="206"/>
      <c r="D301" s="145"/>
    </row>
    <row r="302" spans="1:4" s="28" customFormat="1" ht="12.6" customHeight="1" x14ac:dyDescent="0.25">
      <c r="A302" s="177"/>
      <c r="B302" s="31" t="s">
        <v>120</v>
      </c>
      <c r="C302" s="207"/>
      <c r="D302" s="146">
        <v>8.1999999999999993</v>
      </c>
    </row>
    <row r="303" spans="1:4" s="28" customFormat="1" ht="18" customHeight="1" x14ac:dyDescent="0.25">
      <c r="A303" s="185" t="s">
        <v>70</v>
      </c>
      <c r="B303" s="79" t="s">
        <v>77</v>
      </c>
      <c r="C303" s="82"/>
      <c r="D303" s="44">
        <f t="shared" ref="D303" si="51">SUM(D304)</f>
        <v>13.3</v>
      </c>
    </row>
    <row r="304" spans="1:4" s="28" customFormat="1" x14ac:dyDescent="0.25">
      <c r="A304" s="176"/>
      <c r="B304" s="67" t="s">
        <v>106</v>
      </c>
      <c r="C304" s="3" t="s">
        <v>5</v>
      </c>
      <c r="D304" s="39">
        <f t="shared" ref="D304" si="52">SUM(D308+D305)</f>
        <v>13.3</v>
      </c>
    </row>
    <row r="305" spans="1:4" s="28" customFormat="1" ht="12.6" customHeight="1" x14ac:dyDescent="0.25">
      <c r="A305" s="176"/>
      <c r="B305" s="23" t="s">
        <v>117</v>
      </c>
      <c r="C305" s="29"/>
      <c r="D305" s="45">
        <f t="shared" ref="D305" si="53">SUM(D306:D307)</f>
        <v>6.9</v>
      </c>
    </row>
    <row r="306" spans="1:4" s="28" customFormat="1" ht="12.6" customHeight="1" x14ac:dyDescent="0.25">
      <c r="A306" s="176"/>
      <c r="B306" s="25" t="s">
        <v>118</v>
      </c>
      <c r="C306" s="29"/>
      <c r="D306" s="123">
        <v>2</v>
      </c>
    </row>
    <row r="307" spans="1:4" s="28" customFormat="1" ht="12.6" customHeight="1" x14ac:dyDescent="0.25">
      <c r="A307" s="176"/>
      <c r="B307" s="25" t="s">
        <v>119</v>
      </c>
      <c r="C307" s="133"/>
      <c r="D307" s="30">
        <v>4.9000000000000004</v>
      </c>
    </row>
    <row r="308" spans="1:4" s="28" customFormat="1" ht="12.6" customHeight="1" x14ac:dyDescent="0.25">
      <c r="A308" s="176"/>
      <c r="B308" s="31" t="s">
        <v>120</v>
      </c>
      <c r="C308" s="105"/>
      <c r="D308" s="134">
        <v>6.4</v>
      </c>
    </row>
    <row r="309" spans="1:4" s="28" customFormat="1" ht="18" customHeight="1" x14ac:dyDescent="0.25">
      <c r="A309" s="175" t="s">
        <v>116</v>
      </c>
      <c r="B309" s="10" t="s">
        <v>79</v>
      </c>
      <c r="C309" s="13"/>
      <c r="D309" s="139">
        <f t="shared" ref="D309" si="54">SUM(D310)</f>
        <v>116.30000000000001</v>
      </c>
    </row>
    <row r="310" spans="1:4" s="28" customFormat="1" ht="15" customHeight="1" x14ac:dyDescent="0.25">
      <c r="A310" s="176"/>
      <c r="B310" s="18" t="s">
        <v>107</v>
      </c>
      <c r="C310" s="3" t="s">
        <v>6</v>
      </c>
      <c r="D310" s="39">
        <f t="shared" ref="D310" si="55">SUM(D311+D314)</f>
        <v>116.30000000000001</v>
      </c>
    </row>
    <row r="311" spans="1:4" s="28" customFormat="1" ht="12.6" customHeight="1" x14ac:dyDescent="0.25">
      <c r="A311" s="177"/>
      <c r="B311" s="23" t="s">
        <v>117</v>
      </c>
      <c r="C311" s="98"/>
      <c r="D311" s="24">
        <f>SUM(D312:D313)</f>
        <v>113.9</v>
      </c>
    </row>
    <row r="312" spans="1:4" s="28" customFormat="1" ht="12.6" customHeight="1" x14ac:dyDescent="0.25">
      <c r="A312" s="177"/>
      <c r="B312" s="25" t="s">
        <v>118</v>
      </c>
      <c r="C312" s="98"/>
      <c r="D312" s="140">
        <v>13.9</v>
      </c>
    </row>
    <row r="313" spans="1:4" s="38" customFormat="1" ht="12.6" customHeight="1" x14ac:dyDescent="0.25">
      <c r="A313" s="177"/>
      <c r="B313" s="25" t="s">
        <v>119</v>
      </c>
      <c r="C313" s="98"/>
      <c r="D313" s="140">
        <v>100</v>
      </c>
    </row>
    <row r="314" spans="1:4" s="28" customFormat="1" ht="12.6" customHeight="1" x14ac:dyDescent="0.25">
      <c r="A314" s="177"/>
      <c r="B314" s="31" t="s">
        <v>120</v>
      </c>
      <c r="C314" s="102"/>
      <c r="D314" s="41">
        <v>2.4</v>
      </c>
    </row>
    <row r="315" spans="1:4" s="28" customFormat="1" ht="18" customHeight="1" x14ac:dyDescent="0.25">
      <c r="A315" s="175" t="s">
        <v>73</v>
      </c>
      <c r="B315" s="10" t="s">
        <v>81</v>
      </c>
      <c r="C315" s="13"/>
      <c r="D315" s="139">
        <f t="shared" ref="D315" si="56">SUM(D316)</f>
        <v>26.299999999999997</v>
      </c>
    </row>
    <row r="316" spans="1:4" s="28" customFormat="1" x14ac:dyDescent="0.25">
      <c r="A316" s="176"/>
      <c r="B316" s="18" t="s">
        <v>107</v>
      </c>
      <c r="C316" s="3" t="s">
        <v>6</v>
      </c>
      <c r="D316" s="39">
        <f>SUM(D317+D320)</f>
        <v>26.299999999999997</v>
      </c>
    </row>
    <row r="317" spans="1:4" s="28" customFormat="1" ht="12.6" customHeight="1" x14ac:dyDescent="0.25">
      <c r="A317" s="176"/>
      <c r="B317" s="23" t="s">
        <v>117</v>
      </c>
      <c r="C317" s="98"/>
      <c r="D317" s="24">
        <f t="shared" ref="D317" si="57">SUM(D318:D319)</f>
        <v>21.4</v>
      </c>
    </row>
    <row r="318" spans="1:4" s="28" customFormat="1" ht="12.6" customHeight="1" x14ac:dyDescent="0.25">
      <c r="A318" s="176"/>
      <c r="B318" s="25" t="s">
        <v>118</v>
      </c>
      <c r="C318" s="98"/>
      <c r="D318" s="145">
        <v>2.2000000000000002</v>
      </c>
    </row>
    <row r="319" spans="1:4" s="28" customFormat="1" ht="12.6" customHeight="1" x14ac:dyDescent="0.25">
      <c r="A319" s="176"/>
      <c r="B319" s="25" t="s">
        <v>119</v>
      </c>
      <c r="C319" s="98"/>
      <c r="D319" s="145">
        <v>19.2</v>
      </c>
    </row>
    <row r="320" spans="1:4" s="28" customFormat="1" ht="12.6" customHeight="1" x14ac:dyDescent="0.25">
      <c r="A320" s="187"/>
      <c r="B320" s="31" t="s">
        <v>120</v>
      </c>
      <c r="C320" s="105"/>
      <c r="D320" s="147">
        <v>4.9000000000000004</v>
      </c>
    </row>
    <row r="321" spans="1:4" s="28" customFormat="1" ht="18" customHeight="1" x14ac:dyDescent="0.25">
      <c r="A321" s="175" t="s">
        <v>75</v>
      </c>
      <c r="B321" s="10" t="s">
        <v>83</v>
      </c>
      <c r="C321" s="13"/>
      <c r="D321" s="44">
        <f t="shared" ref="D321" si="58">SUM(D322)</f>
        <v>44.3</v>
      </c>
    </row>
    <row r="322" spans="1:4" s="28" customFormat="1" ht="15" customHeight="1" x14ac:dyDescent="0.25">
      <c r="A322" s="176"/>
      <c r="B322" s="18" t="s">
        <v>107</v>
      </c>
      <c r="C322" s="3" t="s">
        <v>6</v>
      </c>
      <c r="D322" s="39">
        <f>SUM(D326+D323)</f>
        <v>44.3</v>
      </c>
    </row>
    <row r="323" spans="1:4" s="28" customFormat="1" ht="12.6" customHeight="1" x14ac:dyDescent="0.25">
      <c r="A323" s="176"/>
      <c r="B323" s="23" t="s">
        <v>117</v>
      </c>
      <c r="C323" s="98"/>
      <c r="D323" s="45">
        <f>SUM(D324:D325)</f>
        <v>35.5</v>
      </c>
    </row>
    <row r="324" spans="1:4" s="28" customFormat="1" ht="12.6" customHeight="1" x14ac:dyDescent="0.25">
      <c r="A324" s="176"/>
      <c r="B324" s="25" t="s">
        <v>118</v>
      </c>
      <c r="C324" s="98"/>
      <c r="D324" s="30">
        <v>2</v>
      </c>
    </row>
    <row r="325" spans="1:4" s="28" customFormat="1" ht="12.6" customHeight="1" x14ac:dyDescent="0.25">
      <c r="A325" s="176"/>
      <c r="B325" s="25" t="s">
        <v>119</v>
      </c>
      <c r="C325" s="98"/>
      <c r="D325" s="30">
        <v>33.5</v>
      </c>
    </row>
    <row r="326" spans="1:4" s="28" customFormat="1" ht="12.6" customHeight="1" x14ac:dyDescent="0.25">
      <c r="A326" s="176"/>
      <c r="B326" s="31" t="s">
        <v>120</v>
      </c>
      <c r="C326" s="105"/>
      <c r="D326" s="132">
        <v>8.8000000000000007</v>
      </c>
    </row>
    <row r="327" spans="1:4" s="28" customFormat="1" ht="18" customHeight="1" x14ac:dyDescent="0.25">
      <c r="A327" s="175" t="s">
        <v>76</v>
      </c>
      <c r="B327" s="10" t="s">
        <v>85</v>
      </c>
      <c r="C327" s="11"/>
      <c r="D327" s="44">
        <f t="shared" ref="D327" si="59">SUM(D328)</f>
        <v>44.800000000000004</v>
      </c>
    </row>
    <row r="328" spans="1:4" s="28" customFormat="1" ht="15" customHeight="1" x14ac:dyDescent="0.25">
      <c r="A328" s="176"/>
      <c r="B328" s="18" t="s">
        <v>107</v>
      </c>
      <c r="C328" s="3" t="s">
        <v>6</v>
      </c>
      <c r="D328" s="39">
        <f>SUM(D332+D329)</f>
        <v>44.800000000000004</v>
      </c>
    </row>
    <row r="329" spans="1:4" s="28" customFormat="1" ht="12.6" customHeight="1" x14ac:dyDescent="0.25">
      <c r="A329" s="176"/>
      <c r="B329" s="23" t="s">
        <v>117</v>
      </c>
      <c r="C329" s="98"/>
      <c r="D329" s="45">
        <f>SUM(D330:D331)</f>
        <v>42.6</v>
      </c>
    </row>
    <row r="330" spans="1:4" s="28" customFormat="1" ht="12.6" customHeight="1" x14ac:dyDescent="0.25">
      <c r="A330" s="176"/>
      <c r="B330" s="25" t="s">
        <v>118</v>
      </c>
      <c r="C330" s="98"/>
      <c r="D330" s="30">
        <v>4.2</v>
      </c>
    </row>
    <row r="331" spans="1:4" s="28" customFormat="1" ht="12.6" customHeight="1" x14ac:dyDescent="0.25">
      <c r="A331" s="176"/>
      <c r="B331" s="25" t="s">
        <v>119</v>
      </c>
      <c r="C331" s="98"/>
      <c r="D331" s="30">
        <v>38.4</v>
      </c>
    </row>
    <row r="332" spans="1:4" s="28" customFormat="1" ht="12.6" customHeight="1" x14ac:dyDescent="0.25">
      <c r="A332" s="176"/>
      <c r="B332" s="31" t="s">
        <v>120</v>
      </c>
      <c r="C332" s="105"/>
      <c r="D332" s="132">
        <v>2.2000000000000002</v>
      </c>
    </row>
    <row r="333" spans="1:4" s="28" customFormat="1" ht="18" customHeight="1" x14ac:dyDescent="0.25">
      <c r="A333" s="175" t="s">
        <v>78</v>
      </c>
      <c r="B333" s="10" t="s">
        <v>87</v>
      </c>
      <c r="C333" s="13"/>
      <c r="D333" s="44">
        <f t="shared" ref="D333" si="60">SUM(D334)</f>
        <v>46.6</v>
      </c>
    </row>
    <row r="334" spans="1:4" s="28" customFormat="1" ht="15" customHeight="1" x14ac:dyDescent="0.25">
      <c r="A334" s="176"/>
      <c r="B334" s="18" t="s">
        <v>107</v>
      </c>
      <c r="C334" s="3" t="s">
        <v>6</v>
      </c>
      <c r="D334" s="39">
        <f>SUM(D338+D335)</f>
        <v>46.6</v>
      </c>
    </row>
    <row r="335" spans="1:4" s="28" customFormat="1" x14ac:dyDescent="0.25">
      <c r="A335" s="177"/>
      <c r="B335" s="23" t="s">
        <v>117</v>
      </c>
      <c r="C335" s="98"/>
      <c r="D335" s="45">
        <f>SUM(D336:D337)</f>
        <v>31.5</v>
      </c>
    </row>
    <row r="336" spans="1:4" s="28" customFormat="1" ht="12.6" customHeight="1" x14ac:dyDescent="0.25">
      <c r="A336" s="177"/>
      <c r="B336" s="25" t="s">
        <v>118</v>
      </c>
      <c r="C336" s="98"/>
      <c r="D336" s="83">
        <v>3.4</v>
      </c>
    </row>
    <row r="337" spans="1:4" s="28" customFormat="1" ht="12.6" customHeight="1" x14ac:dyDescent="0.25">
      <c r="A337" s="177"/>
      <c r="B337" s="25" t="s">
        <v>119</v>
      </c>
      <c r="C337" s="98"/>
      <c r="D337" s="30">
        <v>28.1</v>
      </c>
    </row>
    <row r="338" spans="1:4" s="28" customFormat="1" ht="12.6" customHeight="1" x14ac:dyDescent="0.25">
      <c r="A338" s="177"/>
      <c r="B338" s="31" t="s">
        <v>120</v>
      </c>
      <c r="C338" s="102"/>
      <c r="D338" s="134">
        <v>15.1</v>
      </c>
    </row>
    <row r="339" spans="1:4" s="28" customFormat="1" ht="18" customHeight="1" x14ac:dyDescent="0.25">
      <c r="A339" s="185" t="s">
        <v>80</v>
      </c>
      <c r="B339" s="10" t="s">
        <v>89</v>
      </c>
      <c r="C339" s="11"/>
      <c r="D339" s="44">
        <f t="shared" ref="D339" si="61">SUM(D340)</f>
        <v>41.3</v>
      </c>
    </row>
    <row r="340" spans="1:4" s="28" customFormat="1" ht="15" customHeight="1" x14ac:dyDescent="0.25">
      <c r="A340" s="177"/>
      <c r="B340" s="18" t="s">
        <v>107</v>
      </c>
      <c r="C340" s="3" t="s">
        <v>6</v>
      </c>
      <c r="D340" s="39">
        <f>SUM(D344+D341)</f>
        <v>41.3</v>
      </c>
    </row>
    <row r="341" spans="1:4" s="28" customFormat="1" ht="12.6" customHeight="1" x14ac:dyDescent="0.25">
      <c r="A341" s="177"/>
      <c r="B341" s="23" t="s">
        <v>117</v>
      </c>
      <c r="C341" s="98"/>
      <c r="D341" s="45">
        <f>SUM(D342:D343)</f>
        <v>39.799999999999997</v>
      </c>
    </row>
    <row r="342" spans="1:4" s="28" customFormat="1" ht="12.6" customHeight="1" x14ac:dyDescent="0.25">
      <c r="A342" s="177"/>
      <c r="B342" s="25" t="s">
        <v>118</v>
      </c>
      <c r="C342" s="98"/>
      <c r="D342" s="30">
        <v>0.5</v>
      </c>
    </row>
    <row r="343" spans="1:4" s="28" customFormat="1" ht="12.6" customHeight="1" x14ac:dyDescent="0.25">
      <c r="A343" s="177"/>
      <c r="B343" s="25" t="s">
        <v>119</v>
      </c>
      <c r="C343" s="98"/>
      <c r="D343" s="30">
        <v>39.299999999999997</v>
      </c>
    </row>
    <row r="344" spans="1:4" s="28" customFormat="1" ht="12.6" customHeight="1" x14ac:dyDescent="0.25">
      <c r="A344" s="186"/>
      <c r="B344" s="31" t="s">
        <v>120</v>
      </c>
      <c r="C344" s="102"/>
      <c r="D344" s="127">
        <v>1.5</v>
      </c>
    </row>
    <row r="345" spans="1:4" s="28" customFormat="1" ht="18" customHeight="1" x14ac:dyDescent="0.25">
      <c r="A345" s="185" t="s">
        <v>82</v>
      </c>
      <c r="B345" s="10" t="s">
        <v>91</v>
      </c>
      <c r="C345" s="11"/>
      <c r="D345" s="44">
        <f t="shared" ref="D345" si="62">SUM(D346)</f>
        <v>45.4</v>
      </c>
    </row>
    <row r="346" spans="1:4" s="28" customFormat="1" ht="15" customHeight="1" x14ac:dyDescent="0.25">
      <c r="A346" s="177"/>
      <c r="B346" s="18" t="s">
        <v>107</v>
      </c>
      <c r="C346" s="3" t="s">
        <v>6</v>
      </c>
      <c r="D346" s="39">
        <f t="shared" ref="D346" si="63">SUM(D350+D347)</f>
        <v>45.4</v>
      </c>
    </row>
    <row r="347" spans="1:4" s="28" customFormat="1" ht="12.6" customHeight="1" x14ac:dyDescent="0.25">
      <c r="A347" s="177"/>
      <c r="B347" s="23" t="s">
        <v>117</v>
      </c>
      <c r="C347" s="98"/>
      <c r="D347" s="45">
        <f t="shared" ref="D347" si="64">SUM(D348:D349)</f>
        <v>41.5</v>
      </c>
    </row>
    <row r="348" spans="1:4" s="28" customFormat="1" ht="12.6" customHeight="1" x14ac:dyDescent="0.25">
      <c r="A348" s="177"/>
      <c r="B348" s="25" t="s">
        <v>118</v>
      </c>
      <c r="C348" s="98"/>
      <c r="D348" s="83">
        <v>1.9</v>
      </c>
    </row>
    <row r="349" spans="1:4" s="28" customFormat="1" ht="12.6" customHeight="1" x14ac:dyDescent="0.25">
      <c r="A349" s="177"/>
      <c r="B349" s="25" t="s">
        <v>119</v>
      </c>
      <c r="C349" s="133"/>
      <c r="D349" s="30">
        <v>39.6</v>
      </c>
    </row>
    <row r="350" spans="1:4" s="28" customFormat="1" ht="12.6" customHeight="1" x14ac:dyDescent="0.25">
      <c r="A350" s="177"/>
      <c r="B350" s="31" t="s">
        <v>120</v>
      </c>
      <c r="C350" s="63"/>
      <c r="D350" s="148">
        <v>3.9</v>
      </c>
    </row>
    <row r="351" spans="1:4" s="28" customFormat="1" ht="18" customHeight="1" x14ac:dyDescent="0.25">
      <c r="A351" s="175" t="s">
        <v>84</v>
      </c>
      <c r="B351" s="76" t="s">
        <v>93</v>
      </c>
      <c r="C351" s="84"/>
      <c r="D351" s="44">
        <f t="shared" ref="D351" si="65">SUM(D352)</f>
        <v>23.700000000000003</v>
      </c>
    </row>
    <row r="352" spans="1:4" s="28" customFormat="1" ht="15" customHeight="1" x14ac:dyDescent="0.25">
      <c r="A352" s="176"/>
      <c r="B352" s="18" t="s">
        <v>107</v>
      </c>
      <c r="C352" s="3" t="s">
        <v>6</v>
      </c>
      <c r="D352" s="39">
        <f>SUM(D356+D353)</f>
        <v>23.700000000000003</v>
      </c>
    </row>
    <row r="353" spans="1:4" s="28" customFormat="1" ht="12.6" customHeight="1" x14ac:dyDescent="0.25">
      <c r="A353" s="176"/>
      <c r="B353" s="23" t="s">
        <v>117</v>
      </c>
      <c r="C353" s="98"/>
      <c r="D353" s="45">
        <f>SUM(D354:D355)</f>
        <v>21.6</v>
      </c>
    </row>
    <row r="354" spans="1:4" s="28" customFormat="1" ht="12.6" customHeight="1" x14ac:dyDescent="0.25">
      <c r="A354" s="176"/>
      <c r="B354" s="25" t="s">
        <v>118</v>
      </c>
      <c r="C354" s="98"/>
      <c r="D354" s="83">
        <v>3</v>
      </c>
    </row>
    <row r="355" spans="1:4" s="28" customFormat="1" ht="12.6" customHeight="1" x14ac:dyDescent="0.25">
      <c r="A355" s="176"/>
      <c r="B355" s="25" t="s">
        <v>119</v>
      </c>
      <c r="C355" s="98"/>
      <c r="D355" s="30">
        <v>18.600000000000001</v>
      </c>
    </row>
    <row r="356" spans="1:4" s="28" customFormat="1" ht="12.6" customHeight="1" x14ac:dyDescent="0.25">
      <c r="A356" s="187"/>
      <c r="B356" s="31" t="s">
        <v>120</v>
      </c>
      <c r="C356" s="105"/>
      <c r="D356" s="134">
        <v>2.1</v>
      </c>
    </row>
    <row r="357" spans="1:4" s="28" customFormat="1" ht="18" customHeight="1" x14ac:dyDescent="0.25">
      <c r="A357" s="175" t="s">
        <v>86</v>
      </c>
      <c r="B357" s="10" t="s">
        <v>95</v>
      </c>
      <c r="C357" s="11"/>
      <c r="D357" s="139">
        <f>SUM(D358)</f>
        <v>45.099999999999994</v>
      </c>
    </row>
    <row r="358" spans="1:4" s="28" customFormat="1" ht="15" customHeight="1" x14ac:dyDescent="0.25">
      <c r="A358" s="176"/>
      <c r="B358" s="12" t="s">
        <v>107</v>
      </c>
      <c r="C358" s="3" t="s">
        <v>6</v>
      </c>
      <c r="D358" s="39">
        <f t="shared" ref="D358" si="66">SUM(D359+D362)</f>
        <v>45.099999999999994</v>
      </c>
    </row>
    <row r="359" spans="1:4" s="28" customFormat="1" ht="12.6" customHeight="1" x14ac:dyDescent="0.25">
      <c r="A359" s="177"/>
      <c r="B359" s="35" t="s">
        <v>117</v>
      </c>
      <c r="C359" s="208"/>
      <c r="D359" s="41">
        <f>SUM(D360:D361)</f>
        <v>38.799999999999997</v>
      </c>
    </row>
    <row r="360" spans="1:4" s="28" customFormat="1" ht="12.6" customHeight="1" x14ac:dyDescent="0.25">
      <c r="A360" s="177"/>
      <c r="B360" s="25" t="s">
        <v>118</v>
      </c>
      <c r="C360" s="209"/>
      <c r="D360" s="149">
        <v>1.4</v>
      </c>
    </row>
    <row r="361" spans="1:4" s="28" customFormat="1" ht="12.6" customHeight="1" x14ac:dyDescent="0.25">
      <c r="A361" s="177"/>
      <c r="B361" s="25" t="s">
        <v>119</v>
      </c>
      <c r="C361" s="209"/>
      <c r="D361" s="150">
        <v>37.4</v>
      </c>
    </row>
    <row r="362" spans="1:4" s="28" customFormat="1" ht="12.6" customHeight="1" x14ac:dyDescent="0.25">
      <c r="A362" s="177"/>
      <c r="B362" s="31" t="s">
        <v>120</v>
      </c>
      <c r="C362" s="210"/>
      <c r="D362" s="41">
        <v>6.3</v>
      </c>
    </row>
    <row r="363" spans="1:4" s="28" customFormat="1" ht="18" customHeight="1" x14ac:dyDescent="0.25">
      <c r="A363" s="185" t="s">
        <v>88</v>
      </c>
      <c r="B363" s="46" t="s">
        <v>97</v>
      </c>
      <c r="C363" s="96"/>
      <c r="D363" s="44">
        <f t="shared" ref="D363" si="67">SUM(D364)</f>
        <v>22.2</v>
      </c>
    </row>
    <row r="364" spans="1:4" s="28" customFormat="1" ht="15" customHeight="1" x14ac:dyDescent="0.25">
      <c r="A364" s="176"/>
      <c r="B364" s="97" t="s">
        <v>107</v>
      </c>
      <c r="C364" s="3" t="s">
        <v>6</v>
      </c>
      <c r="D364" s="39">
        <f>SUM(D368+D365)</f>
        <v>22.2</v>
      </c>
    </row>
    <row r="365" spans="1:4" s="28" customFormat="1" ht="12.6" customHeight="1" x14ac:dyDescent="0.25">
      <c r="A365" s="176"/>
      <c r="B365" s="23" t="s">
        <v>117</v>
      </c>
      <c r="C365" s="98"/>
      <c r="D365" s="45">
        <f>SUM(D366:D367)</f>
        <v>19.2</v>
      </c>
    </row>
    <row r="366" spans="1:4" s="28" customFormat="1" ht="12.6" customHeight="1" x14ac:dyDescent="0.25">
      <c r="A366" s="176"/>
      <c r="B366" s="25" t="s">
        <v>118</v>
      </c>
      <c r="C366" s="98"/>
      <c r="D366" s="83">
        <v>1.3</v>
      </c>
    </row>
    <row r="367" spans="1:4" s="28" customFormat="1" ht="12.6" customHeight="1" x14ac:dyDescent="0.25">
      <c r="A367" s="176"/>
      <c r="B367" s="25" t="s">
        <v>119</v>
      </c>
      <c r="C367" s="98"/>
      <c r="D367" s="30">
        <v>17.899999999999999</v>
      </c>
    </row>
    <row r="368" spans="1:4" s="28" customFormat="1" ht="12.6" customHeight="1" x14ac:dyDescent="0.25">
      <c r="A368" s="176"/>
      <c r="B368" s="31" t="s">
        <v>120</v>
      </c>
      <c r="C368" s="102"/>
      <c r="D368" s="148">
        <v>3</v>
      </c>
    </row>
    <row r="369" spans="1:4" s="28" customFormat="1" ht="18" customHeight="1" x14ac:dyDescent="0.25">
      <c r="A369" s="175" t="s">
        <v>90</v>
      </c>
      <c r="B369" s="10" t="s">
        <v>99</v>
      </c>
      <c r="C369" s="11"/>
      <c r="D369" s="44">
        <f t="shared" ref="D369" si="68">SUM(D370)</f>
        <v>35.5</v>
      </c>
    </row>
    <row r="370" spans="1:4" s="28" customFormat="1" ht="15" customHeight="1" x14ac:dyDescent="0.25">
      <c r="A370" s="176"/>
      <c r="B370" s="18" t="s">
        <v>107</v>
      </c>
      <c r="C370" s="3" t="s">
        <v>6</v>
      </c>
      <c r="D370" s="39">
        <f>SUM(D374+D371)</f>
        <v>35.5</v>
      </c>
    </row>
    <row r="371" spans="1:4" s="28" customFormat="1" ht="12.6" customHeight="1" x14ac:dyDescent="0.25">
      <c r="A371" s="177"/>
      <c r="B371" s="23" t="s">
        <v>117</v>
      </c>
      <c r="C371" s="98"/>
      <c r="D371" s="45">
        <f>SUM(D372:D373)</f>
        <v>31.6</v>
      </c>
    </row>
    <row r="372" spans="1:4" s="28" customFormat="1" ht="12.6" customHeight="1" x14ac:dyDescent="0.25">
      <c r="A372" s="177"/>
      <c r="B372" s="25" t="s">
        <v>118</v>
      </c>
      <c r="C372" s="98"/>
      <c r="D372" s="30">
        <v>1.5</v>
      </c>
    </row>
    <row r="373" spans="1:4" s="28" customFormat="1" ht="12.6" customHeight="1" x14ac:dyDescent="0.25">
      <c r="A373" s="177"/>
      <c r="B373" s="25" t="s">
        <v>119</v>
      </c>
      <c r="C373" s="98"/>
      <c r="D373" s="30">
        <v>30.1</v>
      </c>
    </row>
    <row r="374" spans="1:4" s="28" customFormat="1" ht="12.6" customHeight="1" x14ac:dyDescent="0.25">
      <c r="A374" s="177"/>
      <c r="B374" s="31" t="s">
        <v>120</v>
      </c>
      <c r="C374" s="102"/>
      <c r="D374" s="41">
        <v>3.9</v>
      </c>
    </row>
    <row r="375" spans="1:4" s="28" customFormat="1" ht="18" customHeight="1" x14ac:dyDescent="0.25">
      <c r="A375" s="175" t="s">
        <v>92</v>
      </c>
      <c r="B375" s="10" t="s">
        <v>100</v>
      </c>
      <c r="C375" s="11"/>
      <c r="D375" s="44">
        <f t="shared" ref="D375" si="69">SUM(D376)</f>
        <v>32.799999999999997</v>
      </c>
    </row>
    <row r="376" spans="1:4" s="28" customFormat="1" ht="15" customHeight="1" x14ac:dyDescent="0.25">
      <c r="A376" s="176"/>
      <c r="B376" s="18" t="s">
        <v>107</v>
      </c>
      <c r="C376" s="3" t="s">
        <v>6</v>
      </c>
      <c r="D376" s="39">
        <f>SUM(D380+D377)</f>
        <v>32.799999999999997</v>
      </c>
    </row>
    <row r="377" spans="1:4" s="38" customFormat="1" ht="12.6" customHeight="1" x14ac:dyDescent="0.25">
      <c r="A377" s="177"/>
      <c r="B377" s="23" t="s">
        <v>117</v>
      </c>
      <c r="C377" s="98"/>
      <c r="D377" s="45">
        <f>SUM(D378:D379)</f>
        <v>31.2</v>
      </c>
    </row>
    <row r="378" spans="1:4" s="28" customFormat="1" ht="12.6" customHeight="1" x14ac:dyDescent="0.25">
      <c r="A378" s="177"/>
      <c r="B378" s="25" t="s">
        <v>118</v>
      </c>
      <c r="C378" s="98"/>
      <c r="D378" s="83">
        <v>2.7</v>
      </c>
    </row>
    <row r="379" spans="1:4" s="28" customFormat="1" ht="12.6" customHeight="1" x14ac:dyDescent="0.25">
      <c r="A379" s="177"/>
      <c r="B379" s="25" t="s">
        <v>119</v>
      </c>
      <c r="C379" s="98"/>
      <c r="D379" s="30">
        <v>28.5</v>
      </c>
    </row>
    <row r="380" spans="1:4" s="28" customFormat="1" ht="12.6" customHeight="1" x14ac:dyDescent="0.25">
      <c r="A380" s="177"/>
      <c r="B380" s="31" t="s">
        <v>120</v>
      </c>
      <c r="C380" s="102"/>
      <c r="D380" s="148">
        <v>1.6</v>
      </c>
    </row>
    <row r="381" spans="1:4" s="28" customFormat="1" ht="18" customHeight="1" x14ac:dyDescent="0.25">
      <c r="A381" s="175" t="s">
        <v>94</v>
      </c>
      <c r="B381" s="10" t="s">
        <v>101</v>
      </c>
      <c r="C381" s="11"/>
      <c r="D381" s="44">
        <f t="shared" ref="D381" si="70">SUM(D382)</f>
        <v>19.400000000000002</v>
      </c>
    </row>
    <row r="382" spans="1:4" s="28" customFormat="1" ht="15" customHeight="1" x14ac:dyDescent="0.25">
      <c r="A382" s="176"/>
      <c r="B382" s="18" t="s">
        <v>107</v>
      </c>
      <c r="C382" s="3" t="s">
        <v>6</v>
      </c>
      <c r="D382" s="39">
        <f>SUM(D386+D383)</f>
        <v>19.400000000000002</v>
      </c>
    </row>
    <row r="383" spans="1:4" s="28" customFormat="1" ht="12.6" customHeight="1" x14ac:dyDescent="0.25">
      <c r="A383" s="176"/>
      <c r="B383" s="23" t="s">
        <v>117</v>
      </c>
      <c r="C383" s="98"/>
      <c r="D383" s="45">
        <f>SUM(D384:D385)</f>
        <v>17.8</v>
      </c>
    </row>
    <row r="384" spans="1:4" s="28" customFormat="1" ht="12.6" customHeight="1" x14ac:dyDescent="0.25">
      <c r="A384" s="176"/>
      <c r="B384" s="25" t="s">
        <v>118</v>
      </c>
      <c r="C384" s="98"/>
      <c r="D384" s="83">
        <v>1.2</v>
      </c>
    </row>
    <row r="385" spans="1:4" s="28" customFormat="1" ht="12.6" customHeight="1" x14ac:dyDescent="0.25">
      <c r="A385" s="176"/>
      <c r="B385" s="25" t="s">
        <v>119</v>
      </c>
      <c r="C385" s="98"/>
      <c r="D385" s="30">
        <v>16.600000000000001</v>
      </c>
    </row>
    <row r="386" spans="1:4" s="28" customFormat="1" ht="12.6" customHeight="1" x14ac:dyDescent="0.25">
      <c r="A386" s="176"/>
      <c r="B386" s="31" t="s">
        <v>120</v>
      </c>
      <c r="C386" s="105"/>
      <c r="D386" s="134">
        <v>1.6</v>
      </c>
    </row>
    <row r="387" spans="1:4" s="28" customFormat="1" ht="18" customHeight="1" x14ac:dyDescent="0.25">
      <c r="A387" s="185" t="s">
        <v>96</v>
      </c>
      <c r="B387" s="10" t="s">
        <v>102</v>
      </c>
      <c r="C387" s="11"/>
      <c r="D387" s="44">
        <f t="shared" ref="D387" si="71">SUM(D388)</f>
        <v>347.3</v>
      </c>
    </row>
    <row r="388" spans="1:4" s="28" customFormat="1" ht="15" customHeight="1" x14ac:dyDescent="0.25">
      <c r="A388" s="177"/>
      <c r="B388" s="17" t="s">
        <v>114</v>
      </c>
      <c r="C388" s="16" t="s">
        <v>8</v>
      </c>
      <c r="D388" s="39">
        <f>SUM(D392+D389)</f>
        <v>347.3</v>
      </c>
    </row>
    <row r="389" spans="1:4" s="28" customFormat="1" ht="12.6" customHeight="1" x14ac:dyDescent="0.25">
      <c r="A389" s="177"/>
      <c r="B389" s="23" t="s">
        <v>117</v>
      </c>
      <c r="C389" s="178"/>
      <c r="D389" s="45">
        <f>SUM(D390:D391)</f>
        <v>105.5</v>
      </c>
    </row>
    <row r="390" spans="1:4" s="28" customFormat="1" ht="12.6" customHeight="1" x14ac:dyDescent="0.25">
      <c r="A390" s="177"/>
      <c r="B390" s="25" t="s">
        <v>118</v>
      </c>
      <c r="C390" s="179"/>
      <c r="D390" s="21">
        <v>11.6</v>
      </c>
    </row>
    <row r="391" spans="1:4" s="28" customFormat="1" ht="12.6" customHeight="1" x14ac:dyDescent="0.25">
      <c r="A391" s="177"/>
      <c r="B391" s="25" t="s">
        <v>119</v>
      </c>
      <c r="C391" s="179"/>
      <c r="D391" s="21">
        <v>93.9</v>
      </c>
    </row>
    <row r="392" spans="1:4" s="28" customFormat="1" ht="12.6" customHeight="1" x14ac:dyDescent="0.25">
      <c r="A392" s="194"/>
      <c r="B392" s="31" t="s">
        <v>120</v>
      </c>
      <c r="C392" s="188"/>
      <c r="D392" s="148">
        <v>241.8</v>
      </c>
    </row>
    <row r="393" spans="1:4" s="28" customFormat="1" ht="18" customHeight="1" x14ac:dyDescent="0.25">
      <c r="A393" s="101" t="s">
        <v>98</v>
      </c>
      <c r="B393" s="114" t="s">
        <v>103</v>
      </c>
      <c r="C393" s="11"/>
      <c r="D393" s="44">
        <f t="shared" ref="D393:D394" si="72">SUM(D394)</f>
        <v>9.6999999999999993</v>
      </c>
    </row>
    <row r="394" spans="1:4" s="28" customFormat="1" ht="15" customHeight="1" x14ac:dyDescent="0.25">
      <c r="A394" s="101"/>
      <c r="B394" s="4" t="s">
        <v>110</v>
      </c>
      <c r="C394" s="16" t="s">
        <v>9</v>
      </c>
      <c r="D394" s="39">
        <f t="shared" si="72"/>
        <v>9.6999999999999993</v>
      </c>
    </row>
    <row r="395" spans="1:4" s="28" customFormat="1" ht="12.6" customHeight="1" x14ac:dyDescent="0.25">
      <c r="A395" s="101"/>
      <c r="B395" s="23" t="s">
        <v>117</v>
      </c>
      <c r="C395" s="178"/>
      <c r="D395" s="45">
        <f t="shared" ref="D395" si="73">SUM(D396)</f>
        <v>9.6999999999999993</v>
      </c>
    </row>
    <row r="396" spans="1:4" s="28" customFormat="1" ht="12.6" customHeight="1" x14ac:dyDescent="0.25">
      <c r="A396" s="101"/>
      <c r="B396" s="25" t="s">
        <v>119</v>
      </c>
      <c r="C396" s="188"/>
      <c r="D396" s="21">
        <v>9.6999999999999993</v>
      </c>
    </row>
    <row r="397" spans="1:4" s="28" customFormat="1" ht="21" customHeight="1" x14ac:dyDescent="0.25">
      <c r="A397" s="172" t="s">
        <v>104</v>
      </c>
      <c r="B397" s="172"/>
      <c r="C397" s="85"/>
      <c r="D397" s="86">
        <f>SUM(D430+D426+D420+D413+D408+D403+D398+D436)</f>
        <v>10804</v>
      </c>
    </row>
    <row r="398" spans="1:4" s="28" customFormat="1" ht="18" customHeight="1" x14ac:dyDescent="0.25">
      <c r="A398" s="170" t="s">
        <v>105</v>
      </c>
      <c r="B398" s="161"/>
      <c r="C398" s="100" t="s">
        <v>2</v>
      </c>
      <c r="D398" s="87">
        <f t="shared" ref="D398" si="74">SUM(D402+D399)</f>
        <v>369.00000000000006</v>
      </c>
    </row>
    <row r="399" spans="1:4" s="28" customFormat="1" ht="12.75" customHeight="1" x14ac:dyDescent="0.25">
      <c r="A399" s="170"/>
      <c r="B399" s="35" t="s">
        <v>126</v>
      </c>
      <c r="C399" s="211"/>
      <c r="D399" s="109">
        <f>SUM(D400:D401)</f>
        <v>363.90000000000003</v>
      </c>
    </row>
    <row r="400" spans="1:4" s="28" customFormat="1" ht="12.75" customHeight="1" x14ac:dyDescent="0.25">
      <c r="A400" s="165"/>
      <c r="B400" s="25" t="s">
        <v>118</v>
      </c>
      <c r="C400" s="212"/>
      <c r="D400" s="89">
        <f>SUM(D13+D18+D54+D63+D73+D83+D99+D109+D121+D134+D150+D163+D172+D181+D191)</f>
        <v>35.300000000000011</v>
      </c>
    </row>
    <row r="401" spans="1:4" s="28" customFormat="1" ht="12.75" customHeight="1" x14ac:dyDescent="0.25">
      <c r="A401" s="165"/>
      <c r="B401" s="25" t="s">
        <v>119</v>
      </c>
      <c r="C401" s="212"/>
      <c r="D401" s="89">
        <f>SUM(D135+D122+D173+D182+D192+D19+D84+D164+D151+D74+D64+D100)</f>
        <v>328.6</v>
      </c>
    </row>
    <row r="402" spans="1:4" s="28" customFormat="1" ht="12.75" customHeight="1" x14ac:dyDescent="0.25">
      <c r="A402" s="171"/>
      <c r="B402" s="31" t="s">
        <v>120</v>
      </c>
      <c r="C402" s="213"/>
      <c r="D402" s="70">
        <f>SUM(D20)</f>
        <v>5.0999999999999996</v>
      </c>
    </row>
    <row r="403" spans="1:4" s="28" customFormat="1" ht="18" customHeight="1" x14ac:dyDescent="0.25">
      <c r="A403" s="164" t="s">
        <v>106</v>
      </c>
      <c r="B403" s="164"/>
      <c r="C403" s="90" t="s">
        <v>5</v>
      </c>
      <c r="D403" s="91">
        <f t="shared" ref="D403" si="75">SUM(D407+D404)</f>
        <v>2633.1000000000004</v>
      </c>
    </row>
    <row r="404" spans="1:4" s="28" customFormat="1" ht="12.75" customHeight="1" x14ac:dyDescent="0.25">
      <c r="A404" s="169"/>
      <c r="B404" s="23" t="s">
        <v>126</v>
      </c>
      <c r="C404" s="162"/>
      <c r="D404" s="70">
        <f t="shared" ref="D404" si="76">SUM(D405:D406)</f>
        <v>2463.1000000000004</v>
      </c>
    </row>
    <row r="405" spans="1:4" s="28" customFormat="1" ht="12.75" customHeight="1" x14ac:dyDescent="0.25">
      <c r="A405" s="169"/>
      <c r="B405" s="25" t="s">
        <v>118</v>
      </c>
      <c r="C405" s="162"/>
      <c r="D405" s="92">
        <f>SUM(D196+D201+D207+D213+D222+D228+D234+D246+D252+D258+D264+D270+D276+D282+D288+D294+D300+D306+D240)</f>
        <v>171.70000000000005</v>
      </c>
    </row>
    <row r="406" spans="1:4" s="28" customFormat="1" ht="12.75" customHeight="1" x14ac:dyDescent="0.25">
      <c r="A406" s="169"/>
      <c r="B406" s="25" t="s">
        <v>119</v>
      </c>
      <c r="C406" s="162"/>
      <c r="D406" s="92">
        <f>SUM(D202+D214+D229+D271+D295+D197+D208+D223+D235+D241+D247+D253+D259+D265+D277+D289+D283+D301+D307+D23)</f>
        <v>2291.4</v>
      </c>
    </row>
    <row r="407" spans="1:4" s="28" customFormat="1" ht="12.75" customHeight="1" x14ac:dyDescent="0.25">
      <c r="A407" s="204"/>
      <c r="B407" s="31" t="s">
        <v>120</v>
      </c>
      <c r="C407" s="163"/>
      <c r="D407" s="70">
        <f>SUM(D203+D209+D224+D230+D236+D242+D248+D260+D266+D272+D278+D284+D290+D296+D302+D308+D215+D254)</f>
        <v>170</v>
      </c>
    </row>
    <row r="408" spans="1:4" s="28" customFormat="1" ht="18" customHeight="1" x14ac:dyDescent="0.25">
      <c r="A408" s="164" t="s">
        <v>107</v>
      </c>
      <c r="B408" s="169"/>
      <c r="C408" s="90" t="s">
        <v>6</v>
      </c>
      <c r="D408" s="91">
        <f t="shared" ref="D408" si="77">SUM(D409+D412)</f>
        <v>1180.5999999999999</v>
      </c>
    </row>
    <row r="409" spans="1:4" s="28" customFormat="1" ht="12.75" customHeight="1" x14ac:dyDescent="0.25">
      <c r="A409" s="160"/>
      <c r="B409" s="35" t="s">
        <v>126</v>
      </c>
      <c r="C409" s="161"/>
      <c r="D409" s="70">
        <f t="shared" ref="D409" si="78">SUM(D410:D411)</f>
        <v>1123.3</v>
      </c>
    </row>
    <row r="410" spans="1:4" s="28" customFormat="1" ht="12.75" customHeight="1" x14ac:dyDescent="0.25">
      <c r="A410" s="160"/>
      <c r="B410" s="25" t="s">
        <v>118</v>
      </c>
      <c r="C410" s="162"/>
      <c r="D410" s="92">
        <f>SUM(D312+D318+D324+D330+D336+D342+D348+D354+D360+D366+D372+D378+D384)</f>
        <v>39.200000000000003</v>
      </c>
    </row>
    <row r="411" spans="1:4" s="28" customFormat="1" ht="12.75" customHeight="1" x14ac:dyDescent="0.25">
      <c r="A411" s="160"/>
      <c r="B411" s="25" t="s">
        <v>119</v>
      </c>
      <c r="C411" s="162"/>
      <c r="D411" s="92">
        <f>SUM(D26+D87+D154+D313+D319+D325+D331+D337+D343+D349+D355+D361+D367+D373+D379+D385+D125+D138)</f>
        <v>1084.0999999999999</v>
      </c>
    </row>
    <row r="412" spans="1:4" s="28" customFormat="1" ht="12.75" customHeight="1" x14ac:dyDescent="0.25">
      <c r="A412" s="160"/>
      <c r="B412" s="31" t="s">
        <v>120</v>
      </c>
      <c r="C412" s="163"/>
      <c r="D412" s="70">
        <f>SUM(D314+D320+D326+D332+D338+D344+D350+D356+D362+D368+D374+D380+D386)</f>
        <v>57.3</v>
      </c>
    </row>
    <row r="413" spans="1:4" s="28" customFormat="1" ht="18" customHeight="1" x14ac:dyDescent="0.25">
      <c r="A413" s="164" t="s">
        <v>108</v>
      </c>
      <c r="B413" s="169"/>
      <c r="C413" s="90" t="s">
        <v>7</v>
      </c>
      <c r="D413" s="91">
        <f t="shared" ref="D413" si="79">SUM(D416+D419+D414+D415)</f>
        <v>4698.3999999999996</v>
      </c>
    </row>
    <row r="414" spans="1:4" s="28" customFormat="1" ht="12.75" customHeight="1" x14ac:dyDescent="0.25">
      <c r="A414" s="170"/>
      <c r="B414" s="35" t="s">
        <v>121</v>
      </c>
      <c r="C414" s="166"/>
      <c r="D414" s="70">
        <f>SUM(D28)</f>
        <v>8.6999999999999993</v>
      </c>
    </row>
    <row r="415" spans="1:4" s="28" customFormat="1" ht="12.75" customHeight="1" x14ac:dyDescent="0.25">
      <c r="A415" s="165"/>
      <c r="B415" s="23" t="s">
        <v>128</v>
      </c>
      <c r="C415" s="167"/>
      <c r="D415" s="70">
        <f>SUM(D29)</f>
        <v>456</v>
      </c>
    </row>
    <row r="416" spans="1:4" s="28" customFormat="1" ht="12.75" customHeight="1" x14ac:dyDescent="0.25">
      <c r="A416" s="165"/>
      <c r="B416" s="23" t="s">
        <v>126</v>
      </c>
      <c r="C416" s="167"/>
      <c r="D416" s="70">
        <f>SUM(D417:D418)</f>
        <v>4151.3</v>
      </c>
    </row>
    <row r="417" spans="1:7" s="28" customFormat="1" ht="12.75" customHeight="1" x14ac:dyDescent="0.25">
      <c r="A417" s="165"/>
      <c r="B417" s="25" t="s">
        <v>118</v>
      </c>
      <c r="C417" s="167"/>
      <c r="D417" s="92">
        <f>SUM(D31+D67+D77+D90+D112+D128+D141+D157+D185+D57+D103)</f>
        <v>34</v>
      </c>
    </row>
    <row r="418" spans="1:7" s="28" customFormat="1" ht="12.75" customHeight="1" x14ac:dyDescent="0.25">
      <c r="A418" s="165"/>
      <c r="B418" s="25" t="s">
        <v>119</v>
      </c>
      <c r="C418" s="167"/>
      <c r="D418" s="92">
        <f>SUM(D32+D58+D68+D78+D91+D113+D129+D167+D176+D186+D104+D142+D158+D218)</f>
        <v>4117.3</v>
      </c>
    </row>
    <row r="419" spans="1:7" s="28" customFormat="1" ht="12.75" customHeight="1" x14ac:dyDescent="0.25">
      <c r="A419" s="171"/>
      <c r="B419" s="31" t="s">
        <v>120</v>
      </c>
      <c r="C419" s="168"/>
      <c r="D419" s="70">
        <f>SUM(D59+D69+D79+D92+D105+D114+D130+D143+D159+D168+D177+D187)</f>
        <v>82.4</v>
      </c>
    </row>
    <row r="420" spans="1:7" s="28" customFormat="1" ht="18" customHeight="1" x14ac:dyDescent="0.25">
      <c r="A420" s="164" t="s">
        <v>109</v>
      </c>
      <c r="B420" s="169"/>
      <c r="C420" s="90" t="s">
        <v>8</v>
      </c>
      <c r="D420" s="91">
        <f t="shared" ref="D420" si="80">SUM(D421+D425)</f>
        <v>1035.3</v>
      </c>
    </row>
    <row r="421" spans="1:7" s="28" customFormat="1" ht="12.75" customHeight="1" x14ac:dyDescent="0.25">
      <c r="A421" s="160"/>
      <c r="B421" s="35" t="s">
        <v>117</v>
      </c>
      <c r="C421" s="161"/>
      <c r="D421" s="70">
        <f>SUM(D422:D424)</f>
        <v>793.5</v>
      </c>
    </row>
    <row r="422" spans="1:7" s="28" customFormat="1" ht="12.75" customHeight="1" x14ac:dyDescent="0.25">
      <c r="A422" s="160"/>
      <c r="B422" s="25" t="s">
        <v>118</v>
      </c>
      <c r="C422" s="162"/>
      <c r="D422" s="92">
        <f>SUM(D35+D117+D146+D390)</f>
        <v>112.09999999999998</v>
      </c>
    </row>
    <row r="423" spans="1:7" s="28" customFormat="1" ht="12.75" customHeight="1" x14ac:dyDescent="0.25">
      <c r="A423" s="160"/>
      <c r="B423" s="25" t="s">
        <v>122</v>
      </c>
      <c r="C423" s="162"/>
      <c r="D423" s="92">
        <f>SUM(D37)</f>
        <v>77.2</v>
      </c>
      <c r="G423" s="88"/>
    </row>
    <row r="424" spans="1:7" s="28" customFormat="1" ht="12.75" customHeight="1" x14ac:dyDescent="0.25">
      <c r="A424" s="160"/>
      <c r="B424" s="25" t="s">
        <v>119</v>
      </c>
      <c r="C424" s="162"/>
      <c r="D424" s="92">
        <f>SUM(D391+D36+D95)</f>
        <v>604.20000000000005</v>
      </c>
    </row>
    <row r="425" spans="1:7" s="28" customFormat="1" ht="12.75" customHeight="1" x14ac:dyDescent="0.25">
      <c r="A425" s="160"/>
      <c r="B425" s="31" t="s">
        <v>120</v>
      </c>
      <c r="C425" s="163"/>
      <c r="D425" s="70">
        <v>241.8</v>
      </c>
    </row>
    <row r="426" spans="1:7" s="28" customFormat="1" ht="18" customHeight="1" x14ac:dyDescent="0.25">
      <c r="A426" s="164" t="s">
        <v>110</v>
      </c>
      <c r="B426" s="164"/>
      <c r="C426" s="90" t="s">
        <v>9</v>
      </c>
      <c r="D426" s="91">
        <f t="shared" ref="D426" si="81">SUM(D429+D427)</f>
        <v>39.200000000000003</v>
      </c>
    </row>
    <row r="427" spans="1:7" s="28" customFormat="1" ht="12.75" customHeight="1" x14ac:dyDescent="0.25">
      <c r="A427" s="165"/>
      <c r="B427" s="35" t="s">
        <v>117</v>
      </c>
      <c r="C427" s="166"/>
      <c r="D427" s="70">
        <f t="shared" ref="D427" si="82">SUM(D428)</f>
        <v>9.6999999999999993</v>
      </c>
    </row>
    <row r="428" spans="1:7" s="28" customFormat="1" ht="12.75" customHeight="1" x14ac:dyDescent="0.25">
      <c r="A428" s="165"/>
      <c r="B428" s="25" t="s">
        <v>119</v>
      </c>
      <c r="C428" s="167"/>
      <c r="D428" s="92">
        <f>SUM(D40+D396)</f>
        <v>9.6999999999999993</v>
      </c>
    </row>
    <row r="429" spans="1:7" s="38" customFormat="1" ht="12.75" customHeight="1" x14ac:dyDescent="0.25">
      <c r="A429" s="165"/>
      <c r="B429" s="93" t="s">
        <v>127</v>
      </c>
      <c r="C429" s="168"/>
      <c r="D429" s="94">
        <f>SUM(D41)</f>
        <v>29.5</v>
      </c>
    </row>
    <row r="430" spans="1:7" s="28" customFormat="1" ht="18" customHeight="1" x14ac:dyDescent="0.25">
      <c r="A430" s="164" t="s">
        <v>111</v>
      </c>
      <c r="B430" s="164"/>
      <c r="C430" s="90" t="s">
        <v>10</v>
      </c>
      <c r="D430" s="91">
        <f t="shared" ref="D430" si="83">SUM(D431+D435)</f>
        <v>374.40000000000003</v>
      </c>
    </row>
    <row r="431" spans="1:7" s="28" customFormat="1" ht="12.75" customHeight="1" x14ac:dyDescent="0.25">
      <c r="A431" s="160"/>
      <c r="B431" s="35" t="s">
        <v>126</v>
      </c>
      <c r="C431" s="161"/>
      <c r="D431" s="70">
        <f>SUM(D432:D434)</f>
        <v>34.799999999999997</v>
      </c>
    </row>
    <row r="432" spans="1:7" s="28" customFormat="1" ht="12.75" customHeight="1" x14ac:dyDescent="0.25">
      <c r="A432" s="160"/>
      <c r="B432" s="25" t="s">
        <v>118</v>
      </c>
      <c r="C432" s="162"/>
      <c r="D432" s="92">
        <f>SUM(D44)</f>
        <v>1</v>
      </c>
    </row>
    <row r="433" spans="1:4" s="28" customFormat="1" ht="12.75" customHeight="1" x14ac:dyDescent="0.25">
      <c r="A433" s="160"/>
      <c r="B433" s="25" t="s">
        <v>124</v>
      </c>
      <c r="C433" s="162"/>
      <c r="D433" s="92">
        <f>SUM(D46)</f>
        <v>33.799999999999997</v>
      </c>
    </row>
    <row r="434" spans="1:4" s="38" customFormat="1" ht="12.75" customHeight="1" x14ac:dyDescent="0.25">
      <c r="A434" s="160"/>
      <c r="B434" s="25" t="s">
        <v>119</v>
      </c>
      <c r="C434" s="162"/>
      <c r="D434" s="92"/>
    </row>
    <row r="435" spans="1:4" s="28" customFormat="1" ht="12.75" customHeight="1" x14ac:dyDescent="0.25">
      <c r="A435" s="160"/>
      <c r="B435" s="93" t="s">
        <v>127</v>
      </c>
      <c r="C435" s="163"/>
      <c r="D435" s="94">
        <f>SUM(D47)</f>
        <v>339.6</v>
      </c>
    </row>
    <row r="436" spans="1:4" ht="18" customHeight="1" x14ac:dyDescent="0.25">
      <c r="A436" s="164" t="s">
        <v>112</v>
      </c>
      <c r="B436" s="164"/>
      <c r="C436" s="90" t="s">
        <v>11</v>
      </c>
      <c r="D436" s="91">
        <f>SUM(D437)</f>
        <v>474</v>
      </c>
    </row>
    <row r="437" spans="1:4" ht="12.75" customHeight="1" x14ac:dyDescent="0.25">
      <c r="A437" s="170"/>
      <c r="B437" s="35" t="s">
        <v>117</v>
      </c>
      <c r="C437" s="166"/>
      <c r="D437" s="70">
        <f>SUM(D438:D438)</f>
        <v>474</v>
      </c>
    </row>
    <row r="438" spans="1:4" ht="12.75" customHeight="1" x14ac:dyDescent="0.25">
      <c r="A438" s="171"/>
      <c r="B438" s="37" t="s">
        <v>119</v>
      </c>
      <c r="C438" s="168"/>
      <c r="D438" s="113">
        <f>SUM(D50)</f>
        <v>474</v>
      </c>
    </row>
  </sheetData>
  <mergeCells count="116">
    <mergeCell ref="A436:B436"/>
    <mergeCell ref="A437:A438"/>
    <mergeCell ref="C437:C438"/>
    <mergeCell ref="C49:C50"/>
    <mergeCell ref="A10:A14"/>
    <mergeCell ref="C12:C14"/>
    <mergeCell ref="C17:C18"/>
    <mergeCell ref="C22:C23"/>
    <mergeCell ref="C94:C95"/>
    <mergeCell ref="A15:A47"/>
    <mergeCell ref="C25:C26"/>
    <mergeCell ref="C28:C32"/>
    <mergeCell ref="C34:C37"/>
    <mergeCell ref="C39:C41"/>
    <mergeCell ref="C43:C47"/>
    <mergeCell ref="A51:A59"/>
    <mergeCell ref="C53:C54"/>
    <mergeCell ref="A321:A326"/>
    <mergeCell ref="A327:A332"/>
    <mergeCell ref="A333:A338"/>
    <mergeCell ref="A339:A344"/>
    <mergeCell ref="A345:A350"/>
    <mergeCell ref="A387:A392"/>
    <mergeCell ref="A285:A290"/>
    <mergeCell ref="A237:A242"/>
    <mergeCell ref="A375:A380"/>
    <mergeCell ref="A381:A386"/>
    <mergeCell ref="A404:A407"/>
    <mergeCell ref="A297:A302"/>
    <mergeCell ref="A303:A308"/>
    <mergeCell ref="A309:A314"/>
    <mergeCell ref="C299:C302"/>
    <mergeCell ref="A315:A320"/>
    <mergeCell ref="A291:A296"/>
    <mergeCell ref="A357:A362"/>
    <mergeCell ref="C293:C296"/>
    <mergeCell ref="C359:C362"/>
    <mergeCell ref="A363:A368"/>
    <mergeCell ref="A399:A402"/>
    <mergeCell ref="C399:C402"/>
    <mergeCell ref="A403:B403"/>
    <mergeCell ref="C404:C407"/>
    <mergeCell ref="A369:A374"/>
    <mergeCell ref="C395:C396"/>
    <mergeCell ref="C389:C392"/>
    <mergeCell ref="A106:A114"/>
    <mergeCell ref="C108:C109"/>
    <mergeCell ref="C116:C117"/>
    <mergeCell ref="A118:A130"/>
    <mergeCell ref="C120:C122"/>
    <mergeCell ref="C98:C100"/>
    <mergeCell ref="A70:A79"/>
    <mergeCell ref="C72:C74"/>
    <mergeCell ref="A80:A92"/>
    <mergeCell ref="C82:C84"/>
    <mergeCell ref="C86:C87"/>
    <mergeCell ref="A96:A105"/>
    <mergeCell ref="C102:C105"/>
    <mergeCell ref="C124:C125"/>
    <mergeCell ref="C133:C135"/>
    <mergeCell ref="C145:C146"/>
    <mergeCell ref="A147:A159"/>
    <mergeCell ref="C149:C151"/>
    <mergeCell ref="C153:C154"/>
    <mergeCell ref="C156:C159"/>
    <mergeCell ref="C200:C203"/>
    <mergeCell ref="C162:C164"/>
    <mergeCell ref="A279:A284"/>
    <mergeCell ref="A160:A168"/>
    <mergeCell ref="A243:A248"/>
    <mergeCell ref="A249:A254"/>
    <mergeCell ref="A255:A260"/>
    <mergeCell ref="A261:A266"/>
    <mergeCell ref="A267:A272"/>
    <mergeCell ref="C269:C272"/>
    <mergeCell ref="A273:A278"/>
    <mergeCell ref="A204:A209"/>
    <mergeCell ref="C206:C209"/>
    <mergeCell ref="C212:C215"/>
    <mergeCell ref="A219:A224"/>
    <mergeCell ref="A225:A230"/>
    <mergeCell ref="C227:C230"/>
    <mergeCell ref="A231:A236"/>
    <mergeCell ref="A431:A435"/>
    <mergeCell ref="C431:C435"/>
    <mergeCell ref="A408:B408"/>
    <mergeCell ref="A409:A412"/>
    <mergeCell ref="C409:C412"/>
    <mergeCell ref="A413:B413"/>
    <mergeCell ref="A420:B420"/>
    <mergeCell ref="A414:A419"/>
    <mergeCell ref="C414:C419"/>
    <mergeCell ref="A210:A218"/>
    <mergeCell ref="C137:C138"/>
    <mergeCell ref="A6:D6"/>
    <mergeCell ref="A421:A425"/>
    <mergeCell ref="C421:C425"/>
    <mergeCell ref="A426:B426"/>
    <mergeCell ref="A427:A429"/>
    <mergeCell ref="C427:C429"/>
    <mergeCell ref="A430:B430"/>
    <mergeCell ref="A397:B397"/>
    <mergeCell ref="A398:B398"/>
    <mergeCell ref="C56:C58"/>
    <mergeCell ref="A60:A69"/>
    <mergeCell ref="C62:C64"/>
    <mergeCell ref="A169:A177"/>
    <mergeCell ref="C171:C173"/>
    <mergeCell ref="A178:A187"/>
    <mergeCell ref="C180:C182"/>
    <mergeCell ref="A188:A192"/>
    <mergeCell ref="C190:C192"/>
    <mergeCell ref="A193:A197"/>
    <mergeCell ref="A198:A203"/>
    <mergeCell ref="A351:A356"/>
    <mergeCell ref="A131:A143"/>
  </mergeCells>
  <pageMargins left="0.19685039370078741" right="0.19685039370078741" top="0.19685039370078741" bottom="0.19685039370078741" header="0.2" footer="0.2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4priedas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2026-04-15T05:11:43Z</cp:lastPrinted>
  <dcterms:created xsi:type="dcterms:W3CDTF">2021-07-29T06:19:49Z</dcterms:created>
  <dcterms:modified xsi:type="dcterms:W3CDTF">2026-04-15T05:11:45Z</dcterms:modified>
</cp:coreProperties>
</file>