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EF97BF1B-3B29-4735-B7FB-83EFB0847F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programa 3 lentelė" sheetId="1" r:id="rId1"/>
    <sheet name="Lėšų atmintinė" sheetId="2" r:id="rId2"/>
  </sheets>
  <calcPr calcId="191029"/>
  <customWorkbookViews>
    <customWorkbookView name="Ruta Vaitkuniene - Individuali peržiūra" guid="{BC7C2E34-7187-44AD-AA86-AC593733BB17}" mergeInterval="0" personalView="1" maximized="1" xWindow="-8" yWindow="-8" windowWidth="1936" windowHeight="1048" activeSheetId="1"/>
    <customWorkbookView name="user - Individuali peržiūra" guid="{332F9C2A-37BA-4BBD-8438-18775629EB58}" mergeInterval="0" personalView="1" maximized="1" xWindow="-8" yWindow="-8" windowWidth="1936" windowHeight="1056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9" i="1" l="1"/>
  <c r="D209" i="1"/>
  <c r="E206" i="1"/>
  <c r="D206" i="1"/>
  <c r="E204" i="1"/>
  <c r="D204" i="1"/>
  <c r="C209" i="1"/>
  <c r="C206" i="1"/>
  <c r="C204" i="1"/>
  <c r="F176" i="1" l="1"/>
  <c r="D208" i="1"/>
  <c r="E208" i="1"/>
  <c r="E169" i="1"/>
  <c r="C208" i="1" l="1"/>
  <c r="D169" i="1"/>
  <c r="D45" i="1" l="1"/>
  <c r="D207" i="1" l="1"/>
  <c r="E207" i="1"/>
  <c r="C207" i="1"/>
  <c r="D123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05" i="1"/>
  <c r="E205" i="1"/>
  <c r="C205" i="1"/>
  <c r="D202" i="1" l="1"/>
  <c r="E202" i="1"/>
  <c r="C202" i="1"/>
  <c r="E176" i="1"/>
  <c r="D176" i="1"/>
  <c r="F169" i="1" l="1"/>
  <c r="D162" i="1" l="1"/>
  <c r="D189" i="1"/>
  <c r="F162" i="1"/>
  <c r="E162" i="1"/>
  <c r="D149" i="1" l="1"/>
  <c r="D142" i="1"/>
  <c r="D156" i="1" l="1"/>
  <c r="F156" i="1"/>
  <c r="E156" i="1"/>
  <c r="D89" i="1" l="1"/>
  <c r="D51" i="1" l="1"/>
  <c r="D77" i="1"/>
  <c r="D83" i="1"/>
  <c r="D184" i="1"/>
  <c r="F142" i="1" l="1"/>
  <c r="E142" i="1"/>
  <c r="F149" i="1" l="1"/>
  <c r="E149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84" i="1" l="1"/>
  <c r="F184" i="1"/>
  <c r="E129" i="1"/>
  <c r="F129" i="1"/>
  <c r="D129" i="1"/>
  <c r="E136" i="1"/>
  <c r="F136" i="1"/>
  <c r="D136" i="1"/>
  <c r="D194" i="1" s="1"/>
  <c r="E189" i="1"/>
  <c r="F189" i="1"/>
  <c r="E100" i="1"/>
  <c r="F100" i="1"/>
  <c r="D100" i="1"/>
  <c r="E123" i="1"/>
  <c r="F123" i="1"/>
  <c r="E96" i="1"/>
  <c r="F96" i="1"/>
  <c r="D96" i="1"/>
  <c r="E194" i="1" l="1"/>
  <c r="F194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193" i="1" s="1"/>
  <c r="F193" i="1" l="1"/>
  <c r="E193" i="1"/>
  <c r="E195" i="1"/>
  <c r="F195" i="1" l="1"/>
</calcChain>
</file>

<file path=xl/sharedStrings.xml><?xml version="1.0" encoding="utf-8"?>
<sst xmlns="http://schemas.openxmlformats.org/spreadsheetml/2006/main" count="278" uniqueCount="113">
  <si>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</si>
  <si>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</si>
  <si>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</si>
  <si>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</si>
  <si>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</si>
  <si>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</si>
  <si>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</si>
  <si>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</si>
  <si>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</si>
  <si>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</si>
  <si>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</si>
  <si>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</si>
  <si>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</si>
  <si>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</si>
  <si>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</si>
  <si>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</si>
  <si>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</si>
  <si>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</si>
  <si>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</si>
  <si>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</si>
  <si>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</si>
  <si>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</si>
  <si>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</si>
  <si>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</si>
  <si>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</si>
  <si>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</si>
  <si>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</si>
  <si>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</si>
  <si>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</si>
  <si>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</si>
  <si>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</si>
  <si>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</si>
  <si>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</si>
  <si>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</si>
  <si>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</si>
  <si>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</si>
  <si>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</si>
  <si>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</si>
  <si>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</si>
  <si>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</si>
  <si>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</si>
  <si>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</si>
  <si>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</si>
  <si>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</si>
  <si>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</si>
  <si>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</si>
  <si>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</si>
  <si>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</si>
  <si>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</si>
  <si>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</si>
  <si>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</si>
  <si>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</si>
  <si>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</si>
  <si>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</si>
  <si>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</si>
  <si>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</si>
  <si>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</si>
  <si>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</si>
  <si>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</si>
  <si>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</si>
  <si>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</si>
  <si>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</si>
  <si>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</si>
  <si>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</si>
  <si>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</si>
  <si>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</si>
  <si>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</si>
  <si>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</si>
  <si>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</si>
  <si>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</si>
  <si>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</si>
  <si>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</si>
  <si>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</si>
  <si>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</si>
  <si>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</si>
  <si>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</si>
  <si>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</si>
  <si>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</si>
  <si>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</si>
  <si>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</si>
  <si>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</si>
  <si>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</si>
  <si>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</si>
  <si>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</si>
  <si>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</si>
  <si>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</si>
  <si>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</si>
  <si>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</si>
  <si>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</si>
  <si>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</si>
  <si>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</si>
  <si>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</si>
  <si>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</si>
  <si>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</si>
  <si>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</si>
  <si>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</si>
  <si>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</si>
  <si>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</si>
  <si>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</si>
  <si>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</si>
  <si>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</si>
  <si>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</si>
  <si>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</si>
  <si>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</si>
  <si>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</si>
  <si>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</si>
  <si>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</si>
  <si>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</si>
  <si>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</si>
  <si>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</si>
  <si>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</si>
  <si>
    <t>3 lentelė. Panevėžio rajono savivaldybės 2026–2028 metų 002 Ugdymo proceso ir kokybiškos ugdymosi aplinkos užtikrinimo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</si>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</sst>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6" Type="http://schemas.openxmlformats.org/officeDocument/2006/relationships/revisionLog" Target="revisionLog46.xml"/><Relationship Id="rId400" Type="http://schemas.openxmlformats.org/officeDocument/2006/relationships/revisionLog" Target="revisionLog50.xml"/><Relationship Id="rId399" Type="http://schemas.openxmlformats.org/officeDocument/2006/relationships/revisionLog" Target="revisionLog49.xml"/><Relationship Id="rId398" Type="http://schemas.openxmlformats.org/officeDocument/2006/relationships/revisionLog" Target="revisionLog48.xml"/><Relationship Id="rId402" Type="http://schemas.openxmlformats.org/officeDocument/2006/relationships/revisionLog" Target="revisionLog1.xml"/><Relationship Id="rId397" Type="http://schemas.openxmlformats.org/officeDocument/2006/relationships/revisionLog" Target="revisionLog47.xml"/><Relationship Id="rId401" Type="http://schemas.openxmlformats.org/officeDocument/2006/relationships/revisionLog" Target="revisionLog5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D24F19E-E453-4C7E-A14C-A903366056E8}" diskRevisions="1" revisionId="2307" version="2" preserveHistory="15">
  <header guid="{0BE243E4-5D0B-4EB8-879B-5DD4AE59425D}" dateTime="2026-02-13T11:42:02" maxSheetId="3" userName="user" r:id="rId396" minRId="2283" maxRId="2302">
    <sheetIdMap count="2">
      <sheetId val="1"/>
      <sheetId val="2"/>
    </sheetIdMap>
  </header>
  <header guid="{C37CFACE-9E17-4218-8805-3A690163C95E}" dateTime="2026-02-13T11:46:31" maxSheetId="3" userName="user" r:id="rId397" minRId="2303">
    <sheetIdMap count="2">
      <sheetId val="1"/>
      <sheetId val="2"/>
    </sheetIdMap>
  </header>
  <header guid="{A0A4E230-8363-457F-B79E-27AB48873836}" dateTime="2026-02-13T11:59:08" maxSheetId="3" userName="user" r:id="rId398" minRId="2304">
    <sheetIdMap count="2">
      <sheetId val="1"/>
      <sheetId val="2"/>
    </sheetIdMap>
  </header>
  <header guid="{5DFBDF51-51DE-4915-A6A6-5DC481C4FCF0}" dateTime="2026-02-13T11:59:34" maxSheetId="3" userName="user" r:id="rId399" minRId="2305">
    <sheetIdMap count="2">
      <sheetId val="1"/>
      <sheetId val="2"/>
    </sheetIdMap>
  </header>
  <header guid="{DC20BC5D-ACF5-483B-9736-AEAE46194BCA}" dateTime="2026-02-13T12:16:57" maxSheetId="3" userName="user" r:id="rId400" minRId="2306">
    <sheetIdMap count="2">
      <sheetId val="1"/>
      <sheetId val="2"/>
    </sheetIdMap>
  </header>
  <header guid="{09037165-AF84-494F-806F-7260BBD2F9AA}" dateTime="2026-02-17T10:54:25" maxSheetId="3" userName="user" r:id="rId401" minRId="2307">
    <sheetIdMap count="2">
      <sheetId val="1"/>
      <sheetId val="2"/>
    </sheetIdMap>
  </header>
  <header guid="{3D24F19E-E453-4C7E-A14C-A903366056E8}" dateTime="2026-02-18T16:29:15" maxSheetId="3" userName="Ruta Vaitkuniene" r:id="rId40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C7C2E34-7187-44AD-AA86-AC593733BB17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3" sId="1" numFmtId="4">
    <oc r="D9">
      <v>2206.1999999999998</v>
    </oc>
    <nc r="D9">
      <v>2243.1999999999998</v>
    </nc>
  </rcc>
  <rcc rId="2284" sId="1" numFmtId="4">
    <oc r="D10">
      <v>1715.9</v>
    </oc>
    <nc r="D10">
      <v>1834.5</v>
    </nc>
  </rcc>
  <rcc rId="2285" sId="1" numFmtId="4">
    <oc r="D12">
      <v>93.9</v>
    </oc>
    <nc r="D12">
      <v>115.3</v>
    </nc>
  </rcc>
  <rcc rId="2286" sId="1" numFmtId="4">
    <oc r="D24">
      <v>1067.2</v>
    </oc>
    <nc r="D24">
      <v>1080.2</v>
    </nc>
  </rcc>
  <rcc rId="2287" sId="1" numFmtId="4">
    <oc r="D25">
      <v>1122.7</v>
    </oc>
    <nc r="D25">
      <v>1168.5999999999999</v>
    </nc>
  </rcc>
  <rcc rId="2288" sId="1" numFmtId="4">
    <oc r="D27">
      <v>49.4</v>
    </oc>
    <nc r="D27">
      <v>59.4</v>
    </nc>
  </rcc>
  <rcc rId="2289" sId="1" numFmtId="4">
    <oc r="D32">
      <v>6942</v>
    </oc>
    <nc r="D32">
      <v>6978.1</v>
    </nc>
  </rcc>
  <rcc rId="2290" sId="1" numFmtId="4">
    <oc r="D33">
      <v>10017.700000000001</v>
    </oc>
    <nc r="D33">
      <v>10293.799999999999</v>
    </nc>
  </rcc>
  <rcc rId="2291" sId="1" numFmtId="4">
    <oc r="D35">
      <v>1444.2</v>
    </oc>
    <nc r="D35">
      <v>1528.7</v>
    </nc>
  </rcc>
  <rcc rId="2292" sId="1" numFmtId="4">
    <oc r="D40">
      <v>731.8</v>
    </oc>
    <nc r="D40">
      <v>735.6</v>
    </nc>
  </rcc>
  <rcc rId="2293" sId="1" numFmtId="4">
    <oc r="D41">
      <v>85.9</v>
    </oc>
    <nc r="D41">
      <v>87.4</v>
    </nc>
  </rcc>
  <rcc rId="2294" sId="1" numFmtId="4">
    <oc r="D59">
      <v>502</v>
    </oc>
    <nc r="D59">
      <v>514.6</v>
    </nc>
  </rcc>
  <rcc rId="2295" sId="1" numFmtId="4">
    <oc r="D60">
      <v>171</v>
    </oc>
    <nc r="D60">
      <v>177</v>
    </nc>
  </rcc>
  <rcc rId="2296" sId="1" numFmtId="4">
    <oc r="D66">
      <v>1702</v>
    </oc>
    <nc r="D66">
      <v>1527.7</v>
    </nc>
  </rcc>
  <rcc rId="2297" sId="1" numFmtId="4">
    <oc r="D67">
      <v>1951.8</v>
    </oc>
    <nc r="D67">
      <v>2166.5</v>
    </nc>
  </rcc>
  <rcc rId="2298" sId="1" numFmtId="4">
    <oc r="D85">
      <v>660.6</v>
    </oc>
    <nc r="D85">
      <v>665.9</v>
    </nc>
  </rcc>
  <rcc rId="2299" sId="1" numFmtId="4">
    <oc r="D98">
      <v>314.7</v>
    </oc>
    <nc r="D98">
      <v>100</v>
    </nc>
  </rcc>
  <rcc rId="2300" sId="1" numFmtId="4">
    <oc r="D102">
      <v>141.5</v>
    </oc>
    <nc r="D102">
      <v>341.5</v>
    </nc>
  </rcc>
  <rcc rId="2301" sId="1" numFmtId="4">
    <oc r="D103">
      <v>359.8</v>
    </oc>
    <nc r="D103">
      <v>127.3</v>
    </nc>
  </rcc>
  <rcc rId="2302" sId="1" numFmtId="4">
    <oc r="D126">
      <v>1026</v>
    </oc>
    <nc r="D126">
      <v>704.8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3" sId="1" numFmtId="4">
    <oc r="D195">
      <v>4734.2</v>
    </oc>
    <nc r="D195">
      <v>4878</v>
    </nc>
  </rcc>
  <rcv guid="{332F9C2A-37BA-4BBD-8438-18775629EB58}" action="delete"/>
  <rcv guid="{332F9C2A-37BA-4BBD-8438-18775629EB58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4" sId="1" numFmtId="4">
    <oc r="D102">
      <v>341.5</v>
    </oc>
    <nc r="D102">
      <v>408</v>
    </nc>
  </rcc>
  <rcv guid="{332F9C2A-37BA-4BBD-8438-18775629EB58}" action="delete"/>
  <rcv guid="{332F9C2A-37BA-4BBD-8438-18775629EB58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5" sId="1" numFmtId="4">
    <oc r="D195">
      <v>4878</v>
    </oc>
    <nc r="D195">
      <v>4944.5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6" sId="1">
    <nc r="F206">
      <f>SUM(C204+C205+C207+C208+C209)</f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7" sId="1">
    <oc r="F206">
      <f>SUM(C204+C205+C207+C208+C209)</f>
    </oc>
    <nc r="F206"/>
  </rcc>
  <rcv guid="{332F9C2A-37BA-4BBD-8438-18775629EB58}" action="delete"/>
  <rcv guid="{332F9C2A-37BA-4BBD-8438-18775629EB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09"/>
  <sheetViews>
    <sheetView tabSelected="1" topLeftCell="A190" zoomScaleNormal="100" workbookViewId="0">
      <selection activeCell="H202" sqref="H20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3" t="s">
        <v>111</v>
      </c>
      <c r="C2" s="73"/>
      <c r="D2" s="73"/>
      <c r="E2" s="73"/>
      <c r="F2" s="73"/>
      <c r="G2" s="73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101</v>
      </c>
      <c r="F3" s="11" t="s">
        <v>112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28</v>
      </c>
      <c r="C5" s="12" t="s">
        <v>63</v>
      </c>
      <c r="D5" s="13"/>
      <c r="E5" s="13"/>
      <c r="F5" s="13"/>
      <c r="G5" s="48"/>
    </row>
    <row r="6" spans="2:7" ht="30" customHeight="1" x14ac:dyDescent="0.2">
      <c r="B6" s="14" t="s">
        <v>106</v>
      </c>
      <c r="C6" s="15" t="s">
        <v>103</v>
      </c>
      <c r="D6" s="31"/>
      <c r="E6" s="31"/>
      <c r="F6" s="31"/>
      <c r="G6" s="49" t="s">
        <v>52</v>
      </c>
    </row>
    <row r="7" spans="2:7" ht="17.25" customHeight="1" x14ac:dyDescent="0.2">
      <c r="B7" s="33"/>
      <c r="C7" s="32" t="s">
        <v>3</v>
      </c>
      <c r="D7" s="72">
        <f>SUM(D9:D12)</f>
        <v>4399.8</v>
      </c>
      <c r="E7" s="72">
        <f t="shared" ref="E7:F7" si="0">SUM(E9:E12)</f>
        <v>4236.1000000000004</v>
      </c>
      <c r="F7" s="72">
        <f t="shared" si="0"/>
        <v>4309.7000000000007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9</v>
      </c>
      <c r="D9" s="7">
        <v>2243.1999999999998</v>
      </c>
      <c r="E9" s="7">
        <v>2309.9</v>
      </c>
      <c r="F9" s="7">
        <v>2383.8000000000002</v>
      </c>
      <c r="G9" s="52"/>
    </row>
    <row r="10" spans="2:7" ht="17.25" customHeight="1" x14ac:dyDescent="0.2">
      <c r="B10" s="35"/>
      <c r="C10" s="16" t="s">
        <v>12</v>
      </c>
      <c r="D10" s="7">
        <v>1834.5</v>
      </c>
      <c r="E10" s="7">
        <v>1715.9</v>
      </c>
      <c r="F10" s="7">
        <v>1715.9</v>
      </c>
      <c r="G10" s="52"/>
    </row>
    <row r="11" spans="2:7" ht="18.75" customHeight="1" x14ac:dyDescent="0.2">
      <c r="B11" s="35"/>
      <c r="C11" s="16" t="s">
        <v>16</v>
      </c>
      <c r="D11" s="7">
        <v>206.8</v>
      </c>
      <c r="E11" s="7">
        <v>210.3</v>
      </c>
      <c r="F11" s="7">
        <v>210</v>
      </c>
      <c r="G11" s="52"/>
    </row>
    <row r="12" spans="2:7" ht="16.5" customHeight="1" x14ac:dyDescent="0.2">
      <c r="B12" s="36"/>
      <c r="C12" s="16" t="s">
        <v>8</v>
      </c>
      <c r="D12" s="7">
        <v>115.3</v>
      </c>
      <c r="E12" s="7"/>
      <c r="F12" s="7"/>
      <c r="G12" s="52"/>
    </row>
    <row r="13" spans="2:7" ht="30" customHeight="1" x14ac:dyDescent="0.2">
      <c r="B13" s="44" t="s">
        <v>29</v>
      </c>
      <c r="C13" s="15" t="s">
        <v>64</v>
      </c>
      <c r="D13" s="25"/>
      <c r="E13" s="25"/>
      <c r="F13" s="25"/>
      <c r="G13" s="49" t="s">
        <v>52</v>
      </c>
    </row>
    <row r="14" spans="2:7" ht="16.149999999999999" customHeight="1" x14ac:dyDescent="0.2">
      <c r="B14" s="17"/>
      <c r="C14" s="19" t="s">
        <v>3</v>
      </c>
      <c r="D14" s="9">
        <f>SUM(D16:D19)</f>
        <v>133.4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4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5"/>
      <c r="C16" s="41" t="s">
        <v>9</v>
      </c>
      <c r="D16" s="24"/>
      <c r="E16" s="24"/>
      <c r="F16" s="24"/>
      <c r="G16" s="55"/>
    </row>
    <row r="17" spans="2:7" ht="16.149999999999999" customHeight="1" x14ac:dyDescent="0.2">
      <c r="B17" s="75"/>
      <c r="C17" s="41" t="s">
        <v>12</v>
      </c>
      <c r="D17" s="23">
        <v>133.4</v>
      </c>
      <c r="E17" s="24"/>
      <c r="F17" s="24"/>
      <c r="G17" s="55"/>
    </row>
    <row r="18" spans="2:7" ht="16.149999999999999" customHeight="1" x14ac:dyDescent="0.2">
      <c r="B18" s="75"/>
      <c r="C18" s="41" t="s">
        <v>16</v>
      </c>
      <c r="D18" s="24"/>
      <c r="E18" s="24"/>
      <c r="F18" s="24"/>
      <c r="G18" s="55"/>
    </row>
    <row r="19" spans="2:7" ht="16.149999999999999" customHeight="1" x14ac:dyDescent="0.2">
      <c r="B19" s="76"/>
      <c r="C19" s="41" t="s">
        <v>8</v>
      </c>
      <c r="D19" s="24"/>
      <c r="E19" s="24"/>
      <c r="F19" s="24"/>
      <c r="G19" s="55"/>
    </row>
    <row r="20" spans="2:7" ht="25.5" customHeight="1" x14ac:dyDescent="0.2">
      <c r="B20" s="12" t="s">
        <v>27</v>
      </c>
      <c r="C20" s="12" t="s">
        <v>65</v>
      </c>
      <c r="D20" s="13"/>
      <c r="E20" s="13"/>
      <c r="F20" s="13"/>
      <c r="G20" s="48"/>
    </row>
    <row r="21" spans="2:7" ht="33" customHeight="1" x14ac:dyDescent="0.2">
      <c r="B21" s="44" t="s">
        <v>107</v>
      </c>
      <c r="C21" s="15" t="s">
        <v>104</v>
      </c>
      <c r="D21" s="25"/>
      <c r="E21" s="25"/>
      <c r="F21" s="25"/>
      <c r="G21" s="49" t="s">
        <v>52</v>
      </c>
    </row>
    <row r="22" spans="2:7" ht="16.149999999999999" customHeight="1" x14ac:dyDescent="0.2">
      <c r="B22" s="17"/>
      <c r="C22" s="19" t="s">
        <v>3</v>
      </c>
      <c r="D22" s="9">
        <f>SUM(D24:D27)</f>
        <v>2414.2000000000003</v>
      </c>
      <c r="E22" s="9">
        <f t="shared" ref="E22:F22" si="2">SUM(E24:E27)</f>
        <v>2346.1000000000004</v>
      </c>
      <c r="F22" s="9">
        <f t="shared" si="2"/>
        <v>2381.8000000000002</v>
      </c>
      <c r="G22" s="53"/>
    </row>
    <row r="23" spans="2:7" ht="16.149999999999999" customHeight="1" x14ac:dyDescent="0.2">
      <c r="B23" s="74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5"/>
      <c r="C24" s="41" t="s">
        <v>9</v>
      </c>
      <c r="D24" s="23">
        <v>1080.2</v>
      </c>
      <c r="E24" s="23">
        <v>1117.4000000000001</v>
      </c>
      <c r="F24" s="23">
        <v>1153.0999999999999</v>
      </c>
      <c r="G24" s="55"/>
    </row>
    <row r="25" spans="2:7" ht="16.149999999999999" customHeight="1" x14ac:dyDescent="0.2">
      <c r="B25" s="75"/>
      <c r="C25" s="41" t="s">
        <v>12</v>
      </c>
      <c r="D25" s="23">
        <v>1168.5999999999999</v>
      </c>
      <c r="E25" s="23">
        <v>1122.7</v>
      </c>
      <c r="F25" s="23">
        <v>1122.7</v>
      </c>
      <c r="G25" s="55"/>
    </row>
    <row r="26" spans="2:7" ht="16.149999999999999" customHeight="1" x14ac:dyDescent="0.2">
      <c r="B26" s="75"/>
      <c r="C26" s="41" t="s">
        <v>16</v>
      </c>
      <c r="D26" s="23">
        <v>106</v>
      </c>
      <c r="E26" s="23">
        <v>106</v>
      </c>
      <c r="F26" s="23">
        <v>106</v>
      </c>
      <c r="G26" s="55"/>
    </row>
    <row r="27" spans="2:7" ht="16.149999999999999" customHeight="1" x14ac:dyDescent="0.2">
      <c r="B27" s="76"/>
      <c r="C27" s="41" t="s">
        <v>8</v>
      </c>
      <c r="D27" s="23">
        <v>59.4</v>
      </c>
      <c r="E27" s="23"/>
      <c r="F27" s="23"/>
      <c r="G27" s="55"/>
    </row>
    <row r="28" spans="2:7" ht="33.75" customHeight="1" x14ac:dyDescent="0.2">
      <c r="B28" s="12" t="s">
        <v>30</v>
      </c>
      <c r="C28" s="12" t="s">
        <v>66</v>
      </c>
      <c r="D28" s="13"/>
      <c r="E28" s="13"/>
      <c r="F28" s="13"/>
      <c r="G28" s="48"/>
    </row>
    <row r="29" spans="2:7" ht="33.6" customHeight="1" x14ac:dyDescent="0.2">
      <c r="B29" s="44" t="s">
        <v>108</v>
      </c>
      <c r="C29" s="15" t="s">
        <v>105</v>
      </c>
      <c r="D29" s="25"/>
      <c r="E29" s="25"/>
      <c r="F29" s="25"/>
      <c r="G29" s="49" t="s">
        <v>52</v>
      </c>
    </row>
    <row r="30" spans="2:7" ht="16.149999999999999" customHeight="1" x14ac:dyDescent="0.2">
      <c r="B30" s="17"/>
      <c r="C30" s="19" t="s">
        <v>3</v>
      </c>
      <c r="D30" s="9">
        <f>SUM(D32:D35)</f>
        <v>18970.500000000004</v>
      </c>
      <c r="E30" s="9">
        <f t="shared" ref="E30:F30" si="3">SUM(E32:E35)</f>
        <v>18226.100000000002</v>
      </c>
      <c r="F30" s="9">
        <f t="shared" si="3"/>
        <v>18486.600000000002</v>
      </c>
      <c r="G30" s="53"/>
    </row>
    <row r="31" spans="2:7" ht="16.149999999999999" customHeight="1" x14ac:dyDescent="0.2">
      <c r="B31" s="74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5"/>
      <c r="C32" s="41" t="s">
        <v>9</v>
      </c>
      <c r="D32" s="23">
        <v>6978.1</v>
      </c>
      <c r="E32" s="23">
        <v>8032.1</v>
      </c>
      <c r="F32" s="23">
        <v>8289.1</v>
      </c>
      <c r="G32" s="55"/>
    </row>
    <row r="33" spans="2:7" ht="16.149999999999999" customHeight="1" x14ac:dyDescent="0.2">
      <c r="B33" s="75"/>
      <c r="C33" s="41" t="s">
        <v>12</v>
      </c>
      <c r="D33" s="23">
        <v>10293.799999999999</v>
      </c>
      <c r="E33" s="23">
        <v>10017.700000000001</v>
      </c>
      <c r="F33" s="23">
        <v>10017.700000000001</v>
      </c>
      <c r="G33" s="55"/>
    </row>
    <row r="34" spans="2:7" ht="16.149999999999999" customHeight="1" x14ac:dyDescent="0.2">
      <c r="B34" s="75"/>
      <c r="C34" s="41" t="s">
        <v>16</v>
      </c>
      <c r="D34" s="23">
        <v>169.9</v>
      </c>
      <c r="E34" s="23">
        <v>176.3</v>
      </c>
      <c r="F34" s="23">
        <v>179.8</v>
      </c>
      <c r="G34" s="55"/>
    </row>
    <row r="35" spans="2:7" ht="16.149999999999999" customHeight="1" x14ac:dyDescent="0.2">
      <c r="B35" s="76"/>
      <c r="C35" s="41" t="s">
        <v>8</v>
      </c>
      <c r="D35" s="23">
        <v>1528.7</v>
      </c>
      <c r="E35" s="23"/>
      <c r="F35" s="23"/>
      <c r="G35" s="55"/>
    </row>
    <row r="36" spans="2:7" ht="29.25" customHeight="1" x14ac:dyDescent="0.2">
      <c r="B36" s="12" t="s">
        <v>31</v>
      </c>
      <c r="C36" s="20" t="s">
        <v>91</v>
      </c>
      <c r="D36" s="26"/>
      <c r="E36" s="26"/>
      <c r="F36" s="26"/>
      <c r="G36" s="48"/>
    </row>
    <row r="37" spans="2:7" ht="26.25" customHeight="1" x14ac:dyDescent="0.2">
      <c r="B37" s="44" t="s">
        <v>32</v>
      </c>
      <c r="C37" s="15" t="s">
        <v>90</v>
      </c>
      <c r="D37" s="25"/>
      <c r="E37" s="25"/>
      <c r="F37" s="25"/>
      <c r="G37" s="49" t="s">
        <v>102</v>
      </c>
    </row>
    <row r="38" spans="2:7" ht="18.600000000000001" customHeight="1" x14ac:dyDescent="0.2">
      <c r="B38" s="42"/>
      <c r="C38" s="19" t="s">
        <v>3</v>
      </c>
      <c r="D38" s="9">
        <f>SUM(D40:D43)</f>
        <v>846.5</v>
      </c>
      <c r="E38" s="9">
        <f t="shared" ref="E38:F38" si="4">SUM(E40:E43)</f>
        <v>862.2</v>
      </c>
      <c r="F38" s="9">
        <f t="shared" si="4"/>
        <v>886.6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9</v>
      </c>
      <c r="D40" s="23">
        <v>735.6</v>
      </c>
      <c r="E40" s="23">
        <v>766.2</v>
      </c>
      <c r="F40" s="23">
        <v>790.7</v>
      </c>
      <c r="G40" s="55"/>
    </row>
    <row r="41" spans="2:7" ht="18.600000000000001" customHeight="1" x14ac:dyDescent="0.2">
      <c r="B41" s="30"/>
      <c r="C41" s="41" t="s">
        <v>12</v>
      </c>
      <c r="D41" s="23">
        <v>87.4</v>
      </c>
      <c r="E41" s="23">
        <v>85.9</v>
      </c>
      <c r="F41" s="23">
        <v>85.9</v>
      </c>
      <c r="G41" s="55"/>
    </row>
    <row r="42" spans="2:7" ht="18.600000000000001" customHeight="1" x14ac:dyDescent="0.2">
      <c r="B42" s="35"/>
      <c r="C42" s="41" t="s">
        <v>16</v>
      </c>
      <c r="D42" s="23">
        <v>10.199999999999999</v>
      </c>
      <c r="E42" s="23">
        <v>10.1</v>
      </c>
      <c r="F42" s="23">
        <v>10</v>
      </c>
      <c r="G42" s="55"/>
    </row>
    <row r="43" spans="2:7" ht="16.5" customHeight="1" x14ac:dyDescent="0.2">
      <c r="B43" s="36"/>
      <c r="C43" s="41" t="s">
        <v>8</v>
      </c>
      <c r="D43" s="23">
        <v>13.3</v>
      </c>
      <c r="E43" s="23"/>
      <c r="F43" s="23"/>
      <c r="G43" s="55"/>
    </row>
    <row r="44" spans="2:7" ht="21" customHeight="1" x14ac:dyDescent="0.2">
      <c r="B44" s="44" t="s">
        <v>33</v>
      </c>
      <c r="C44" s="15" t="s">
        <v>89</v>
      </c>
      <c r="D44" s="25"/>
      <c r="E44" s="25"/>
      <c r="F44" s="25"/>
      <c r="G44" s="49" t="s">
        <v>53</v>
      </c>
    </row>
    <row r="45" spans="2:7" ht="16.5" customHeight="1" x14ac:dyDescent="0.2">
      <c r="B45" s="42"/>
      <c r="C45" s="19" t="s">
        <v>3</v>
      </c>
      <c r="D45" s="9">
        <f>SUM(D47:D49)</f>
        <v>413.7</v>
      </c>
      <c r="E45" s="9">
        <f t="shared" ref="E45:F45" si="5">SUM(E47:E49)</f>
        <v>229</v>
      </c>
      <c r="F45" s="9">
        <f t="shared" si="5"/>
        <v>236.3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9</v>
      </c>
      <c r="D47" s="23">
        <v>218.7</v>
      </c>
      <c r="E47" s="23">
        <v>229</v>
      </c>
      <c r="F47" s="23">
        <v>236.3</v>
      </c>
      <c r="G47" s="55"/>
    </row>
    <row r="48" spans="2:7" ht="16.5" customHeight="1" x14ac:dyDescent="0.2">
      <c r="B48" s="30"/>
      <c r="C48" s="41" t="s">
        <v>12</v>
      </c>
      <c r="D48" s="23">
        <v>195</v>
      </c>
      <c r="E48" s="23"/>
      <c r="F48" s="23"/>
      <c r="G48" s="55"/>
    </row>
    <row r="49" spans="2:7" ht="16.5" customHeight="1" x14ac:dyDescent="0.2">
      <c r="B49" s="36"/>
      <c r="C49" s="41" t="s">
        <v>8</v>
      </c>
      <c r="D49" s="23"/>
      <c r="E49" s="23"/>
      <c r="F49" s="23"/>
      <c r="G49" s="55"/>
    </row>
    <row r="50" spans="2:7" ht="28.5" customHeight="1" x14ac:dyDescent="0.2">
      <c r="B50" s="44" t="s">
        <v>34</v>
      </c>
      <c r="C50" s="15" t="s">
        <v>88</v>
      </c>
      <c r="D50" s="25"/>
      <c r="E50" s="25"/>
      <c r="F50" s="25"/>
      <c r="G50" s="49" t="s">
        <v>54</v>
      </c>
    </row>
    <row r="51" spans="2:7" ht="16.5" customHeight="1" x14ac:dyDescent="0.2">
      <c r="B51" s="42"/>
      <c r="C51" s="19" t="s">
        <v>3</v>
      </c>
      <c r="D51" s="9">
        <f>SUM(D53:D54)</f>
        <v>38</v>
      </c>
      <c r="E51" s="9">
        <f t="shared" ref="E51:F51" si="6">SUM(E53:E54)</f>
        <v>39.799999999999997</v>
      </c>
      <c r="F51" s="9">
        <f t="shared" si="6"/>
        <v>41.1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9</v>
      </c>
      <c r="D53" s="23">
        <v>38</v>
      </c>
      <c r="E53" s="23">
        <v>39.799999999999997</v>
      </c>
      <c r="F53" s="23">
        <v>41.1</v>
      </c>
      <c r="G53" s="55"/>
    </row>
    <row r="54" spans="2:7" ht="16.5" customHeight="1" x14ac:dyDescent="0.2">
      <c r="B54" s="36"/>
      <c r="C54" s="41" t="s">
        <v>8</v>
      </c>
      <c r="D54" s="23"/>
      <c r="E54" s="23"/>
      <c r="F54" s="23"/>
      <c r="G54" s="55"/>
    </row>
    <row r="55" spans="2:7" ht="42" customHeight="1" x14ac:dyDescent="0.2">
      <c r="B55" s="12" t="s">
        <v>35</v>
      </c>
      <c r="C55" s="20" t="s">
        <v>87</v>
      </c>
      <c r="D55" s="26"/>
      <c r="E55" s="26"/>
      <c r="F55" s="26"/>
      <c r="G55" s="48"/>
    </row>
    <row r="56" spans="2:7" ht="27.75" customHeight="1" x14ac:dyDescent="0.2">
      <c r="B56" s="44" t="s">
        <v>36</v>
      </c>
      <c r="C56" s="15" t="s">
        <v>86</v>
      </c>
      <c r="D56" s="25"/>
      <c r="E56" s="25"/>
      <c r="F56" s="25"/>
      <c r="G56" s="49" t="s">
        <v>54</v>
      </c>
    </row>
    <row r="57" spans="2:7" ht="23.25" customHeight="1" x14ac:dyDescent="0.2">
      <c r="B57" s="42"/>
      <c r="C57" s="19" t="s">
        <v>3</v>
      </c>
      <c r="D57" s="9">
        <f>SUM(D59:D62)</f>
        <v>717.1</v>
      </c>
      <c r="E57" s="9">
        <f t="shared" ref="E57:F57" si="7">SUM(E59:E62)</f>
        <v>711.6</v>
      </c>
      <c r="F57" s="9">
        <f t="shared" si="7"/>
        <v>728.4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9</v>
      </c>
      <c r="D59" s="23">
        <v>514.6</v>
      </c>
      <c r="E59" s="23">
        <v>525.6</v>
      </c>
      <c r="F59" s="23">
        <v>542.4</v>
      </c>
      <c r="G59" s="55"/>
    </row>
    <row r="60" spans="2:7" ht="16.5" customHeight="1" x14ac:dyDescent="0.2">
      <c r="B60" s="30"/>
      <c r="C60" s="41" t="s">
        <v>12</v>
      </c>
      <c r="D60" s="23">
        <v>177</v>
      </c>
      <c r="E60" s="23">
        <v>171</v>
      </c>
      <c r="F60" s="23">
        <v>171</v>
      </c>
      <c r="G60" s="55"/>
    </row>
    <row r="61" spans="2:7" ht="17.25" customHeight="1" x14ac:dyDescent="0.2">
      <c r="B61" s="35"/>
      <c r="C61" s="41" t="s">
        <v>16</v>
      </c>
      <c r="D61" s="23">
        <v>15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8</v>
      </c>
      <c r="D62" s="23">
        <v>10.5</v>
      </c>
      <c r="E62" s="23"/>
      <c r="F62" s="23"/>
      <c r="G62" s="55"/>
    </row>
    <row r="63" spans="2:7" ht="30" customHeight="1" x14ac:dyDescent="0.2">
      <c r="B63" s="44" t="s">
        <v>37</v>
      </c>
      <c r="C63" s="15" t="s">
        <v>85</v>
      </c>
      <c r="D63" s="25"/>
      <c r="E63" s="25"/>
      <c r="F63" s="25"/>
      <c r="G63" s="49" t="s">
        <v>55</v>
      </c>
    </row>
    <row r="64" spans="2:7" ht="15.75" customHeight="1" x14ac:dyDescent="0.2">
      <c r="B64" s="42"/>
      <c r="C64" s="19" t="s">
        <v>3</v>
      </c>
      <c r="D64" s="9">
        <f>SUM(D66:D68)</f>
        <v>3694.2</v>
      </c>
      <c r="E64" s="9">
        <f t="shared" ref="E64:F64" si="8">SUM(E66:E68)</f>
        <v>3733.8</v>
      </c>
      <c r="F64" s="9">
        <f t="shared" si="8"/>
        <v>3790.8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9</v>
      </c>
      <c r="D66" s="23">
        <v>1527.7</v>
      </c>
      <c r="E66" s="23">
        <v>1782</v>
      </c>
      <c r="F66" s="23">
        <v>1839</v>
      </c>
      <c r="G66" s="55"/>
    </row>
    <row r="67" spans="2:7" ht="19.149999999999999" customHeight="1" x14ac:dyDescent="0.2">
      <c r="B67" s="30"/>
      <c r="C67" s="41" t="s">
        <v>12</v>
      </c>
      <c r="D67" s="23">
        <v>2166.5</v>
      </c>
      <c r="E67" s="23">
        <v>1951.8</v>
      </c>
      <c r="F67" s="23">
        <v>1951.8</v>
      </c>
      <c r="G67" s="55"/>
    </row>
    <row r="68" spans="2:7" ht="18" customHeight="1" x14ac:dyDescent="0.2">
      <c r="B68" s="36"/>
      <c r="C68" s="41" t="s">
        <v>8</v>
      </c>
      <c r="D68" s="24"/>
      <c r="E68" s="24"/>
      <c r="F68" s="24"/>
      <c r="G68" s="55"/>
    </row>
    <row r="69" spans="2:7" ht="25.9" customHeight="1" x14ac:dyDescent="0.2">
      <c r="B69" s="44" t="s">
        <v>38</v>
      </c>
      <c r="C69" s="15" t="s">
        <v>84</v>
      </c>
      <c r="D69" s="25"/>
      <c r="E69" s="25"/>
      <c r="F69" s="25"/>
      <c r="G69" s="49" t="s">
        <v>52</v>
      </c>
    </row>
    <row r="70" spans="2:7" ht="16.5" customHeight="1" x14ac:dyDescent="0.2">
      <c r="B70" s="42"/>
      <c r="C70" s="19" t="s">
        <v>3</v>
      </c>
      <c r="D70" s="9">
        <f>SUM(D72:D75)</f>
        <v>0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9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12</v>
      </c>
      <c r="D73" s="24"/>
      <c r="E73" s="24"/>
      <c r="F73" s="24"/>
      <c r="G73" s="55"/>
    </row>
    <row r="74" spans="2:7" x14ac:dyDescent="0.2">
      <c r="B74" s="35"/>
      <c r="C74" s="41" t="s">
        <v>16</v>
      </c>
      <c r="D74" s="24"/>
      <c r="E74" s="24"/>
      <c r="F74" s="24"/>
      <c r="G74" s="55"/>
    </row>
    <row r="75" spans="2:7" ht="16.5" customHeight="1" x14ac:dyDescent="0.2">
      <c r="B75" s="36"/>
      <c r="C75" s="41" t="s">
        <v>8</v>
      </c>
      <c r="D75" s="24"/>
      <c r="E75" s="24"/>
      <c r="F75" s="24"/>
      <c r="G75" s="55"/>
    </row>
    <row r="76" spans="2:7" ht="30.6" customHeight="1" x14ac:dyDescent="0.2">
      <c r="B76" s="44" t="s">
        <v>44</v>
      </c>
      <c r="C76" s="15" t="s">
        <v>83</v>
      </c>
      <c r="D76" s="25"/>
      <c r="E76" s="25"/>
      <c r="F76" s="25"/>
      <c r="G76" s="49" t="s">
        <v>52</v>
      </c>
    </row>
    <row r="77" spans="2:7" ht="16.5" customHeight="1" x14ac:dyDescent="0.2">
      <c r="B77" s="42"/>
      <c r="C77" s="19" t="s">
        <v>3</v>
      </c>
      <c r="D77" s="9">
        <f>SUM(D79:D80)</f>
        <v>26</v>
      </c>
      <c r="E77" s="9">
        <f t="shared" ref="E77:F77" si="10">SUM(E79:E80)</f>
        <v>27.2</v>
      </c>
      <c r="F77" s="9">
        <f t="shared" si="10"/>
        <v>28.1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9</v>
      </c>
      <c r="D79" s="23">
        <v>26</v>
      </c>
      <c r="E79" s="23">
        <v>27.2</v>
      </c>
      <c r="F79" s="23">
        <v>28.1</v>
      </c>
      <c r="G79" s="55"/>
    </row>
    <row r="80" spans="2:7" ht="18" customHeight="1" x14ac:dyDescent="0.2">
      <c r="B80" s="36"/>
      <c r="C80" s="41" t="s">
        <v>8</v>
      </c>
      <c r="D80" s="23"/>
      <c r="E80" s="23"/>
      <c r="F80" s="23"/>
      <c r="G80" s="55"/>
    </row>
    <row r="81" spans="2:7" ht="45.75" customHeight="1" x14ac:dyDescent="0.2">
      <c r="B81" s="17"/>
      <c r="C81" s="18" t="s">
        <v>17</v>
      </c>
      <c r="D81" s="8"/>
      <c r="E81" s="8"/>
      <c r="F81" s="8"/>
      <c r="G81" s="53"/>
    </row>
    <row r="82" spans="2:7" ht="30.75" customHeight="1" x14ac:dyDescent="0.2">
      <c r="B82" s="44" t="s">
        <v>39</v>
      </c>
      <c r="C82" s="15" t="s">
        <v>82</v>
      </c>
      <c r="D82" s="25"/>
      <c r="E82" s="25"/>
      <c r="F82" s="25"/>
      <c r="G82" s="49" t="s">
        <v>52</v>
      </c>
    </row>
    <row r="83" spans="2:7" ht="20.25" customHeight="1" x14ac:dyDescent="0.2">
      <c r="B83" s="42"/>
      <c r="C83" s="19" t="s">
        <v>3</v>
      </c>
      <c r="D83" s="9">
        <f>SUM(D85:D87)</f>
        <v>2146.8000000000002</v>
      </c>
      <c r="E83" s="9">
        <f t="shared" ref="E83:F83" si="11">SUM(E85:E87)</f>
        <v>2172.4</v>
      </c>
      <c r="F83" s="9">
        <f t="shared" si="11"/>
        <v>2194.6999999999998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9</v>
      </c>
      <c r="D85" s="23">
        <v>665.9</v>
      </c>
      <c r="E85" s="23">
        <v>691.5</v>
      </c>
      <c r="F85" s="23">
        <v>713.8</v>
      </c>
      <c r="G85" s="55"/>
    </row>
    <row r="86" spans="2:7" ht="15" customHeight="1" x14ac:dyDescent="0.2">
      <c r="B86" s="30"/>
      <c r="C86" s="41" t="s">
        <v>12</v>
      </c>
      <c r="D86" s="23">
        <v>1480.9</v>
      </c>
      <c r="E86" s="23">
        <v>1480.9</v>
      </c>
      <c r="F86" s="23">
        <v>1480.9</v>
      </c>
      <c r="G86" s="55"/>
    </row>
    <row r="87" spans="2:7" ht="18" customHeight="1" x14ac:dyDescent="0.2">
      <c r="B87" s="36"/>
      <c r="C87" s="41" t="s">
        <v>8</v>
      </c>
      <c r="D87" s="24"/>
      <c r="E87" s="24"/>
      <c r="F87" s="24"/>
      <c r="G87" s="55"/>
    </row>
    <row r="88" spans="2:7" ht="31.9" customHeight="1" x14ac:dyDescent="0.2">
      <c r="B88" s="44" t="s">
        <v>40</v>
      </c>
      <c r="C88" s="15" t="s">
        <v>81</v>
      </c>
      <c r="D88" s="25"/>
      <c r="E88" s="25"/>
      <c r="F88" s="25"/>
      <c r="G88" s="49" t="s">
        <v>52</v>
      </c>
    </row>
    <row r="89" spans="2:7" ht="18" customHeight="1" x14ac:dyDescent="0.2">
      <c r="B89" s="42"/>
      <c r="C89" s="19" t="s">
        <v>3</v>
      </c>
      <c r="D89" s="9">
        <f>SUM(D91:D94)</f>
        <v>0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9</v>
      </c>
      <c r="D91" s="24"/>
      <c r="E91" s="24"/>
      <c r="F91" s="24"/>
      <c r="G91" s="55"/>
    </row>
    <row r="92" spans="2:7" ht="13.5" customHeight="1" x14ac:dyDescent="0.2">
      <c r="B92" s="30"/>
      <c r="C92" s="41" t="s">
        <v>12</v>
      </c>
      <c r="D92" s="23"/>
      <c r="E92" s="24"/>
      <c r="F92" s="24"/>
      <c r="G92" s="55"/>
    </row>
    <row r="93" spans="2:7" ht="27.75" customHeight="1" x14ac:dyDescent="0.2">
      <c r="B93" s="30"/>
      <c r="C93" s="41" t="s">
        <v>13</v>
      </c>
      <c r="D93" s="23"/>
      <c r="E93" s="24"/>
      <c r="F93" s="24"/>
      <c r="G93" s="55"/>
    </row>
    <row r="94" spans="2:7" ht="18" customHeight="1" x14ac:dyDescent="0.2">
      <c r="B94" s="36"/>
      <c r="C94" s="41" t="s">
        <v>8</v>
      </c>
      <c r="D94" s="23"/>
      <c r="E94" s="24"/>
      <c r="F94" s="24"/>
      <c r="G94" s="55"/>
    </row>
    <row r="95" spans="2:7" ht="17.45" customHeight="1" x14ac:dyDescent="0.2">
      <c r="B95" s="44" t="s">
        <v>41</v>
      </c>
      <c r="C95" s="15" t="s">
        <v>80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100</v>
      </c>
      <c r="E96" s="9">
        <f t="shared" ref="E96:F96" si="13">SUM(E98)</f>
        <v>314.7</v>
      </c>
      <c r="F96" s="9">
        <f t="shared" si="13"/>
        <v>314.7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12</v>
      </c>
      <c r="D98" s="71">
        <v>100</v>
      </c>
      <c r="E98" s="71">
        <v>314.7</v>
      </c>
      <c r="F98" s="71">
        <v>314.7</v>
      </c>
      <c r="G98" s="60"/>
    </row>
    <row r="99" spans="2:7" x14ac:dyDescent="0.2">
      <c r="B99" s="14" t="s">
        <v>42</v>
      </c>
      <c r="C99" s="15" t="s">
        <v>79</v>
      </c>
      <c r="D99" s="25"/>
      <c r="E99" s="25"/>
      <c r="F99" s="25"/>
      <c r="G99" s="49" t="s">
        <v>56</v>
      </c>
    </row>
    <row r="100" spans="2:7" ht="21" customHeight="1" x14ac:dyDescent="0.2">
      <c r="B100" s="42"/>
      <c r="C100" s="19" t="s">
        <v>3</v>
      </c>
      <c r="D100" s="9">
        <f>SUM(D102:D103)</f>
        <v>535.29999999999995</v>
      </c>
      <c r="E100" s="9">
        <f t="shared" ref="E100:F100" si="14">SUM(E102:E103)</f>
        <v>148.19999999999999</v>
      </c>
      <c r="F100" s="9">
        <f t="shared" si="14"/>
        <v>152.9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9</v>
      </c>
      <c r="D102" s="23">
        <v>408</v>
      </c>
      <c r="E102" s="23">
        <v>148.19999999999999</v>
      </c>
      <c r="F102" s="23">
        <v>152.9</v>
      </c>
      <c r="G102" s="55"/>
    </row>
    <row r="103" spans="2:7" ht="15.75" customHeight="1" x14ac:dyDescent="0.2">
      <c r="B103" s="36"/>
      <c r="C103" s="41" t="s">
        <v>8</v>
      </c>
      <c r="D103" s="23">
        <v>127.3</v>
      </c>
      <c r="E103" s="23"/>
      <c r="F103" s="23"/>
      <c r="G103" s="55"/>
    </row>
    <row r="104" spans="2:7" ht="18" customHeight="1" x14ac:dyDescent="0.2">
      <c r="B104" s="14" t="s">
        <v>43</v>
      </c>
      <c r="C104" s="15" t="s">
        <v>78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18</v>
      </c>
      <c r="D105" s="9">
        <f>SUM(D107:D108)</f>
        <v>641</v>
      </c>
      <c r="E105" s="9">
        <f t="shared" ref="E105:F105" si="15">SUM(E107:E108)</f>
        <v>641</v>
      </c>
      <c r="F105" s="9">
        <f t="shared" si="15"/>
        <v>641</v>
      </c>
      <c r="G105" s="53"/>
    </row>
    <row r="106" spans="2:7" ht="15.75" customHeight="1" x14ac:dyDescent="0.2">
      <c r="B106" s="74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5"/>
      <c r="C107" s="59" t="s">
        <v>12</v>
      </c>
      <c r="D107" s="23">
        <v>641</v>
      </c>
      <c r="E107" s="23">
        <v>641</v>
      </c>
      <c r="F107" s="23">
        <v>641</v>
      </c>
      <c r="G107" s="55"/>
    </row>
    <row r="108" spans="2:7" ht="15.75" customHeight="1" x14ac:dyDescent="0.2">
      <c r="B108" s="76"/>
      <c r="C108" s="41" t="s">
        <v>8</v>
      </c>
      <c r="D108" s="24"/>
      <c r="E108" s="24"/>
      <c r="F108" s="24"/>
      <c r="G108" s="55"/>
    </row>
    <row r="109" spans="2:7" ht="17.25" customHeight="1" x14ac:dyDescent="0.2">
      <c r="B109" s="12" t="s">
        <v>45</v>
      </c>
      <c r="C109" s="20" t="s">
        <v>77</v>
      </c>
      <c r="D109" s="26"/>
      <c r="E109" s="26"/>
      <c r="F109" s="26"/>
      <c r="G109" s="48"/>
    </row>
    <row r="110" spans="2:7" ht="30" customHeight="1" x14ac:dyDescent="0.2">
      <c r="B110" s="44" t="s">
        <v>46</v>
      </c>
      <c r="C110" s="15" t="s">
        <v>76</v>
      </c>
      <c r="D110" s="25"/>
      <c r="E110" s="25"/>
      <c r="F110" s="25"/>
      <c r="G110" s="49" t="s">
        <v>52</v>
      </c>
    </row>
    <row r="111" spans="2:7" ht="17.25" customHeight="1" x14ac:dyDescent="0.2">
      <c r="B111" s="42"/>
      <c r="C111" s="19" t="s">
        <v>3</v>
      </c>
      <c r="D111" s="9">
        <f>SUM(D113:D114)</f>
        <v>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9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8</v>
      </c>
      <c r="D114" s="23"/>
      <c r="E114" s="23"/>
      <c r="F114" s="23"/>
      <c r="G114" s="55"/>
    </row>
    <row r="115" spans="2:7" ht="16.5" customHeight="1" x14ac:dyDescent="0.2">
      <c r="B115" s="44" t="s">
        <v>47</v>
      </c>
      <c r="C115" s="15" t="s">
        <v>75</v>
      </c>
      <c r="D115" s="25"/>
      <c r="E115" s="25"/>
      <c r="F115" s="25"/>
      <c r="G115" s="49" t="s">
        <v>52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9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12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13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8</v>
      </c>
      <c r="D121" s="46"/>
      <c r="E121" s="46"/>
      <c r="F121" s="46"/>
      <c r="G121" s="56"/>
    </row>
    <row r="122" spans="2:7" ht="21" customHeight="1" x14ac:dyDescent="0.2">
      <c r="B122" s="44" t="s">
        <v>48</v>
      </c>
      <c r="C122" s="15" t="s">
        <v>74</v>
      </c>
      <c r="D122" s="25"/>
      <c r="E122" s="25"/>
      <c r="F122" s="25"/>
      <c r="G122" s="49" t="s">
        <v>52</v>
      </c>
    </row>
    <row r="123" spans="2:7" ht="16.149999999999999" customHeight="1" x14ac:dyDescent="0.2">
      <c r="B123" s="42"/>
      <c r="C123" s="19" t="s">
        <v>3</v>
      </c>
      <c r="D123" s="9">
        <f>SUM(D125:D127)</f>
        <v>2160.8999999999996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x14ac:dyDescent="0.2">
      <c r="B124" s="45"/>
      <c r="C124" s="43" t="s">
        <v>4</v>
      </c>
      <c r="D124" s="7"/>
      <c r="E124" s="7"/>
      <c r="F124" s="7"/>
      <c r="G124" s="54"/>
    </row>
    <row r="125" spans="2:7" ht="25.5" x14ac:dyDescent="0.2">
      <c r="B125" s="30"/>
      <c r="C125" s="41" t="s">
        <v>9</v>
      </c>
      <c r="D125" s="24"/>
      <c r="E125" s="23"/>
      <c r="F125" s="23"/>
      <c r="G125" s="55"/>
    </row>
    <row r="126" spans="2:7" ht="18.75" customHeight="1" x14ac:dyDescent="0.2">
      <c r="B126" s="36"/>
      <c r="C126" s="41" t="s">
        <v>8</v>
      </c>
      <c r="D126" s="23">
        <v>704.8</v>
      </c>
      <c r="E126" s="24"/>
      <c r="F126" s="24"/>
      <c r="G126" s="55"/>
    </row>
    <row r="127" spans="2:7" ht="18.75" customHeight="1" x14ac:dyDescent="0.2">
      <c r="B127" s="36"/>
      <c r="C127" s="41" t="s">
        <v>109</v>
      </c>
      <c r="D127" s="23">
        <v>1456.1</v>
      </c>
      <c r="E127" s="24"/>
      <c r="F127" s="24"/>
      <c r="G127" s="55"/>
    </row>
    <row r="128" spans="2:7" ht="43.5" customHeight="1" x14ac:dyDescent="0.2">
      <c r="B128" s="44" t="s">
        <v>57</v>
      </c>
      <c r="C128" s="15" t="s">
        <v>73</v>
      </c>
      <c r="D128" s="25"/>
      <c r="E128" s="25"/>
      <c r="F128" s="25"/>
      <c r="G128" s="49" t="s">
        <v>58</v>
      </c>
    </row>
    <row r="129" spans="2:7" ht="16.149999999999999" customHeight="1" x14ac:dyDescent="0.2">
      <c r="B129" s="42"/>
      <c r="C129" s="19" t="s">
        <v>3</v>
      </c>
      <c r="D129" s="9">
        <f>SUM(D131:D134)</f>
        <v>2266.6999999999998</v>
      </c>
      <c r="E129" s="9">
        <f t="shared" ref="E129:F129" si="19">SUM(E131:E134)</f>
        <v>0</v>
      </c>
      <c r="F129" s="9">
        <f t="shared" si="19"/>
        <v>0</v>
      </c>
      <c r="G129" s="53"/>
    </row>
    <row r="130" spans="2:7" ht="16.149999999999999" customHeight="1" x14ac:dyDescent="0.2">
      <c r="B130" s="45"/>
      <c r="C130" s="43" t="s">
        <v>4</v>
      </c>
      <c r="D130" s="7"/>
      <c r="E130" s="7"/>
      <c r="F130" s="7"/>
      <c r="G130" s="54"/>
    </row>
    <row r="131" spans="2:7" ht="16.149999999999999" customHeight="1" x14ac:dyDescent="0.2">
      <c r="B131" s="30"/>
      <c r="C131" s="41" t="s">
        <v>9</v>
      </c>
      <c r="D131" s="23">
        <v>566.70000000000005</v>
      </c>
      <c r="E131" s="23"/>
      <c r="F131" s="23"/>
      <c r="G131" s="55"/>
    </row>
    <row r="132" spans="2:7" ht="16.149999999999999" customHeight="1" x14ac:dyDescent="0.2">
      <c r="B132" s="30"/>
      <c r="C132" s="41" t="s">
        <v>12</v>
      </c>
      <c r="D132" s="23"/>
      <c r="E132" s="23"/>
      <c r="F132" s="23"/>
      <c r="G132" s="55"/>
    </row>
    <row r="133" spans="2:7" ht="16.149999999999999" customHeight="1" x14ac:dyDescent="0.2">
      <c r="B133" s="35"/>
      <c r="C133" s="41" t="s">
        <v>13</v>
      </c>
      <c r="D133" s="23">
        <v>1700</v>
      </c>
      <c r="E133" s="23"/>
      <c r="F133" s="24"/>
      <c r="G133" s="55"/>
    </row>
    <row r="134" spans="2:7" ht="16.149999999999999" customHeight="1" x14ac:dyDescent="0.2">
      <c r="B134" s="36"/>
      <c r="C134" s="41" t="s">
        <v>8</v>
      </c>
      <c r="D134" s="46"/>
      <c r="E134" s="46"/>
      <c r="F134" s="46"/>
      <c r="G134" s="56"/>
    </row>
    <row r="135" spans="2:7" ht="42" customHeight="1" x14ac:dyDescent="0.2">
      <c r="B135" s="44" t="s">
        <v>59</v>
      </c>
      <c r="C135" s="15" t="s">
        <v>72</v>
      </c>
      <c r="D135" s="25"/>
      <c r="E135" s="25"/>
      <c r="F135" s="25"/>
      <c r="G135" s="49" t="s">
        <v>53</v>
      </c>
    </row>
    <row r="136" spans="2:7" ht="16.149999999999999" customHeight="1" x14ac:dyDescent="0.2">
      <c r="B136" s="42"/>
      <c r="C136" s="19" t="s">
        <v>3</v>
      </c>
      <c r="D136" s="9">
        <f>SUM(D138:D140)</f>
        <v>100.8</v>
      </c>
      <c r="E136" s="9">
        <f t="shared" ref="E136:F136" si="20">SUM(E138:E140)</f>
        <v>0</v>
      </c>
      <c r="F136" s="9">
        <f t="shared" si="20"/>
        <v>0</v>
      </c>
      <c r="G136" s="53"/>
    </row>
    <row r="137" spans="2:7" ht="16.149999999999999" customHeight="1" x14ac:dyDescent="0.2">
      <c r="B137" s="45"/>
      <c r="C137" s="43" t="s">
        <v>4</v>
      </c>
      <c r="D137" s="7"/>
      <c r="E137" s="7"/>
      <c r="F137" s="7"/>
      <c r="G137" s="54"/>
    </row>
    <row r="138" spans="2:7" ht="16.149999999999999" customHeight="1" x14ac:dyDescent="0.2">
      <c r="B138" s="30"/>
      <c r="C138" s="41" t="s">
        <v>9</v>
      </c>
      <c r="D138" s="23">
        <v>100.8</v>
      </c>
      <c r="E138" s="23"/>
      <c r="F138" s="23"/>
      <c r="G138" s="55"/>
    </row>
    <row r="139" spans="2:7" ht="16.149999999999999" customHeight="1" x14ac:dyDescent="0.2">
      <c r="B139" s="35"/>
      <c r="C139" s="41" t="s">
        <v>13</v>
      </c>
      <c r="D139" s="23"/>
      <c r="E139" s="23"/>
      <c r="F139" s="23"/>
      <c r="G139" s="55"/>
    </row>
    <row r="140" spans="2:7" ht="16.149999999999999" customHeight="1" x14ac:dyDescent="0.2">
      <c r="B140" s="36"/>
      <c r="C140" s="41" t="s">
        <v>8</v>
      </c>
      <c r="D140" s="46"/>
      <c r="E140" s="46"/>
      <c r="F140" s="46"/>
      <c r="G140" s="56"/>
    </row>
    <row r="141" spans="2:7" ht="33" customHeight="1" x14ac:dyDescent="0.2">
      <c r="B141" s="44" t="s">
        <v>62</v>
      </c>
      <c r="C141" s="15" t="s">
        <v>71</v>
      </c>
      <c r="D141" s="25"/>
      <c r="E141" s="25"/>
      <c r="F141" s="25"/>
      <c r="G141" s="49" t="s">
        <v>52</v>
      </c>
    </row>
    <row r="142" spans="2:7" ht="16.149999999999999" customHeight="1" x14ac:dyDescent="0.2">
      <c r="B142" s="42"/>
      <c r="C142" s="19" t="s">
        <v>3</v>
      </c>
      <c r="D142" s="9">
        <f>SUM(D144:D147)</f>
        <v>969</v>
      </c>
      <c r="E142" s="9">
        <f>SUM(E144:E147)</f>
        <v>0</v>
      </c>
      <c r="F142" s="9">
        <f>SUM(F144:F147)</f>
        <v>0</v>
      </c>
      <c r="G142" s="53"/>
    </row>
    <row r="143" spans="2:7" ht="16.149999999999999" customHeight="1" x14ac:dyDescent="0.2">
      <c r="B143" s="45"/>
      <c r="C143" s="43" t="s">
        <v>4</v>
      </c>
      <c r="D143" s="7"/>
      <c r="E143" s="7"/>
      <c r="F143" s="7"/>
      <c r="G143" s="54"/>
    </row>
    <row r="144" spans="2:7" ht="25.5" x14ac:dyDescent="0.2">
      <c r="B144" s="30"/>
      <c r="C144" s="41" t="s">
        <v>9</v>
      </c>
      <c r="D144" s="23">
        <v>200</v>
      </c>
      <c r="E144" s="23"/>
      <c r="F144" s="23"/>
      <c r="G144" s="55"/>
    </row>
    <row r="145" spans="2:7" ht="16.149999999999999" customHeight="1" x14ac:dyDescent="0.2">
      <c r="B145" s="30"/>
      <c r="C145" s="41" t="s">
        <v>12</v>
      </c>
      <c r="D145" s="23">
        <v>134</v>
      </c>
      <c r="E145" s="23"/>
      <c r="F145" s="23"/>
      <c r="G145" s="55"/>
    </row>
    <row r="146" spans="2:7" ht="16.149999999999999" customHeight="1" x14ac:dyDescent="0.2">
      <c r="B146" s="35"/>
      <c r="C146" s="41" t="s">
        <v>13</v>
      </c>
      <c r="D146" s="23">
        <v>635</v>
      </c>
      <c r="E146" s="23"/>
      <c r="F146" s="23"/>
      <c r="G146" s="55"/>
    </row>
    <row r="147" spans="2:7" ht="16.149999999999999" customHeight="1" x14ac:dyDescent="0.2">
      <c r="B147" s="36"/>
      <c r="C147" s="41" t="s">
        <v>8</v>
      </c>
      <c r="D147" s="46"/>
      <c r="E147" s="46"/>
      <c r="F147" s="46"/>
      <c r="G147" s="56"/>
    </row>
    <row r="148" spans="2:7" ht="42.75" customHeight="1" x14ac:dyDescent="0.2">
      <c r="B148" s="44" t="s">
        <v>61</v>
      </c>
      <c r="C148" s="15" t="s">
        <v>70</v>
      </c>
      <c r="D148" s="25"/>
      <c r="E148" s="25"/>
      <c r="F148" s="25"/>
      <c r="G148" s="49" t="s">
        <v>52</v>
      </c>
    </row>
    <row r="149" spans="2:7" ht="16.149999999999999" customHeight="1" x14ac:dyDescent="0.2">
      <c r="B149" s="42"/>
      <c r="C149" s="19" t="s">
        <v>3</v>
      </c>
      <c r="D149" s="9">
        <f>SUM(D151:D154)</f>
        <v>0</v>
      </c>
      <c r="E149" s="9">
        <f>SUM(E151:E154)</f>
        <v>0</v>
      </c>
      <c r="F149" s="9">
        <f>SUM(F151:F154)</f>
        <v>0</v>
      </c>
      <c r="G149" s="53"/>
    </row>
    <row r="150" spans="2:7" ht="16.149999999999999" customHeight="1" x14ac:dyDescent="0.2">
      <c r="B150" s="45"/>
      <c r="C150" s="43" t="s">
        <v>4</v>
      </c>
      <c r="D150" s="7"/>
      <c r="E150" s="7"/>
      <c r="F150" s="7"/>
      <c r="G150" s="54"/>
    </row>
    <row r="151" spans="2:7" ht="24" customHeight="1" x14ac:dyDescent="0.2">
      <c r="B151" s="30"/>
      <c r="C151" s="41" t="s">
        <v>9</v>
      </c>
      <c r="D151" s="24"/>
      <c r="E151" s="24"/>
      <c r="F151" s="24"/>
      <c r="G151" s="55"/>
    </row>
    <row r="152" spans="2:7" ht="16.5" customHeight="1" x14ac:dyDescent="0.2">
      <c r="B152" s="30"/>
      <c r="C152" s="41" t="s">
        <v>12</v>
      </c>
      <c r="D152" s="24"/>
      <c r="E152" s="24"/>
      <c r="F152" s="24"/>
      <c r="G152" s="55"/>
    </row>
    <row r="153" spans="2:7" ht="16.149999999999999" customHeight="1" x14ac:dyDescent="0.2">
      <c r="B153" s="35"/>
      <c r="C153" s="41" t="s">
        <v>13</v>
      </c>
      <c r="D153" s="24"/>
      <c r="E153" s="24"/>
      <c r="F153" s="24"/>
      <c r="G153" s="55"/>
    </row>
    <row r="154" spans="2:7" ht="16.149999999999999" customHeight="1" x14ac:dyDescent="0.2">
      <c r="B154" s="36"/>
      <c r="C154" s="41" t="s">
        <v>8</v>
      </c>
      <c r="D154" s="46"/>
      <c r="E154" s="46"/>
      <c r="F154" s="46"/>
      <c r="G154" s="56"/>
    </row>
    <row r="155" spans="2:7" ht="29.25" customHeight="1" x14ac:dyDescent="0.2">
      <c r="B155" s="44" t="s">
        <v>94</v>
      </c>
      <c r="C155" s="15" t="s">
        <v>95</v>
      </c>
      <c r="D155" s="25"/>
      <c r="E155" s="25"/>
      <c r="F155" s="25"/>
      <c r="G155" s="49" t="s">
        <v>52</v>
      </c>
    </row>
    <row r="156" spans="2:7" ht="16.149999999999999" customHeight="1" x14ac:dyDescent="0.2">
      <c r="B156" s="42"/>
      <c r="C156" s="19" t="s">
        <v>3</v>
      </c>
      <c r="D156" s="9">
        <f>SUM(D158:D160)</f>
        <v>7.1</v>
      </c>
      <c r="E156" s="9">
        <f>SUM(E158:E160)</f>
        <v>4.0999999999999996</v>
      </c>
      <c r="F156" s="9">
        <f>SUM(F158:F160)</f>
        <v>0.5</v>
      </c>
      <c r="G156" s="53"/>
    </row>
    <row r="157" spans="2:7" ht="16.149999999999999" customHeight="1" x14ac:dyDescent="0.2">
      <c r="B157" s="45"/>
      <c r="C157" s="43" t="s">
        <v>4</v>
      </c>
      <c r="D157" s="7"/>
      <c r="E157" s="7"/>
      <c r="F157" s="7"/>
      <c r="G157" s="54"/>
    </row>
    <row r="158" spans="2:7" ht="25.5" customHeight="1" x14ac:dyDescent="0.2">
      <c r="B158" s="30"/>
      <c r="C158" s="41" t="s">
        <v>9</v>
      </c>
      <c r="D158" s="24"/>
      <c r="E158" s="24"/>
      <c r="F158" s="24"/>
      <c r="G158" s="55"/>
    </row>
    <row r="159" spans="2:7" ht="16.149999999999999" customHeight="1" x14ac:dyDescent="0.2">
      <c r="B159" s="35"/>
      <c r="C159" s="41" t="s">
        <v>13</v>
      </c>
      <c r="D159" s="23">
        <v>7.1</v>
      </c>
      <c r="E159" s="23">
        <v>4.0999999999999996</v>
      </c>
      <c r="F159" s="24">
        <v>0.5</v>
      </c>
      <c r="G159" s="55"/>
    </row>
    <row r="160" spans="2:7" ht="16.149999999999999" customHeight="1" x14ac:dyDescent="0.2">
      <c r="B160" s="36"/>
      <c r="C160" s="41" t="s">
        <v>8</v>
      </c>
      <c r="D160" s="46"/>
      <c r="E160" s="46"/>
      <c r="F160" s="46"/>
      <c r="G160" s="56"/>
    </row>
    <row r="161" spans="2:7" ht="42.75" customHeight="1" x14ac:dyDescent="0.2">
      <c r="B161" s="44" t="s">
        <v>96</v>
      </c>
      <c r="C161" s="15" t="s">
        <v>97</v>
      </c>
      <c r="D161" s="25"/>
      <c r="E161" s="25"/>
      <c r="F161" s="25"/>
      <c r="G161" s="49"/>
    </row>
    <row r="162" spans="2:7" ht="16.149999999999999" customHeight="1" x14ac:dyDescent="0.2">
      <c r="B162" s="42"/>
      <c r="C162" s="19" t="s">
        <v>3</v>
      </c>
      <c r="D162" s="9">
        <f>SUM(D164:D167)</f>
        <v>100</v>
      </c>
      <c r="E162" s="9">
        <f>SUM(E164:E167)</f>
        <v>41.9</v>
      </c>
      <c r="F162" s="9">
        <f>SUM(F164:F167)</f>
        <v>0</v>
      </c>
      <c r="G162" s="53"/>
    </row>
    <row r="163" spans="2:7" ht="16.149999999999999" customHeight="1" x14ac:dyDescent="0.2">
      <c r="B163" s="45"/>
      <c r="C163" s="43" t="s">
        <v>4</v>
      </c>
      <c r="D163" s="7"/>
      <c r="E163" s="7"/>
      <c r="F163" s="7"/>
      <c r="G163" s="54"/>
    </row>
    <row r="164" spans="2:7" ht="16.149999999999999" customHeight="1" x14ac:dyDescent="0.2">
      <c r="B164" s="30"/>
      <c r="C164" s="41" t="s">
        <v>9</v>
      </c>
      <c r="D164" s="24"/>
      <c r="E164" s="24"/>
      <c r="F164" s="24"/>
      <c r="G164" s="55"/>
    </row>
    <row r="165" spans="2:7" ht="16.149999999999999" customHeight="1" x14ac:dyDescent="0.2">
      <c r="B165" s="30"/>
      <c r="C165" s="41" t="s">
        <v>12</v>
      </c>
      <c r="D165" s="23">
        <v>15</v>
      </c>
      <c r="E165" s="23">
        <v>6.3</v>
      </c>
      <c r="F165" s="23"/>
      <c r="G165" s="55"/>
    </row>
    <row r="166" spans="2:7" ht="16.149999999999999" customHeight="1" x14ac:dyDescent="0.2">
      <c r="B166" s="35"/>
      <c r="C166" s="41" t="s">
        <v>13</v>
      </c>
      <c r="D166" s="23">
        <v>85</v>
      </c>
      <c r="E166" s="23">
        <v>35.6</v>
      </c>
      <c r="F166" s="23"/>
      <c r="G166" s="55"/>
    </row>
    <row r="167" spans="2:7" ht="16.149999999999999" customHeight="1" x14ac:dyDescent="0.2">
      <c r="B167" s="36"/>
      <c r="C167" s="41" t="s">
        <v>8</v>
      </c>
      <c r="D167" s="46"/>
      <c r="E167" s="46"/>
      <c r="F167" s="46"/>
      <c r="G167" s="56"/>
    </row>
    <row r="168" spans="2:7" ht="39" customHeight="1" x14ac:dyDescent="0.2">
      <c r="B168" s="44" t="s">
        <v>98</v>
      </c>
      <c r="C168" s="15" t="s">
        <v>110</v>
      </c>
      <c r="D168" s="25"/>
      <c r="E168" s="25"/>
      <c r="F168" s="25"/>
      <c r="G168" s="49"/>
    </row>
    <row r="169" spans="2:7" ht="16.149999999999999" customHeight="1" x14ac:dyDescent="0.2">
      <c r="B169" s="42"/>
      <c r="C169" s="19" t="s">
        <v>3</v>
      </c>
      <c r="D169" s="9">
        <f>SUM(D171:D174)</f>
        <v>767</v>
      </c>
      <c r="E169" s="9">
        <f>SUM(E171:E174)</f>
        <v>293</v>
      </c>
      <c r="F169" s="9">
        <f>SUM(F171:F174)</f>
        <v>0</v>
      </c>
      <c r="G169" s="53"/>
    </row>
    <row r="170" spans="2:7" ht="16.149999999999999" customHeight="1" x14ac:dyDescent="0.2">
      <c r="B170" s="45"/>
      <c r="C170" s="43" t="s">
        <v>4</v>
      </c>
      <c r="D170" s="7"/>
      <c r="E170" s="7"/>
      <c r="F170" s="7"/>
      <c r="G170" s="54"/>
    </row>
    <row r="171" spans="2:7" ht="16.149999999999999" customHeight="1" x14ac:dyDescent="0.2">
      <c r="B171" s="30"/>
      <c r="C171" s="41" t="s">
        <v>9</v>
      </c>
      <c r="D171" s="24"/>
      <c r="E171" s="24">
        <v>40</v>
      </c>
      <c r="F171" s="24"/>
      <c r="G171" s="55"/>
    </row>
    <row r="172" spans="2:7" ht="16.149999999999999" customHeight="1" x14ac:dyDescent="0.2">
      <c r="B172" s="30"/>
      <c r="C172" s="41" t="s">
        <v>12</v>
      </c>
      <c r="D172" s="24">
        <v>105</v>
      </c>
      <c r="E172" s="24">
        <v>40</v>
      </c>
      <c r="F172" s="24"/>
      <c r="G172" s="55"/>
    </row>
    <row r="173" spans="2:7" ht="16.149999999999999" customHeight="1" x14ac:dyDescent="0.2">
      <c r="B173" s="35"/>
      <c r="C173" s="41" t="s">
        <v>13</v>
      </c>
      <c r="D173" s="24">
        <v>602</v>
      </c>
      <c r="E173" s="24">
        <v>213</v>
      </c>
      <c r="F173" s="24"/>
      <c r="G173" s="55"/>
    </row>
    <row r="174" spans="2:7" ht="16.149999999999999" customHeight="1" x14ac:dyDescent="0.2">
      <c r="B174" s="36"/>
      <c r="C174" s="41" t="s">
        <v>8</v>
      </c>
      <c r="D174" s="46">
        <v>60</v>
      </c>
      <c r="E174" s="46"/>
      <c r="F174" s="46"/>
      <c r="G174" s="56"/>
    </row>
    <row r="175" spans="2:7" ht="32.25" customHeight="1" x14ac:dyDescent="0.2">
      <c r="B175" s="44" t="s">
        <v>99</v>
      </c>
      <c r="C175" s="15" t="s">
        <v>100</v>
      </c>
      <c r="D175" s="25"/>
      <c r="E175" s="25"/>
      <c r="F175" s="25"/>
      <c r="G175" s="49"/>
    </row>
    <row r="176" spans="2:7" ht="16.149999999999999" customHeight="1" x14ac:dyDescent="0.2">
      <c r="B176" s="42"/>
      <c r="C176" s="19" t="s">
        <v>3</v>
      </c>
      <c r="D176" s="9">
        <f>SUM(D178:D181)</f>
        <v>321.90000000000003</v>
      </c>
      <c r="E176" s="9">
        <f>SUM(E178:E181)</f>
        <v>36.900000000000006</v>
      </c>
      <c r="F176" s="9">
        <f>SUM(F178:F181)</f>
        <v>11.7</v>
      </c>
      <c r="G176" s="53"/>
    </row>
    <row r="177" spans="2:7" ht="16.149999999999999" customHeight="1" x14ac:dyDescent="0.2">
      <c r="B177" s="45"/>
      <c r="C177" s="43" t="s">
        <v>4</v>
      </c>
      <c r="D177" s="7"/>
      <c r="E177" s="7"/>
      <c r="F177" s="7"/>
      <c r="G177" s="54"/>
    </row>
    <row r="178" spans="2:7" ht="16.149999999999999" customHeight="1" x14ac:dyDescent="0.2">
      <c r="B178" s="30"/>
      <c r="C178" s="41" t="s">
        <v>9</v>
      </c>
      <c r="D178" s="24">
        <v>2.7</v>
      </c>
      <c r="E178" s="24"/>
      <c r="F178" s="24"/>
      <c r="G178" s="55"/>
    </row>
    <row r="179" spans="2:7" ht="16.149999999999999" customHeight="1" x14ac:dyDescent="0.2">
      <c r="B179" s="30"/>
      <c r="C179" s="41" t="s">
        <v>12</v>
      </c>
      <c r="D179" s="24">
        <v>30.6</v>
      </c>
      <c r="E179" s="24">
        <v>8.3000000000000007</v>
      </c>
      <c r="F179" s="24">
        <v>5</v>
      </c>
      <c r="G179" s="55"/>
    </row>
    <row r="180" spans="2:7" ht="16.149999999999999" customHeight="1" x14ac:dyDescent="0.2">
      <c r="B180" s="35"/>
      <c r="C180" s="41" t="s">
        <v>13</v>
      </c>
      <c r="D180" s="24">
        <v>288.60000000000002</v>
      </c>
      <c r="E180" s="24">
        <v>28.6</v>
      </c>
      <c r="F180" s="24">
        <v>6.7</v>
      </c>
      <c r="G180" s="55"/>
    </row>
    <row r="181" spans="2:7" ht="16.149999999999999" customHeight="1" x14ac:dyDescent="0.2">
      <c r="B181" s="36"/>
      <c r="C181" s="41" t="s">
        <v>8</v>
      </c>
      <c r="D181" s="46"/>
      <c r="E181" s="46"/>
      <c r="F181" s="46"/>
      <c r="G181" s="56"/>
    </row>
    <row r="182" spans="2:7" ht="27.75" customHeight="1" x14ac:dyDescent="0.2">
      <c r="B182" s="12" t="s">
        <v>49</v>
      </c>
      <c r="C182" s="20" t="s">
        <v>69</v>
      </c>
      <c r="D182" s="26"/>
      <c r="E182" s="26"/>
      <c r="F182" s="26"/>
      <c r="G182" s="48"/>
    </row>
    <row r="183" spans="2:7" ht="27" customHeight="1" x14ac:dyDescent="0.2">
      <c r="B183" s="44" t="s">
        <v>50</v>
      </c>
      <c r="C183" s="15" t="s">
        <v>68</v>
      </c>
      <c r="D183" s="25"/>
      <c r="E183" s="25"/>
      <c r="F183" s="25"/>
      <c r="G183" s="49" t="s">
        <v>60</v>
      </c>
    </row>
    <row r="184" spans="2:7" ht="16.149999999999999" customHeight="1" x14ac:dyDescent="0.2">
      <c r="B184" s="42"/>
      <c r="C184" s="19" t="s">
        <v>3</v>
      </c>
      <c r="D184" s="9">
        <f>SUM(D186:D187)</f>
        <v>35</v>
      </c>
      <c r="E184" s="9">
        <f t="shared" ref="E184:F184" si="21">SUM(E186:E187)</f>
        <v>36.6</v>
      </c>
      <c r="F184" s="9">
        <f t="shared" si="21"/>
        <v>37.799999999999997</v>
      </c>
      <c r="G184" s="53"/>
    </row>
    <row r="185" spans="2:7" ht="16.149999999999999" customHeight="1" x14ac:dyDescent="0.2">
      <c r="B185" s="45"/>
      <c r="C185" s="43" t="s">
        <v>4</v>
      </c>
      <c r="D185" s="7"/>
      <c r="E185" s="7"/>
      <c r="F185" s="7"/>
      <c r="G185" s="54"/>
    </row>
    <row r="186" spans="2:7" ht="16.149999999999999" customHeight="1" x14ac:dyDescent="0.2">
      <c r="B186" s="30"/>
      <c r="C186" s="41" t="s">
        <v>9</v>
      </c>
      <c r="D186" s="23">
        <v>35</v>
      </c>
      <c r="E186" s="23">
        <v>36.6</v>
      </c>
      <c r="F186" s="23">
        <v>37.799999999999997</v>
      </c>
      <c r="G186" s="55"/>
    </row>
    <row r="187" spans="2:7" ht="16.149999999999999" customHeight="1" x14ac:dyDescent="0.2">
      <c r="B187" s="36"/>
      <c r="C187" s="41" t="s">
        <v>8</v>
      </c>
      <c r="D187" s="23"/>
      <c r="E187" s="23"/>
      <c r="F187" s="23"/>
      <c r="G187" s="55"/>
    </row>
    <row r="188" spans="2:7" ht="19.5" customHeight="1" x14ac:dyDescent="0.2">
      <c r="B188" s="44" t="s">
        <v>51</v>
      </c>
      <c r="C188" s="15" t="s">
        <v>67</v>
      </c>
      <c r="D188" s="25"/>
      <c r="E188" s="25"/>
      <c r="F188" s="25"/>
      <c r="G188" s="49"/>
    </row>
    <row r="189" spans="2:7" ht="25.5" customHeight="1" x14ac:dyDescent="0.2">
      <c r="B189" s="42"/>
      <c r="C189" s="19" t="s">
        <v>3</v>
      </c>
      <c r="D189" s="9">
        <f>SUM(D191:D192)</f>
        <v>12</v>
      </c>
      <c r="E189" s="9">
        <f t="shared" ref="E189:F189" si="22">SUM(E191:E192)</f>
        <v>12.6</v>
      </c>
      <c r="F189" s="9">
        <f t="shared" si="22"/>
        <v>13</v>
      </c>
      <c r="G189" s="53"/>
    </row>
    <row r="190" spans="2:7" ht="16.149999999999999" customHeight="1" x14ac:dyDescent="0.2">
      <c r="B190" s="45"/>
      <c r="C190" s="43" t="s">
        <v>4</v>
      </c>
      <c r="D190" s="7"/>
      <c r="E190" s="7"/>
      <c r="F190" s="7"/>
      <c r="G190" s="54"/>
    </row>
    <row r="191" spans="2:7" ht="16.149999999999999" customHeight="1" x14ac:dyDescent="0.2">
      <c r="B191" s="30"/>
      <c r="C191" s="41" t="s">
        <v>9</v>
      </c>
      <c r="D191" s="23">
        <v>12</v>
      </c>
      <c r="E191" s="23">
        <v>12.6</v>
      </c>
      <c r="F191" s="23">
        <v>13</v>
      </c>
      <c r="G191" s="55"/>
    </row>
    <row r="192" spans="2:7" ht="16.149999999999999" customHeight="1" x14ac:dyDescent="0.2">
      <c r="B192" s="36"/>
      <c r="C192" s="41" t="s">
        <v>8</v>
      </c>
      <c r="D192" s="23"/>
      <c r="E192" s="23"/>
      <c r="F192" s="23"/>
      <c r="G192" s="55"/>
    </row>
    <row r="193" spans="2:7" ht="26.25" customHeight="1" x14ac:dyDescent="0.2">
      <c r="B193" s="29"/>
      <c r="C193" s="39" t="s">
        <v>19</v>
      </c>
      <c r="D193" s="40">
        <f>SUM(D7+D14+D22+D30+D38+D45+D51+D57+D64+D70+D77+D83+D89+D96+D100+D105+D111+D116+D123+D129+D136+D142+D149+D156+D162+D169+D176+D184+D189)</f>
        <v>41873.500000000007</v>
      </c>
      <c r="E193" s="40">
        <f>SUM(E7+E14+E22+E30+E38+E45+E51+E57+E64+E70+E77+E83+E89+E96+E100+E105+E111+E116+E123+E129+E136+E142+E149+E156+E162+E169+E176+E184+E189)</f>
        <v>34169.899999999994</v>
      </c>
      <c r="F193" s="40">
        <f>SUM(F7+F14+F22+F30+F38+F45+F51+F57+F64+F70+F77+F83+F89+F96+F100+F105+F111+F116+F123+F129+F136+F142+F149+F156+F162+F169+F176+F184+F189)</f>
        <v>34312.299999999996</v>
      </c>
      <c r="G193" s="57"/>
    </row>
    <row r="194" spans="2:7" ht="15.75" customHeight="1" x14ac:dyDescent="0.2">
      <c r="B194" s="22"/>
      <c r="C194" s="21" t="s">
        <v>5</v>
      </c>
      <c r="D194" s="6">
        <f>SUM(D176+D169+D162+D156+D149+D142+D136+D129+D123+D116+D111)</f>
        <v>6750</v>
      </c>
      <c r="E194" s="6">
        <f>SUM(E176+E169+E162+E156+E149+E142+E136+E129+E123+E116+E111)</f>
        <v>432.5</v>
      </c>
      <c r="F194" s="6">
        <f>SUM(F176+F169+F162+F156+F149+F142+F136+F129+F123+F116+F111)</f>
        <v>68.8</v>
      </c>
      <c r="G194" s="58"/>
    </row>
    <row r="195" spans="2:7" ht="31.5" customHeight="1" x14ac:dyDescent="0.2">
      <c r="B195" s="22"/>
      <c r="C195" s="21" t="s">
        <v>6</v>
      </c>
      <c r="D195" s="6">
        <v>4944.5</v>
      </c>
      <c r="E195" s="6">
        <f>+E193-D193</f>
        <v>-7703.6000000000131</v>
      </c>
      <c r="F195" s="6">
        <f>+F193-E193</f>
        <v>142.40000000000146</v>
      </c>
      <c r="G195" s="58"/>
    </row>
    <row r="196" spans="2:7" ht="13.15" customHeight="1" x14ac:dyDescent="0.2">
      <c r="B196" s="79" t="s">
        <v>10</v>
      </c>
      <c r="C196" s="79"/>
      <c r="D196" s="79"/>
      <c r="E196" s="79"/>
      <c r="F196" s="79"/>
      <c r="G196" s="79"/>
    </row>
    <row r="197" spans="2:7" ht="18" customHeight="1" x14ac:dyDescent="0.2">
      <c r="B197" s="77" t="s">
        <v>11</v>
      </c>
      <c r="C197" s="77"/>
      <c r="D197" s="77"/>
      <c r="E197" s="77"/>
      <c r="F197" s="77"/>
      <c r="G197" s="77"/>
    </row>
    <row r="198" spans="2:7" x14ac:dyDescent="0.2">
      <c r="B198" s="78" t="s">
        <v>15</v>
      </c>
      <c r="C198" s="78"/>
      <c r="D198" s="78"/>
      <c r="E198" s="78"/>
      <c r="F198" s="78"/>
      <c r="G198" s="78"/>
    </row>
    <row r="199" spans="2:7" x14ac:dyDescent="0.2">
      <c r="B199" s="1" t="s">
        <v>14</v>
      </c>
    </row>
    <row r="201" spans="2:7" x14ac:dyDescent="0.2">
      <c r="B201" s="61" t="s">
        <v>92</v>
      </c>
      <c r="C201" s="62">
        <v>2026</v>
      </c>
      <c r="D201" s="62">
        <v>2027</v>
      </c>
      <c r="E201" s="62">
        <v>2028</v>
      </c>
    </row>
    <row r="202" spans="2:7" ht="36" x14ac:dyDescent="0.2">
      <c r="B202" s="63" t="s">
        <v>3</v>
      </c>
      <c r="C202" s="69">
        <f>SUM(C204:C209)</f>
        <v>41873.499999999993</v>
      </c>
      <c r="D202" s="69">
        <f>SUM(D204:D209)</f>
        <v>34169.900000000009</v>
      </c>
      <c r="E202" s="69">
        <f>SUM(E204:E209)</f>
        <v>34312.299999999996</v>
      </c>
      <c r="F202" s="34"/>
      <c r="G202" s="34"/>
    </row>
    <row r="203" spans="2:7" x14ac:dyDescent="0.2">
      <c r="B203" s="64" t="s">
        <v>4</v>
      </c>
      <c r="C203" s="65"/>
      <c r="D203" s="65"/>
      <c r="E203" s="65"/>
    </row>
    <row r="204" spans="2:7" ht="40.5" customHeight="1" x14ac:dyDescent="0.2">
      <c r="B204" s="66" t="s">
        <v>9</v>
      </c>
      <c r="C204" s="67">
        <f>SUM(D9+D16+D24+D32+D40+D47+D53+D59+D66+D72+D79+D85+D91+D102+D113+D118+D125+D131+D138+D144+D151+D158+D164+D171+D178+D186+D191)</f>
        <v>15353.200000000003</v>
      </c>
      <c r="D204" s="67">
        <f>SUM(E9+E16+E24+E32+E40+E47+E53+E59+E66+E72+E79+E85+E91+E102+E113+E118+E125+E131+E138+E144+E151+E158+E164+E171+E178+E186+E191)</f>
        <v>15758.100000000004</v>
      </c>
      <c r="E204" s="67">
        <f>SUM(F9+F16+F24+F32+F40+F47+F53+F59+F66+F72+F79+F85+F91+F102+F113+F118+F125+F131+F138+F144+F151+F158+F164+F171+F178+F186+F191)</f>
        <v>16221.099999999999</v>
      </c>
    </row>
    <row r="205" spans="2:7" ht="24" x14ac:dyDescent="0.2">
      <c r="B205" s="66" t="s">
        <v>93</v>
      </c>
      <c r="C205" s="70">
        <f>SUM(D11+D18+D26+D34+D42+D61+D74)</f>
        <v>507.90000000000003</v>
      </c>
      <c r="D205" s="70">
        <f>SUM(E11+E18+E26+E34+E42+E61+E74)</f>
        <v>517.70000000000005</v>
      </c>
      <c r="E205" s="70">
        <f>SUM(F11+F18+F26+F34+F42+F61+F74)</f>
        <v>520.79999999999995</v>
      </c>
    </row>
    <row r="206" spans="2:7" ht="15.75" customHeight="1" x14ac:dyDescent="0.2">
      <c r="B206" s="66" t="s">
        <v>8</v>
      </c>
      <c r="C206" s="70">
        <f>SUM(D12+D19+D27+D35+D43+D49+D54+D62+D68+D75+D80+D87+D94+D103+D108+D114+D121+D126+D134+D140+D147+D154+D160+D167+D174+D181+D187+D192)</f>
        <v>2619.3000000000002</v>
      </c>
      <c r="D206" s="70">
        <f>SUM(E12+E19+E27+E35+E43+E49+E54+E62+E68+E75+E80+E87+E94+E103+E108+E114+E121+E126+E134+E140+E147+E154+E160+E167+E174+E181+E187+E192)</f>
        <v>0</v>
      </c>
      <c r="E206" s="70">
        <f>SUM(F12+F19+F27+F35+F43+F49+F54+F62+F68+F75+F80+F87+F94+F103+F108+F114+F121+F126+F134+F140+F147+F154+F160+F167+F174+F181+F187+F192)</f>
        <v>0</v>
      </c>
      <c r="F206" s="34"/>
    </row>
    <row r="207" spans="2:7" ht="15.75" customHeight="1" x14ac:dyDescent="0.2">
      <c r="B207" s="66" t="s">
        <v>109</v>
      </c>
      <c r="C207" s="70">
        <f>SUM(D127)</f>
        <v>1456.1</v>
      </c>
      <c r="D207" s="70">
        <f>SUM(E127)</f>
        <v>0</v>
      </c>
      <c r="E207" s="70">
        <f>SUM(F127)</f>
        <v>0</v>
      </c>
      <c r="F207" s="34"/>
    </row>
    <row r="208" spans="2:7" ht="36" x14ac:dyDescent="0.2">
      <c r="B208" s="66" t="s">
        <v>12</v>
      </c>
      <c r="C208" s="70">
        <f>SUM(D10+D17+D25+D33+D41+D48+D60+D67+D73+D86+D92+D98+D107+D119+D132+D145+D152+D165+D179+D172)</f>
        <v>18619.299999999996</v>
      </c>
      <c r="D208" s="70">
        <f>SUM(E10+E17+E25+E33+E41+E48+E60+E67+E73+E86+E92+E98+E107+E119+E132+E145+E152+E165+E179+E172)</f>
        <v>17612.8</v>
      </c>
      <c r="E208" s="70">
        <f>SUM(F10+F17+F25+F33+F41+F48+F60+F67+F73+F86+F92+F98+F107+F119+F132+F145+F152+F165+F179+F172)</f>
        <v>17563.2</v>
      </c>
    </row>
    <row r="209" spans="2:6" ht="35.25" customHeight="1" x14ac:dyDescent="0.2">
      <c r="B209" s="68" t="s">
        <v>13</v>
      </c>
      <c r="C209" s="70">
        <f>SUM(D93+D120+D133+D139+D146+D153+D159+D166+D173+D180)</f>
        <v>3317.7</v>
      </c>
      <c r="D209" s="70">
        <f>SUM(E93+E120+E133+E139+E146+E153+E159+E166+E173+E180)</f>
        <v>281.3</v>
      </c>
      <c r="E209" s="70">
        <f>SUM(F93+F120+F133+F139+F146+F153+F159+F166+F173+F180)</f>
        <v>7.2</v>
      </c>
      <c r="F209" s="34"/>
    </row>
  </sheetData>
  <customSheetViews>
    <customSheetView guid="{BC7C2E34-7187-44AD-AA86-AC593733BB17}" fitToPage="1" topLeftCell="A190">
      <selection activeCell="H202" sqref="H202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332F9C2A-37BA-4BBD-8438-18775629EB58}" fitToPage="1" topLeftCell="A190">
      <selection activeCell="H202" sqref="H202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678B05E8-00BB-446F-89A2-E3C034534362}" fitToPage="1" topLeftCell="A201">
      <selection activeCell="B209" sqref="B209:G209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7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8">
    <mergeCell ref="B2:G2"/>
    <mergeCell ref="B106:B108"/>
    <mergeCell ref="B197:G197"/>
    <mergeCell ref="B198:G198"/>
    <mergeCell ref="B196:G196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20</v>
      </c>
    </row>
    <row r="3" spans="2:2" ht="178.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39" customHeight="1" x14ac:dyDescent="0.2">
      <c r="B6" s="2" t="s">
        <v>24</v>
      </c>
    </row>
    <row r="7" spans="2:2" ht="190.9" customHeight="1" x14ac:dyDescent="0.2">
      <c r="B7" s="2" t="s">
        <v>25</v>
      </c>
    </row>
    <row r="8" spans="2:2" ht="129" customHeight="1" x14ac:dyDescent="0.2">
      <c r="B8" s="47" t="s">
        <v>26</v>
      </c>
    </row>
    <row r="9" spans="2:2" x14ac:dyDescent="0.2">
      <c r="B9" s="5"/>
    </row>
  </sheetData>
  <customSheetViews>
    <customSheetView guid="{BC7C2E34-7187-44AD-AA86-AC593733BB17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Ruta Vaitkuniene</cp:lastModifiedBy>
  <cp:lastPrinted>2025-02-07T09:50:34Z</cp:lastPrinted>
  <dcterms:created xsi:type="dcterms:W3CDTF">2023-07-11T10:34:54Z</dcterms:created>
  <dcterms:modified xsi:type="dcterms:W3CDTF">2026-02-18T14:29:15Z</dcterms:modified>
</cp:coreProperties>
</file>