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A25CBBA6-BF9D-471B-9990-D910D9EEB63D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5" i="1" l="1"/>
  <c r="D204" i="1"/>
  <c r="D74" i="1" l="1"/>
  <c r="C244" i="1"/>
  <c r="D242" i="1" l="1"/>
  <c r="E242" i="1"/>
  <c r="D240" i="1"/>
  <c r="E240" i="1"/>
  <c r="C242" i="1"/>
  <c r="C240" i="1"/>
  <c r="E229" i="1"/>
  <c r="F229" i="1"/>
  <c r="E225" i="1"/>
  <c r="F225" i="1"/>
  <c r="D225" i="1"/>
  <c r="F165" i="1" l="1"/>
  <c r="E165" i="1"/>
  <c r="D165" i="1"/>
  <c r="D244" i="1" l="1"/>
  <c r="D245" i="1" l="1"/>
  <c r="E245" i="1"/>
  <c r="E244" i="1"/>
  <c r="D241" i="1"/>
  <c r="D238" i="1" s="1"/>
  <c r="E241" i="1"/>
  <c r="C241" i="1"/>
  <c r="E238" i="1" l="1"/>
  <c r="F218" i="1" l="1"/>
  <c r="E218" i="1"/>
  <c r="D218" i="1"/>
  <c r="D46" i="1" l="1"/>
  <c r="E159" i="1"/>
  <c r="F159" i="1"/>
  <c r="D159" i="1"/>
  <c r="D151" i="1"/>
  <c r="D140" i="1" l="1"/>
  <c r="F204" i="1"/>
  <c r="E204" i="1"/>
  <c r="C238" i="1" l="1"/>
  <c r="E185" i="1"/>
  <c r="F185" i="1"/>
  <c r="D185" i="1"/>
  <c r="D172" i="1"/>
  <c r="D145" i="1"/>
  <c r="D35" i="1"/>
  <c r="D68" i="1"/>
  <c r="D80" i="1"/>
  <c r="D87" i="1"/>
  <c r="D94" i="1"/>
  <c r="D98" i="1"/>
  <c r="D104" i="1"/>
  <c r="D110" i="1"/>
  <c r="D117" i="1"/>
  <c r="D123" i="1"/>
  <c r="D129" i="1"/>
  <c r="D135" i="1"/>
  <c r="D197" i="1"/>
  <c r="D179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9" i="1"/>
  <c r="F179" i="1"/>
  <c r="D211" i="1"/>
  <c r="D230" i="1" s="1"/>
  <c r="E211" i="1"/>
  <c r="F211" i="1"/>
  <c r="E197" i="1"/>
  <c r="F197" i="1"/>
  <c r="E41" i="1"/>
  <c r="F41" i="1"/>
  <c r="D41" i="1"/>
  <c r="E135" i="1"/>
  <c r="F135" i="1"/>
  <c r="D229" i="1" l="1"/>
  <c r="F230" i="1"/>
  <c r="E230" i="1"/>
  <c r="E231" i="1" l="1"/>
  <c r="F231" i="1"/>
</calcChain>
</file>

<file path=xl/sharedStrings.xml><?xml version="1.0" encoding="utf-8"?>
<sst xmlns="http://schemas.openxmlformats.org/spreadsheetml/2006/main" count="328" uniqueCount="122">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</sst>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9" Type="http://schemas.openxmlformats.org/officeDocument/2006/relationships/revisionLog" Target="revisionLog1.xml"/><Relationship Id="rId268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8DD7081-7A29-42BE-8569-BC21BBD3B7E9}" diskRevisions="1" revisionId="1189" preserveHistory="15">
  <header guid="{B8312AD7-8EF1-4D74-90EA-4C12CFC12E3E}" dateTime="2025-11-28T14:17:34" maxSheetId="3" userName="user" r:id="rId268" minRId="1159" maxRId="1180">
    <sheetIdMap count="2">
      <sheetId val="1"/>
      <sheetId val="2"/>
    </sheetIdMap>
  </header>
  <header guid="{D8DD7081-7A29-42BE-8569-BC21BBD3B7E9}" dateTime="2025-12-01T11:22:09" maxSheetId="3" userName="user" r:id="rId269" minRId="1181" maxRId="118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1" sId="1" numFmtId="4">
    <oc r="D26">
      <v>476.9</v>
    </oc>
    <nc r="D26">
      <v>508.4</v>
    </nc>
  </rcc>
  <rcc rId="1182" sId="1" numFmtId="4">
    <oc r="D59">
      <v>231.2</v>
    </oc>
    <nc r="D59">
      <v>220</v>
    </nc>
  </rcc>
  <rcc rId="1183" sId="1" numFmtId="4">
    <oc r="D147">
      <v>105.7</v>
    </oc>
    <nc r="D147">
      <v>107.3</v>
    </nc>
  </rcc>
  <rcc rId="1184" sId="1" numFmtId="4">
    <oc r="D200">
      <v>6.7</v>
    </oc>
    <nc r="D200">
      <v>5.8</v>
    </nc>
  </rcc>
  <rcc rId="1185" sId="1" numFmtId="4">
    <oc r="D201">
      <v>40.6</v>
    </oc>
    <nc r="D201">
      <v>30.1</v>
    </nc>
  </rcc>
  <rcc rId="1186" sId="1" numFmtId="4">
    <oc r="D208">
      <v>25.7</v>
    </oc>
    <nc r="D208">
      <v>2</v>
    </nc>
  </rcc>
  <rcc rId="1187" sId="1" numFmtId="4">
    <oc r="D221">
      <v>1.1000000000000001</v>
    </oc>
    <nc r="D221">
      <v>0.9</v>
    </nc>
  </rcc>
  <rcc rId="1188" sId="1" numFmtId="4">
    <oc r="D222">
      <v>11.2</v>
    </oc>
    <nc r="D222">
      <v>7.9</v>
    </nc>
  </rcc>
  <rcc rId="1189" sId="1" numFmtId="4">
    <oc r="D231">
      <v>1448</v>
    </oc>
    <nc r="D231">
      <v>1431.3</v>
    </nc>
  </rcc>
  <rcv guid="{EBADBC20-E915-4BE5-896E-C9C171CFC27A}" action="delete"/>
  <rcv guid="{EBADBC20-E915-4BE5-896E-C9C171CFC27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9" sId="1" numFmtId="4">
    <oc r="D9">
      <v>250</v>
    </oc>
    <nc r="D9">
      <v>244.3</v>
    </nc>
  </rcc>
  <rcc rId="1160" sId="1" numFmtId="4">
    <oc r="D37">
      <v>2720.8</v>
    </oc>
    <nc r="D37">
      <v>2930.8</v>
    </nc>
  </rcc>
  <rcc rId="1161" sId="1" numFmtId="4">
    <oc r="D43">
      <v>25</v>
    </oc>
    <nc r="D43">
      <v>20</v>
    </nc>
  </rcc>
  <rcc rId="1162" sId="1" numFmtId="4">
    <oc r="D48">
      <v>405.7</v>
    </oc>
    <nc r="D48">
      <v>345.7</v>
    </nc>
  </rcc>
  <rcc rId="1163" sId="1" numFmtId="4">
    <oc r="D54">
      <v>250</v>
    </oc>
    <nc r="D54">
      <v>212</v>
    </nc>
  </rcc>
  <rcc rId="1164" sId="1" numFmtId="4">
    <oc r="D64">
      <v>174.2</v>
    </oc>
    <nc r="D64">
      <v>159.9</v>
    </nc>
  </rcc>
  <rcc rId="1165" sId="1" numFmtId="4">
    <oc r="D70">
      <v>65</v>
    </oc>
    <nc r="D70">
      <v>65.2</v>
    </nc>
  </rcc>
  <rcc rId="1166" sId="1" numFmtId="4">
    <oc r="D76">
      <v>42.3</v>
    </oc>
    <nc r="D76">
      <v>55.9</v>
    </nc>
  </rcc>
  <rcc rId="1167" sId="1" numFmtId="4">
    <oc r="D77">
      <v>135.80000000000001</v>
    </oc>
    <nc r="D77">
      <v>145.80000000000001</v>
    </nc>
  </rcc>
  <rcc rId="1168" sId="1" numFmtId="4">
    <oc r="D78">
      <v>1</v>
    </oc>
    <nc r="D78">
      <v>2</v>
    </nc>
  </rcc>
  <rcc rId="1169" sId="1" numFmtId="4">
    <oc r="D89">
      <v>1375</v>
    </oc>
    <nc r="D89">
      <v>1374.9</v>
    </nc>
  </rcc>
  <rcc rId="1170" sId="1" numFmtId="4">
    <oc r="D92">
      <v>186.6</v>
    </oc>
    <nc r="D92">
      <v>185.1</v>
    </nc>
  </rcc>
  <rcc rId="1171" sId="1" numFmtId="4">
    <oc r="D96">
      <v>1300</v>
    </oc>
    <nc r="D96">
      <v>1221.5</v>
    </nc>
  </rcc>
  <rcc rId="1172" sId="1" numFmtId="4">
    <oc r="D100">
      <v>87.1</v>
    </oc>
    <nc r="D100">
      <v>86.9</v>
    </nc>
  </rcc>
  <rcc rId="1173" sId="1" numFmtId="4">
    <oc r="D101">
      <v>357.9</v>
    </oc>
    <nc r="D101">
      <v>347.9</v>
    </nc>
  </rcc>
  <rcc rId="1174" sId="1" numFmtId="4">
    <oc r="D102">
      <v>0.8</v>
    </oc>
    <nc r="D102">
      <v>2.1</v>
    </nc>
  </rcc>
  <rcc rId="1175" sId="1" numFmtId="4">
    <oc r="D106">
      <v>70</v>
    </oc>
    <nc r="D106">
      <v>80.5</v>
    </nc>
  </rcc>
  <rcc rId="1176" sId="1" numFmtId="4">
    <oc r="D119">
      <v>229.7</v>
    </oc>
    <nc r="D119">
      <v>229.1</v>
    </nc>
  </rcc>
  <rcc rId="1177" sId="1" numFmtId="4">
    <oc r="D132">
      <v>1088</v>
    </oc>
    <nc r="D132">
      <v>1102.3</v>
    </nc>
  </rcc>
  <rcc rId="1178" sId="1" numFmtId="4">
    <oc r="D153">
      <v>222.8</v>
    </oc>
    <nc r="D153">
      <v>210.1</v>
    </nc>
  </rcc>
  <rcc rId="1179" sId="1" numFmtId="4">
    <oc r="D163">
      <v>12.2</v>
    </oc>
    <nc r="D163">
      <v>11.4</v>
    </nc>
  </rcc>
  <rcc rId="1180" sId="1" numFmtId="4">
    <oc r="D167">
      <v>108</v>
    </oc>
    <nc r="D167">
      <v>74.5</v>
    </nc>
  </rcc>
  <rcv guid="{EBADBC20-E915-4BE5-896E-C9C171CFC27A}" action="delete"/>
  <rcv guid="{EBADBC20-E915-4BE5-896E-C9C171CFC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7"/>
  <sheetViews>
    <sheetView tabSelected="1" topLeftCell="A220" zoomScaleNormal="100" workbookViewId="0">
      <selection activeCell="C242" sqref="C24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7" t="s">
        <v>116</v>
      </c>
      <c r="C2" s="87"/>
      <c r="D2" s="87"/>
      <c r="E2" s="87"/>
      <c r="F2" s="87"/>
      <c r="G2" s="8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5"/>
      <c r="E6" s="25"/>
      <c r="F6" s="25"/>
      <c r="G6" s="42" t="s">
        <v>63</v>
      </c>
    </row>
    <row r="7" spans="2:7" ht="17.25" customHeight="1" x14ac:dyDescent="0.2">
      <c r="B7" s="27"/>
      <c r="C7" s="26" t="s">
        <v>3</v>
      </c>
      <c r="D7" s="28">
        <f>SUM(D9:D10)</f>
        <v>289.3</v>
      </c>
      <c r="E7" s="28">
        <f t="shared" ref="E7:F7" si="0">SUM(E9:E10)</f>
        <v>263</v>
      </c>
      <c r="F7" s="28">
        <f t="shared" si="0"/>
        <v>273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10</v>
      </c>
      <c r="D9" s="69">
        <v>244.3</v>
      </c>
      <c r="E9" s="69">
        <v>263</v>
      </c>
      <c r="F9" s="69">
        <v>273</v>
      </c>
      <c r="G9" s="50"/>
    </row>
    <row r="10" spans="2:7" ht="16.5" customHeight="1" x14ac:dyDescent="0.2">
      <c r="B10" s="31"/>
      <c r="C10" s="15" t="s">
        <v>9</v>
      </c>
      <c r="D10" s="6">
        <v>45</v>
      </c>
      <c r="E10" s="6"/>
      <c r="F10" s="6"/>
      <c r="G10" s="45"/>
    </row>
    <row r="11" spans="2:7" ht="30.75" customHeight="1" x14ac:dyDescent="0.2">
      <c r="B11" s="13" t="s">
        <v>29</v>
      </c>
      <c r="C11" s="14" t="s">
        <v>76</v>
      </c>
      <c r="D11" s="25"/>
      <c r="E11" s="25"/>
      <c r="F11" s="25"/>
      <c r="G11" s="42" t="s">
        <v>63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28.4</v>
      </c>
      <c r="F12" s="28">
        <f t="shared" si="1"/>
        <v>29.5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10</v>
      </c>
      <c r="D14" s="69">
        <v>27</v>
      </c>
      <c r="E14" s="69">
        <v>28.4</v>
      </c>
      <c r="F14" s="69">
        <v>29.5</v>
      </c>
      <c r="G14" s="45"/>
    </row>
    <row r="15" spans="2:7" ht="16.5" customHeight="1" x14ac:dyDescent="0.2">
      <c r="B15" s="39"/>
      <c r="C15" s="34" t="s">
        <v>9</v>
      </c>
      <c r="D15" s="6"/>
      <c r="E15" s="6"/>
      <c r="F15" s="6"/>
      <c r="G15" s="45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2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6"/>
    </row>
    <row r="18" spans="2:7" ht="17.25" customHeight="1" x14ac:dyDescent="0.2">
      <c r="B18" s="82"/>
      <c r="C18" s="35" t="s">
        <v>4</v>
      </c>
      <c r="D18" s="6"/>
      <c r="E18" s="6"/>
      <c r="F18" s="6"/>
      <c r="G18" s="47"/>
    </row>
    <row r="19" spans="2:7" ht="27.75" customHeight="1" x14ac:dyDescent="0.2">
      <c r="B19" s="83"/>
      <c r="C19" s="34" t="s">
        <v>10</v>
      </c>
      <c r="D19" s="21"/>
      <c r="E19" s="21"/>
      <c r="F19" s="21"/>
      <c r="G19" s="48"/>
    </row>
    <row r="20" spans="2:7" ht="15.75" customHeight="1" x14ac:dyDescent="0.2">
      <c r="B20" s="83"/>
      <c r="C20" s="15" t="s">
        <v>13</v>
      </c>
      <c r="D20" s="21"/>
      <c r="E20" s="21"/>
      <c r="F20" s="21"/>
      <c r="G20" s="48"/>
    </row>
    <row r="21" spans="2:7" ht="16.149999999999999" customHeight="1" x14ac:dyDescent="0.2">
      <c r="B21" s="84"/>
      <c r="C21" s="34" t="s">
        <v>9</v>
      </c>
      <c r="D21" s="21"/>
      <c r="E21" s="21"/>
      <c r="F21" s="21"/>
      <c r="G21" s="48"/>
    </row>
    <row r="22" spans="2:7" ht="45" customHeight="1" x14ac:dyDescent="0.2">
      <c r="B22" s="16"/>
      <c r="C22" s="55" t="s">
        <v>19</v>
      </c>
      <c r="D22" s="56"/>
      <c r="E22" s="56"/>
      <c r="F22" s="56"/>
      <c r="G22" s="46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2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510.2</v>
      </c>
      <c r="E24" s="7">
        <f t="shared" ref="E24:F24" si="2">SUM(E26:E27)</f>
        <v>474.8</v>
      </c>
      <c r="F24" s="7">
        <f t="shared" si="2"/>
        <v>492.9</v>
      </c>
      <c r="G24" s="46"/>
    </row>
    <row r="25" spans="2:7" ht="18" customHeight="1" x14ac:dyDescent="0.2">
      <c r="B25" s="82"/>
      <c r="C25" s="35" t="s">
        <v>4</v>
      </c>
      <c r="D25" s="6"/>
      <c r="E25" s="6"/>
      <c r="F25" s="6"/>
      <c r="G25" s="47"/>
    </row>
    <row r="26" spans="2:7" ht="24.75" customHeight="1" x14ac:dyDescent="0.2">
      <c r="B26" s="83"/>
      <c r="C26" s="34" t="s">
        <v>10</v>
      </c>
      <c r="D26" s="21">
        <v>508.4</v>
      </c>
      <c r="E26" s="21">
        <v>474.8</v>
      </c>
      <c r="F26" s="21">
        <v>492.9</v>
      </c>
      <c r="G26" s="48"/>
    </row>
    <row r="27" spans="2:7" ht="16.149999999999999" customHeight="1" x14ac:dyDescent="0.2">
      <c r="B27" s="84"/>
      <c r="C27" s="34" t="s">
        <v>9</v>
      </c>
      <c r="D27" s="21">
        <v>1.8</v>
      </c>
      <c r="E27" s="21"/>
      <c r="F27" s="21"/>
      <c r="G27" s="48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2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6"/>
    </row>
    <row r="30" spans="2:7" ht="16.149999999999999" customHeight="1" x14ac:dyDescent="0.2">
      <c r="B30" s="82"/>
      <c r="C30" s="35" t="s">
        <v>4</v>
      </c>
      <c r="D30" s="6"/>
      <c r="E30" s="6"/>
      <c r="F30" s="6"/>
      <c r="G30" s="47"/>
    </row>
    <row r="31" spans="2:7" ht="25.5" customHeight="1" x14ac:dyDescent="0.2">
      <c r="B31" s="83"/>
      <c r="C31" s="34" t="s">
        <v>10</v>
      </c>
      <c r="D31" s="21">
        <v>40</v>
      </c>
      <c r="E31" s="21">
        <v>42.1</v>
      </c>
      <c r="F31" s="21">
        <v>43.7</v>
      </c>
      <c r="G31" s="48"/>
    </row>
    <row r="32" spans="2:7" ht="16.149999999999999" customHeight="1" x14ac:dyDescent="0.2">
      <c r="B32" s="83"/>
      <c r="C32" s="15" t="s">
        <v>13</v>
      </c>
      <c r="D32" s="20">
        <v>60.3</v>
      </c>
      <c r="E32" s="21"/>
      <c r="F32" s="21"/>
      <c r="G32" s="48"/>
    </row>
    <row r="33" spans="2:7" ht="16.149999999999999" customHeight="1" x14ac:dyDescent="0.2">
      <c r="B33" s="84"/>
      <c r="C33" s="34" t="s">
        <v>9</v>
      </c>
      <c r="D33" s="21"/>
      <c r="E33" s="21"/>
      <c r="F33" s="21"/>
      <c r="G33" s="48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2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3045.0000000000005</v>
      </c>
      <c r="E35" s="7">
        <f t="shared" ref="E35:F35" si="4">SUM(E37:E39)</f>
        <v>2723.3</v>
      </c>
      <c r="F35" s="7">
        <f t="shared" si="4"/>
        <v>2926.1000000000004</v>
      </c>
      <c r="G35" s="46"/>
    </row>
    <row r="36" spans="2:7" ht="16.149999999999999" customHeight="1" x14ac:dyDescent="0.2">
      <c r="B36" s="82"/>
      <c r="C36" s="35" t="s">
        <v>4</v>
      </c>
      <c r="D36" s="6"/>
      <c r="E36" s="6"/>
      <c r="F36" s="6"/>
      <c r="G36" s="47"/>
    </row>
    <row r="37" spans="2:7" ht="26.45" customHeight="1" x14ac:dyDescent="0.2">
      <c r="B37" s="83"/>
      <c r="C37" s="34" t="s">
        <v>10</v>
      </c>
      <c r="D37" s="21">
        <v>2930.8</v>
      </c>
      <c r="E37" s="21">
        <v>2704.5</v>
      </c>
      <c r="F37" s="21">
        <v>2907.3</v>
      </c>
      <c r="G37" s="48"/>
    </row>
    <row r="38" spans="2:7" ht="16.149999999999999" customHeight="1" x14ac:dyDescent="0.2">
      <c r="B38" s="83"/>
      <c r="C38" s="15" t="s">
        <v>13</v>
      </c>
      <c r="D38" s="21">
        <v>8.8000000000000007</v>
      </c>
      <c r="E38" s="21">
        <v>18.8</v>
      </c>
      <c r="F38" s="21">
        <v>18.8</v>
      </c>
      <c r="G38" s="48"/>
    </row>
    <row r="39" spans="2:7" ht="16.149999999999999" customHeight="1" x14ac:dyDescent="0.2">
      <c r="B39" s="84"/>
      <c r="C39" s="34" t="s">
        <v>9</v>
      </c>
      <c r="D39" s="21">
        <v>105.4</v>
      </c>
      <c r="E39" s="21"/>
      <c r="F39" s="21"/>
      <c r="G39" s="48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2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20</v>
      </c>
      <c r="E41" s="7">
        <f t="shared" ref="E41:F41" si="5">SUM(E43:E44)</f>
        <v>26.3</v>
      </c>
      <c r="F41" s="7">
        <f t="shared" si="5"/>
        <v>27.3</v>
      </c>
      <c r="G41" s="46"/>
    </row>
    <row r="42" spans="2:7" ht="16.149999999999999" customHeight="1" x14ac:dyDescent="0.2">
      <c r="B42" s="82"/>
      <c r="C42" s="35" t="s">
        <v>4</v>
      </c>
      <c r="D42" s="6"/>
      <c r="E42" s="6"/>
      <c r="F42" s="6"/>
      <c r="G42" s="47"/>
    </row>
    <row r="43" spans="2:7" ht="29.25" customHeight="1" x14ac:dyDescent="0.2">
      <c r="B43" s="83"/>
      <c r="C43" s="34" t="s">
        <v>10</v>
      </c>
      <c r="D43" s="21">
        <v>20</v>
      </c>
      <c r="E43" s="21">
        <v>26.3</v>
      </c>
      <c r="F43" s="21">
        <v>27.3</v>
      </c>
      <c r="G43" s="48"/>
    </row>
    <row r="44" spans="2:7" ht="16.149999999999999" customHeight="1" x14ac:dyDescent="0.2">
      <c r="B44" s="84"/>
      <c r="C44" s="34" t="s">
        <v>9</v>
      </c>
      <c r="D44" s="21"/>
      <c r="E44" s="21"/>
      <c r="F44" s="21"/>
      <c r="G44" s="48"/>
    </row>
    <row r="45" spans="2:7" ht="27" customHeight="1" x14ac:dyDescent="0.2">
      <c r="B45" s="13" t="s">
        <v>35</v>
      </c>
      <c r="C45" s="41" t="s">
        <v>80</v>
      </c>
      <c r="D45" s="22"/>
      <c r="E45" s="22"/>
      <c r="F45" s="22"/>
      <c r="G45" s="42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429.09999999999997</v>
      </c>
      <c r="E46" s="7">
        <f t="shared" ref="E46:F46" si="6">SUM(E48:E50)</f>
        <v>38.200000000000003</v>
      </c>
      <c r="F46" s="7">
        <f t="shared" si="6"/>
        <v>39.700000000000003</v>
      </c>
      <c r="G46" s="46"/>
    </row>
    <row r="47" spans="2:7" ht="16.149999999999999" customHeight="1" x14ac:dyDescent="0.2">
      <c r="B47" s="82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3"/>
      <c r="C48" s="34" t="s">
        <v>10</v>
      </c>
      <c r="D48" s="21">
        <v>345.7</v>
      </c>
      <c r="E48" s="21">
        <v>38.200000000000003</v>
      </c>
      <c r="F48" s="21">
        <v>39.700000000000003</v>
      </c>
      <c r="G48" s="48"/>
    </row>
    <row r="49" spans="2:7" ht="16.149999999999999" customHeight="1" x14ac:dyDescent="0.2">
      <c r="B49" s="83"/>
      <c r="C49" s="15" t="s">
        <v>13</v>
      </c>
      <c r="D49" s="21">
        <v>29.5</v>
      </c>
      <c r="E49" s="21"/>
      <c r="F49" s="21"/>
      <c r="G49" s="48"/>
    </row>
    <row r="50" spans="2:7" ht="16.149999999999999" customHeight="1" x14ac:dyDescent="0.2">
      <c r="B50" s="84"/>
      <c r="C50" s="34" t="s">
        <v>9</v>
      </c>
      <c r="D50" s="21">
        <v>53.9</v>
      </c>
      <c r="E50" s="21"/>
      <c r="F50" s="21"/>
      <c r="G50" s="48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2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212</v>
      </c>
      <c r="E52" s="7">
        <f t="shared" ref="E52:F52" si="7">SUM(E54)</f>
        <v>263</v>
      </c>
      <c r="F52" s="7">
        <f t="shared" si="7"/>
        <v>273</v>
      </c>
      <c r="G52" s="46"/>
    </row>
    <row r="53" spans="2:7" ht="16.149999999999999" customHeight="1" x14ac:dyDescent="0.2">
      <c r="B53" s="82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3"/>
      <c r="C54" s="34" t="s">
        <v>10</v>
      </c>
      <c r="D54" s="21">
        <v>212</v>
      </c>
      <c r="E54" s="21">
        <v>263</v>
      </c>
      <c r="F54" s="21">
        <v>273</v>
      </c>
      <c r="G54" s="48"/>
    </row>
    <row r="55" spans="2:7" ht="16.149999999999999" customHeight="1" x14ac:dyDescent="0.2">
      <c r="B55" s="84"/>
      <c r="C55" s="34" t="s">
        <v>9</v>
      </c>
      <c r="D55" s="21"/>
      <c r="E55" s="21"/>
      <c r="F55" s="21"/>
      <c r="G55" s="48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2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220</v>
      </c>
      <c r="E57" s="7">
        <f t="shared" ref="E57:F57" si="8">SUM(E59:E60)</f>
        <v>268.7</v>
      </c>
      <c r="F57" s="7">
        <f t="shared" si="8"/>
        <v>268.7</v>
      </c>
      <c r="G57" s="46"/>
    </row>
    <row r="58" spans="2:7" ht="16.149999999999999" customHeight="1" x14ac:dyDescent="0.2">
      <c r="B58" s="82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3"/>
      <c r="C59" s="15" t="s">
        <v>13</v>
      </c>
      <c r="D59" s="21">
        <v>220</v>
      </c>
      <c r="E59" s="21">
        <v>268.7</v>
      </c>
      <c r="F59" s="21">
        <v>268.7</v>
      </c>
      <c r="G59" s="48"/>
    </row>
    <row r="60" spans="2:7" ht="16.149999999999999" customHeight="1" x14ac:dyDescent="0.2">
      <c r="B60" s="84"/>
      <c r="C60" s="34" t="s">
        <v>9</v>
      </c>
      <c r="D60" s="21"/>
      <c r="E60" s="21"/>
      <c r="F60" s="21"/>
      <c r="G60" s="48"/>
    </row>
    <row r="61" spans="2:7" ht="19.5" customHeight="1" x14ac:dyDescent="0.2">
      <c r="B61" s="13" t="s">
        <v>38</v>
      </c>
      <c r="C61" s="14" t="s">
        <v>83</v>
      </c>
      <c r="D61" s="22"/>
      <c r="E61" s="22"/>
      <c r="F61" s="22"/>
      <c r="G61" s="42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159.9</v>
      </c>
      <c r="E62" s="7">
        <f t="shared" ref="E62:F62" si="9">SUM(E64:E65)</f>
        <v>200</v>
      </c>
      <c r="F62" s="7">
        <f t="shared" si="9"/>
        <v>200</v>
      </c>
      <c r="G62" s="46"/>
    </row>
    <row r="63" spans="2:7" ht="16.149999999999999" customHeight="1" x14ac:dyDescent="0.2">
      <c r="B63" s="82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3"/>
      <c r="C64" s="15" t="s">
        <v>13</v>
      </c>
      <c r="D64" s="21">
        <v>159.9</v>
      </c>
      <c r="E64" s="21">
        <v>200</v>
      </c>
      <c r="F64" s="21">
        <v>200</v>
      </c>
      <c r="G64" s="48"/>
    </row>
    <row r="65" spans="2:7" ht="16.899999999999999" customHeight="1" x14ac:dyDescent="0.2">
      <c r="B65" s="84"/>
      <c r="C65" s="34" t="s">
        <v>9</v>
      </c>
      <c r="D65" s="21"/>
      <c r="E65" s="21"/>
      <c r="F65" s="21"/>
      <c r="G65" s="48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49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2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140</v>
      </c>
      <c r="E68" s="7">
        <f t="shared" ref="E68:F68" si="10">SUM(E70:E72)</f>
        <v>50.1</v>
      </c>
      <c r="F68" s="7">
        <f t="shared" si="10"/>
        <v>52</v>
      </c>
      <c r="G68" s="46"/>
    </row>
    <row r="69" spans="2:7" ht="16.149999999999999" customHeight="1" x14ac:dyDescent="0.2">
      <c r="B69" s="82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3"/>
      <c r="C70" s="34" t="s">
        <v>10</v>
      </c>
      <c r="D70" s="21">
        <v>65.2</v>
      </c>
      <c r="E70" s="21">
        <v>50.1</v>
      </c>
      <c r="F70" s="21">
        <v>52</v>
      </c>
      <c r="G70" s="48"/>
    </row>
    <row r="71" spans="2:7" ht="16.149999999999999" customHeight="1" x14ac:dyDescent="0.2">
      <c r="B71" s="83"/>
      <c r="C71" s="15" t="s">
        <v>13</v>
      </c>
      <c r="D71" s="21">
        <v>74.8</v>
      </c>
      <c r="E71" s="21"/>
      <c r="F71" s="21"/>
      <c r="G71" s="48"/>
    </row>
    <row r="72" spans="2:7" ht="16.149999999999999" customHeight="1" x14ac:dyDescent="0.2">
      <c r="B72" s="84"/>
      <c r="C72" s="34" t="s">
        <v>9</v>
      </c>
      <c r="D72" s="21"/>
      <c r="E72" s="21"/>
      <c r="F72" s="21"/>
      <c r="G72" s="48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2" t="s">
        <v>64</v>
      </c>
    </row>
    <row r="74" spans="2:7" ht="16.149999999999999" customHeight="1" x14ac:dyDescent="0.2">
      <c r="B74" s="16"/>
      <c r="C74" s="17" t="s">
        <v>17</v>
      </c>
      <c r="D74" s="7">
        <f>SUM(D76:D78)</f>
        <v>203.70000000000002</v>
      </c>
      <c r="E74" s="7">
        <f t="shared" ref="E74:F74" si="11">SUM(E76:E78)</f>
        <v>40.9</v>
      </c>
      <c r="F74" s="7">
        <f t="shared" si="11"/>
        <v>42.5</v>
      </c>
      <c r="G74" s="46"/>
    </row>
    <row r="75" spans="2:7" ht="16.149999999999999" customHeight="1" x14ac:dyDescent="0.2">
      <c r="B75" s="82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3"/>
      <c r="C76" s="34" t="s">
        <v>10</v>
      </c>
      <c r="D76" s="21">
        <v>55.9</v>
      </c>
      <c r="E76" s="21">
        <v>40.9</v>
      </c>
      <c r="F76" s="21">
        <v>42.5</v>
      </c>
      <c r="G76" s="48"/>
    </row>
    <row r="77" spans="2:7" ht="16.149999999999999" customHeight="1" x14ac:dyDescent="0.2">
      <c r="B77" s="83"/>
      <c r="C77" s="15" t="s">
        <v>13</v>
      </c>
      <c r="D77" s="20">
        <v>145.80000000000001</v>
      </c>
      <c r="E77" s="21"/>
      <c r="F77" s="21"/>
      <c r="G77" s="48"/>
    </row>
    <row r="78" spans="2:7" ht="16.149999999999999" customHeight="1" x14ac:dyDescent="0.2">
      <c r="B78" s="84"/>
      <c r="C78" s="34" t="s">
        <v>9</v>
      </c>
      <c r="D78" s="21">
        <v>2</v>
      </c>
      <c r="E78" s="21"/>
      <c r="F78" s="21"/>
      <c r="G78" s="48"/>
    </row>
    <row r="79" spans="2:7" ht="16.5" customHeight="1" x14ac:dyDescent="0.2">
      <c r="B79" s="13" t="s">
        <v>42</v>
      </c>
      <c r="C79" s="14" t="s">
        <v>110</v>
      </c>
      <c r="D79" s="22"/>
      <c r="E79" s="22"/>
      <c r="F79" s="22"/>
      <c r="G79" s="42" t="s">
        <v>67</v>
      </c>
    </row>
    <row r="80" spans="2:7" ht="16.149999999999999" customHeight="1" x14ac:dyDescent="0.2">
      <c r="B80" s="16"/>
      <c r="C80" s="17" t="s">
        <v>17</v>
      </c>
      <c r="D80" s="7">
        <f>SUM(D82:D85)</f>
        <v>459.7</v>
      </c>
      <c r="E80" s="7">
        <f>SUM(E82:E85)</f>
        <v>503</v>
      </c>
      <c r="F80" s="7">
        <f>SUM(F82:F85)</f>
        <v>522.1</v>
      </c>
      <c r="G80" s="46"/>
    </row>
    <row r="81" spans="2:7" ht="16.149999999999999" customHeight="1" x14ac:dyDescent="0.2">
      <c r="B81" s="82"/>
      <c r="C81" s="35" t="s">
        <v>4</v>
      </c>
      <c r="D81" s="6"/>
      <c r="E81" s="6"/>
      <c r="F81" s="6"/>
      <c r="G81" s="47"/>
    </row>
    <row r="82" spans="2:7" ht="24.75" customHeight="1" x14ac:dyDescent="0.2">
      <c r="B82" s="83"/>
      <c r="C82" s="34" t="s">
        <v>10</v>
      </c>
      <c r="D82" s="21">
        <v>459.5</v>
      </c>
      <c r="E82" s="21">
        <v>503</v>
      </c>
      <c r="F82" s="21">
        <v>522.1</v>
      </c>
      <c r="G82" s="48"/>
    </row>
    <row r="83" spans="2:7" ht="16.149999999999999" customHeight="1" x14ac:dyDescent="0.2">
      <c r="B83" s="83"/>
      <c r="C83" s="15" t="s">
        <v>13</v>
      </c>
      <c r="D83" s="21"/>
      <c r="E83" s="21"/>
      <c r="F83" s="21"/>
      <c r="G83" s="48"/>
    </row>
    <row r="84" spans="2:7" ht="16.149999999999999" customHeight="1" x14ac:dyDescent="0.2">
      <c r="B84" s="83"/>
      <c r="C84" s="34" t="s">
        <v>20</v>
      </c>
      <c r="D84" s="21"/>
      <c r="E84" s="21"/>
      <c r="F84" s="21"/>
      <c r="G84" s="48"/>
    </row>
    <row r="85" spans="2:7" ht="16.149999999999999" customHeight="1" x14ac:dyDescent="0.2">
      <c r="B85" s="84"/>
      <c r="C85" s="34" t="s">
        <v>9</v>
      </c>
      <c r="D85" s="21">
        <v>0.2</v>
      </c>
      <c r="E85" s="21"/>
      <c r="F85" s="21"/>
      <c r="G85" s="48"/>
    </row>
    <row r="86" spans="2:7" ht="57" customHeight="1" x14ac:dyDescent="0.2">
      <c r="B86" s="13" t="s">
        <v>43</v>
      </c>
      <c r="C86" s="14" t="s">
        <v>85</v>
      </c>
      <c r="D86" s="22"/>
      <c r="E86" s="22"/>
      <c r="F86" s="22"/>
      <c r="G86" s="42" t="s">
        <v>68</v>
      </c>
    </row>
    <row r="87" spans="2:7" ht="16.149999999999999" customHeight="1" x14ac:dyDescent="0.2">
      <c r="B87" s="16"/>
      <c r="C87" s="17" t="s">
        <v>17</v>
      </c>
      <c r="D87" s="7">
        <f>SUM(D89:D92)</f>
        <v>2129.9</v>
      </c>
      <c r="E87" s="7">
        <f>SUM(E89:E92)</f>
        <v>1714.5</v>
      </c>
      <c r="F87" s="7">
        <f>SUM(F89:F92)</f>
        <v>1870.1</v>
      </c>
      <c r="G87" s="46"/>
    </row>
    <row r="88" spans="2:7" ht="16.149999999999999" customHeight="1" x14ac:dyDescent="0.2">
      <c r="B88" s="82"/>
      <c r="C88" s="35" t="s">
        <v>4</v>
      </c>
      <c r="D88" s="6"/>
      <c r="E88" s="6"/>
      <c r="F88" s="6"/>
      <c r="G88" s="47"/>
    </row>
    <row r="89" spans="2:7" ht="24.75" customHeight="1" x14ac:dyDescent="0.2">
      <c r="B89" s="83"/>
      <c r="C89" s="34" t="s">
        <v>10</v>
      </c>
      <c r="D89" s="21">
        <v>1374.9</v>
      </c>
      <c r="E89" s="21">
        <v>1359</v>
      </c>
      <c r="F89" s="21">
        <v>1510.6</v>
      </c>
      <c r="G89" s="48"/>
    </row>
    <row r="90" spans="2:7" ht="16.149999999999999" customHeight="1" x14ac:dyDescent="0.2">
      <c r="B90" s="83"/>
      <c r="C90" s="15" t="s">
        <v>13</v>
      </c>
      <c r="D90" s="21">
        <v>106.4</v>
      </c>
      <c r="E90" s="21"/>
      <c r="F90" s="21"/>
      <c r="G90" s="48"/>
    </row>
    <row r="91" spans="2:7" ht="16.149999999999999" customHeight="1" x14ac:dyDescent="0.2">
      <c r="B91" s="83"/>
      <c r="C91" s="34" t="s">
        <v>20</v>
      </c>
      <c r="D91" s="21">
        <v>463.5</v>
      </c>
      <c r="E91" s="21">
        <v>355.5</v>
      </c>
      <c r="F91" s="21">
        <v>359.5</v>
      </c>
      <c r="G91" s="48"/>
    </row>
    <row r="92" spans="2:7" ht="16.149999999999999" customHeight="1" x14ac:dyDescent="0.2">
      <c r="B92" s="84"/>
      <c r="C92" s="34" t="s">
        <v>9</v>
      </c>
      <c r="D92" s="21">
        <v>185.1</v>
      </c>
      <c r="E92" s="21"/>
      <c r="F92" s="21"/>
      <c r="G92" s="48"/>
    </row>
    <row r="93" spans="2:7" ht="27.75" customHeight="1" x14ac:dyDescent="0.2">
      <c r="B93" s="13" t="s">
        <v>44</v>
      </c>
      <c r="C93" s="14" t="s">
        <v>114</v>
      </c>
      <c r="D93" s="22"/>
      <c r="E93" s="22"/>
      <c r="F93" s="22"/>
      <c r="G93" s="42" t="s">
        <v>69</v>
      </c>
    </row>
    <row r="94" spans="2:7" ht="16.149999999999999" customHeight="1" x14ac:dyDescent="0.2">
      <c r="B94" s="16"/>
      <c r="C94" s="17" t="s">
        <v>17</v>
      </c>
      <c r="D94" s="7">
        <f>SUM(D96:D96)</f>
        <v>1221.5</v>
      </c>
      <c r="E94" s="7">
        <f>SUM(E96:E96)</f>
        <v>1367.6</v>
      </c>
      <c r="F94" s="7">
        <f>SUM(F96:F96)</f>
        <v>1719.6</v>
      </c>
      <c r="G94" s="46"/>
    </row>
    <row r="95" spans="2:7" ht="16.149999999999999" customHeight="1" x14ac:dyDescent="0.2">
      <c r="B95" s="82"/>
      <c r="C95" s="35" t="s">
        <v>4</v>
      </c>
      <c r="D95" s="6"/>
      <c r="E95" s="6"/>
      <c r="F95" s="6"/>
      <c r="G95" s="47"/>
    </row>
    <row r="96" spans="2:7" ht="31.15" customHeight="1" x14ac:dyDescent="0.2">
      <c r="B96" s="83"/>
      <c r="C96" s="34" t="s">
        <v>10</v>
      </c>
      <c r="D96" s="21">
        <v>1221.5</v>
      </c>
      <c r="E96" s="21">
        <v>1367.6</v>
      </c>
      <c r="F96" s="21">
        <v>1719.6</v>
      </c>
      <c r="G96" s="48"/>
    </row>
    <row r="97" spans="2:7" ht="19.5" customHeight="1" x14ac:dyDescent="0.2">
      <c r="B97" s="13" t="s">
        <v>45</v>
      </c>
      <c r="C97" s="14" t="s">
        <v>111</v>
      </c>
      <c r="D97" s="22"/>
      <c r="E97" s="22"/>
      <c r="F97" s="22"/>
      <c r="G97" s="42" t="s">
        <v>67</v>
      </c>
    </row>
    <row r="98" spans="2:7" ht="16.149999999999999" customHeight="1" x14ac:dyDescent="0.2">
      <c r="B98" s="16"/>
      <c r="C98" s="17" t="s">
        <v>17</v>
      </c>
      <c r="D98" s="7">
        <f>SUM(D100:D102)</f>
        <v>436.9</v>
      </c>
      <c r="E98" s="7">
        <f t="shared" ref="E98:F98" si="12">SUM(E100:E102)</f>
        <v>511.2</v>
      </c>
      <c r="F98" s="7">
        <f t="shared" si="12"/>
        <v>516.5</v>
      </c>
      <c r="G98" s="46"/>
    </row>
    <row r="99" spans="2:7" ht="16.149999999999999" customHeight="1" x14ac:dyDescent="0.2">
      <c r="B99" s="82"/>
      <c r="C99" s="35" t="s">
        <v>4</v>
      </c>
      <c r="D99" s="6"/>
      <c r="E99" s="6"/>
      <c r="F99" s="6"/>
      <c r="G99" s="47"/>
    </row>
    <row r="100" spans="2:7" ht="33" customHeight="1" x14ac:dyDescent="0.2">
      <c r="B100" s="83"/>
      <c r="C100" s="34" t="s">
        <v>10</v>
      </c>
      <c r="D100" s="21">
        <v>86.9</v>
      </c>
      <c r="E100" s="21">
        <v>138.30000000000001</v>
      </c>
      <c r="F100" s="21">
        <v>143.6</v>
      </c>
      <c r="G100" s="48"/>
    </row>
    <row r="101" spans="2:7" ht="21" customHeight="1" x14ac:dyDescent="0.2">
      <c r="B101" s="83"/>
      <c r="C101" s="15" t="s">
        <v>13</v>
      </c>
      <c r="D101" s="21">
        <v>347.9</v>
      </c>
      <c r="E101" s="21">
        <v>372.9</v>
      </c>
      <c r="F101" s="21">
        <v>372.9</v>
      </c>
      <c r="G101" s="48"/>
    </row>
    <row r="102" spans="2:7" ht="16.149999999999999" customHeight="1" x14ac:dyDescent="0.2">
      <c r="B102" s="84"/>
      <c r="C102" s="34" t="s">
        <v>9</v>
      </c>
      <c r="D102" s="21">
        <v>2.1</v>
      </c>
      <c r="E102" s="21"/>
      <c r="F102" s="21"/>
      <c r="G102" s="48"/>
    </row>
    <row r="103" spans="2:7" ht="30" customHeight="1" x14ac:dyDescent="0.2">
      <c r="B103" s="13" t="s">
        <v>46</v>
      </c>
      <c r="C103" s="14" t="s">
        <v>86</v>
      </c>
      <c r="D103" s="22"/>
      <c r="E103" s="22"/>
      <c r="F103" s="22"/>
      <c r="G103" s="42" t="s">
        <v>70</v>
      </c>
    </row>
    <row r="104" spans="2:7" ht="16.149999999999999" customHeight="1" x14ac:dyDescent="0.2">
      <c r="B104" s="16"/>
      <c r="C104" s="17" t="s">
        <v>17</v>
      </c>
      <c r="D104" s="7">
        <f>SUM(D106:D107)</f>
        <v>160.69999999999999</v>
      </c>
      <c r="E104" s="7">
        <f t="shared" ref="E104:F104" si="13">SUM(E106:E107)</f>
        <v>73.599999999999994</v>
      </c>
      <c r="F104" s="7">
        <f t="shared" si="13"/>
        <v>76.400000000000006</v>
      </c>
      <c r="G104" s="46"/>
    </row>
    <row r="105" spans="2:7" ht="16.149999999999999" customHeight="1" x14ac:dyDescent="0.2">
      <c r="B105" s="82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83"/>
      <c r="C106" s="34" t="s">
        <v>10</v>
      </c>
      <c r="D106" s="21">
        <v>80.5</v>
      </c>
      <c r="E106" s="21">
        <v>73.599999999999994</v>
      </c>
      <c r="F106" s="21">
        <v>76.400000000000006</v>
      </c>
      <c r="G106" s="48"/>
    </row>
    <row r="107" spans="2:7" ht="16.149999999999999" customHeight="1" x14ac:dyDescent="0.2">
      <c r="B107" s="83"/>
      <c r="C107" s="15" t="s">
        <v>13</v>
      </c>
      <c r="D107" s="21">
        <v>80.2</v>
      </c>
      <c r="E107" s="21"/>
      <c r="F107" s="21"/>
      <c r="G107" s="48"/>
    </row>
    <row r="108" spans="2:7" ht="16.149999999999999" customHeight="1" x14ac:dyDescent="0.2">
      <c r="B108" s="84"/>
      <c r="C108" s="34" t="s">
        <v>9</v>
      </c>
      <c r="D108" s="21"/>
      <c r="E108" s="21"/>
      <c r="F108" s="21"/>
      <c r="G108" s="48"/>
    </row>
    <row r="109" spans="2:7" ht="18.75" customHeight="1" x14ac:dyDescent="0.2">
      <c r="B109" s="13" t="s">
        <v>47</v>
      </c>
      <c r="C109" s="14" t="s">
        <v>87</v>
      </c>
      <c r="D109" s="22"/>
      <c r="E109" s="22"/>
      <c r="F109" s="22"/>
      <c r="G109" s="42" t="s">
        <v>69</v>
      </c>
    </row>
    <row r="110" spans="2:7" ht="16.149999999999999" customHeight="1" x14ac:dyDescent="0.2">
      <c r="B110" s="16"/>
      <c r="C110" s="17" t="s">
        <v>17</v>
      </c>
      <c r="D110" s="7">
        <f>SUM(D112:D115)</f>
        <v>97.6</v>
      </c>
      <c r="E110" s="7">
        <f t="shared" ref="E110:F110" si="14">SUM(E112:E115)</f>
        <v>6.2</v>
      </c>
      <c r="F110" s="7">
        <f t="shared" si="14"/>
        <v>7.2</v>
      </c>
      <c r="G110" s="46"/>
    </row>
    <row r="111" spans="2:7" ht="16.149999999999999" customHeight="1" x14ac:dyDescent="0.2">
      <c r="B111" s="82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83"/>
      <c r="C112" s="34" t="s">
        <v>10</v>
      </c>
      <c r="D112" s="21"/>
      <c r="E112" s="21"/>
      <c r="F112" s="21"/>
      <c r="G112" s="48"/>
    </row>
    <row r="113" spans="2:7" ht="16.149999999999999" customHeight="1" x14ac:dyDescent="0.2">
      <c r="B113" s="83"/>
      <c r="C113" s="15" t="s">
        <v>13</v>
      </c>
      <c r="D113" s="21">
        <v>91.6</v>
      </c>
      <c r="E113" s="21"/>
      <c r="F113" s="21"/>
      <c r="G113" s="48"/>
    </row>
    <row r="114" spans="2:7" ht="16.149999999999999" customHeight="1" x14ac:dyDescent="0.2">
      <c r="B114" s="83"/>
      <c r="C114" s="34" t="s">
        <v>20</v>
      </c>
      <c r="D114" s="21">
        <v>6</v>
      </c>
      <c r="E114" s="21">
        <v>6.2</v>
      </c>
      <c r="F114" s="21">
        <v>7.2</v>
      </c>
      <c r="G114" s="48"/>
    </row>
    <row r="115" spans="2:7" ht="16.149999999999999" customHeight="1" x14ac:dyDescent="0.2">
      <c r="B115" s="84"/>
      <c r="C115" s="34" t="s">
        <v>9</v>
      </c>
      <c r="D115" s="21"/>
      <c r="E115" s="21"/>
      <c r="F115" s="21"/>
      <c r="G115" s="48"/>
    </row>
    <row r="116" spans="2:7" ht="29.25" customHeight="1" x14ac:dyDescent="0.2">
      <c r="B116" s="13" t="s">
        <v>48</v>
      </c>
      <c r="C116" s="14" t="s">
        <v>112</v>
      </c>
      <c r="D116" s="22"/>
      <c r="E116" s="22"/>
      <c r="F116" s="22"/>
      <c r="G116" s="42" t="s">
        <v>64</v>
      </c>
    </row>
    <row r="117" spans="2:7" ht="16.149999999999999" customHeight="1" x14ac:dyDescent="0.2">
      <c r="B117" s="16"/>
      <c r="C117" s="17" t="s">
        <v>17</v>
      </c>
      <c r="D117" s="7">
        <f>SUM(D119:D121)</f>
        <v>249.7</v>
      </c>
      <c r="E117" s="7">
        <f t="shared" ref="E117:F117" si="15">SUM(E119:E121)</f>
        <v>238.8</v>
      </c>
      <c r="F117" s="7">
        <f t="shared" si="15"/>
        <v>247.9</v>
      </c>
      <c r="G117" s="46"/>
    </row>
    <row r="118" spans="2:7" ht="16.149999999999999" customHeight="1" x14ac:dyDescent="0.2">
      <c r="B118" s="82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83"/>
      <c r="C119" s="34" t="s">
        <v>10</v>
      </c>
      <c r="D119" s="21">
        <v>229.1</v>
      </c>
      <c r="E119" s="21">
        <v>238.8</v>
      </c>
      <c r="F119" s="21">
        <v>247.9</v>
      </c>
      <c r="G119" s="48"/>
    </row>
    <row r="120" spans="2:7" ht="17.25" customHeight="1" x14ac:dyDescent="0.2">
      <c r="B120" s="83"/>
      <c r="C120" s="34" t="s">
        <v>20</v>
      </c>
      <c r="D120" s="21"/>
      <c r="E120" s="21"/>
      <c r="F120" s="21"/>
      <c r="G120" s="48"/>
    </row>
    <row r="121" spans="2:7" ht="18.75" customHeight="1" x14ac:dyDescent="0.2">
      <c r="B121" s="84"/>
      <c r="C121" s="34" t="s">
        <v>9</v>
      </c>
      <c r="D121" s="21">
        <v>20.6</v>
      </c>
      <c r="E121" s="21"/>
      <c r="F121" s="21"/>
      <c r="G121" s="48"/>
    </row>
    <row r="122" spans="2:7" ht="27" customHeight="1" x14ac:dyDescent="0.2">
      <c r="B122" s="13" t="s">
        <v>49</v>
      </c>
      <c r="C122" s="14" t="s">
        <v>88</v>
      </c>
      <c r="D122" s="22"/>
      <c r="E122" s="22"/>
      <c r="F122" s="22"/>
      <c r="G122" s="42" t="s">
        <v>71</v>
      </c>
    </row>
    <row r="123" spans="2:7" ht="18.75" customHeight="1" x14ac:dyDescent="0.2">
      <c r="B123" s="16"/>
      <c r="C123" s="17" t="s">
        <v>17</v>
      </c>
      <c r="D123" s="7">
        <f>SUM(D125:D127)</f>
        <v>0.79999999999999993</v>
      </c>
      <c r="E123" s="7">
        <f t="shared" ref="E123:F123" si="16">SUM(E125:E127)</f>
        <v>25.7</v>
      </c>
      <c r="F123" s="7">
        <f t="shared" si="16"/>
        <v>26.7</v>
      </c>
      <c r="G123" s="46"/>
    </row>
    <row r="124" spans="2:7" ht="16.5" customHeight="1" x14ac:dyDescent="0.2">
      <c r="B124" s="82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83"/>
      <c r="C125" s="34" t="s">
        <v>10</v>
      </c>
      <c r="D125" s="21">
        <v>0.7</v>
      </c>
      <c r="E125" s="21">
        <v>25.7</v>
      </c>
      <c r="F125" s="21">
        <v>26.7</v>
      </c>
      <c r="G125" s="48"/>
    </row>
    <row r="126" spans="2:7" ht="18.75" customHeight="1" x14ac:dyDescent="0.2">
      <c r="B126" s="83"/>
      <c r="C126" s="34" t="s">
        <v>20</v>
      </c>
      <c r="D126" s="21"/>
      <c r="E126" s="21"/>
      <c r="F126" s="21"/>
      <c r="G126" s="48"/>
    </row>
    <row r="127" spans="2:7" ht="18.75" customHeight="1" x14ac:dyDescent="0.2">
      <c r="B127" s="84"/>
      <c r="C127" s="34" t="s">
        <v>9</v>
      </c>
      <c r="D127" s="21">
        <v>0.1</v>
      </c>
      <c r="E127" s="21"/>
      <c r="F127" s="21"/>
      <c r="G127" s="48"/>
    </row>
    <row r="128" spans="2:7" ht="30.6" customHeight="1" x14ac:dyDescent="0.2">
      <c r="B128" s="13" t="s">
        <v>50</v>
      </c>
      <c r="C128" s="14" t="s">
        <v>115</v>
      </c>
      <c r="D128" s="22"/>
      <c r="E128" s="22"/>
      <c r="F128" s="22"/>
      <c r="G128" s="42" t="s">
        <v>69</v>
      </c>
    </row>
    <row r="129" spans="2:7" ht="18.75" customHeight="1" x14ac:dyDescent="0.2">
      <c r="B129" s="16"/>
      <c r="C129" s="17" t="s">
        <v>17</v>
      </c>
      <c r="D129" s="7">
        <f>SUM(D131:D133)</f>
        <v>1102.3</v>
      </c>
      <c r="E129" s="7">
        <f t="shared" ref="E129:F129" si="17">SUM(E131:E133)</f>
        <v>1137.4000000000001</v>
      </c>
      <c r="F129" s="7">
        <f t="shared" si="17"/>
        <v>1137.4000000000001</v>
      </c>
      <c r="G129" s="46"/>
    </row>
    <row r="130" spans="2:7" ht="18.75" customHeight="1" x14ac:dyDescent="0.2">
      <c r="B130" s="82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83"/>
      <c r="C131" s="34" t="s">
        <v>10</v>
      </c>
      <c r="D131" s="21"/>
      <c r="E131" s="21"/>
      <c r="F131" s="21"/>
      <c r="G131" s="48"/>
    </row>
    <row r="132" spans="2:7" ht="18.75" customHeight="1" x14ac:dyDescent="0.2">
      <c r="B132" s="83"/>
      <c r="C132" s="15" t="s">
        <v>13</v>
      </c>
      <c r="D132" s="21">
        <v>1102.3</v>
      </c>
      <c r="E132" s="21">
        <v>1137.4000000000001</v>
      </c>
      <c r="F132" s="21">
        <v>1137.4000000000001</v>
      </c>
      <c r="G132" s="48"/>
    </row>
    <row r="133" spans="2:7" ht="18.75" customHeight="1" x14ac:dyDescent="0.2">
      <c r="B133" s="84"/>
      <c r="C133" s="34" t="s">
        <v>9</v>
      </c>
      <c r="D133" s="21"/>
      <c r="E133" s="21"/>
      <c r="F133" s="21"/>
      <c r="G133" s="48"/>
    </row>
    <row r="134" spans="2:7" ht="28.5" customHeight="1" x14ac:dyDescent="0.2">
      <c r="B134" s="13" t="s">
        <v>51</v>
      </c>
      <c r="C134" s="14" t="s">
        <v>89</v>
      </c>
      <c r="D134" s="22"/>
      <c r="E134" s="22"/>
      <c r="F134" s="22"/>
      <c r="G134" s="42" t="s">
        <v>63</v>
      </c>
    </row>
    <row r="135" spans="2:7" ht="18.75" customHeight="1" x14ac:dyDescent="0.2">
      <c r="B135" s="16"/>
      <c r="C135" s="17" t="s">
        <v>17</v>
      </c>
      <c r="D135" s="7">
        <f>SUM(D137:D138)</f>
        <v>1200</v>
      </c>
      <c r="E135" s="7">
        <f t="shared" ref="E135:F135" si="18">SUM(E137:E138)</f>
        <v>1031.4000000000001</v>
      </c>
      <c r="F135" s="7">
        <f t="shared" si="18"/>
        <v>1225.7</v>
      </c>
      <c r="G135" s="46"/>
    </row>
    <row r="136" spans="2:7" ht="18.75" customHeight="1" x14ac:dyDescent="0.2">
      <c r="B136" s="82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83"/>
      <c r="C137" s="34" t="s">
        <v>10</v>
      </c>
      <c r="D137" s="21">
        <v>697.9</v>
      </c>
      <c r="E137" s="21">
        <v>1031.4000000000001</v>
      </c>
      <c r="F137" s="21">
        <v>1225.7</v>
      </c>
      <c r="G137" s="48"/>
    </row>
    <row r="138" spans="2:7" ht="18.75" customHeight="1" x14ac:dyDescent="0.2">
      <c r="B138" s="84"/>
      <c r="C138" s="34" t="s">
        <v>9</v>
      </c>
      <c r="D138" s="21">
        <v>502.1</v>
      </c>
      <c r="E138" s="21"/>
      <c r="F138" s="21"/>
      <c r="G138" s="48"/>
    </row>
    <row r="139" spans="2:7" ht="28.5" customHeight="1" x14ac:dyDescent="0.2">
      <c r="B139" s="13" t="s">
        <v>52</v>
      </c>
      <c r="C139" s="14" t="s">
        <v>90</v>
      </c>
      <c r="D139" s="22"/>
      <c r="E139" s="22"/>
      <c r="F139" s="22"/>
      <c r="G139" s="42" t="s">
        <v>63</v>
      </c>
    </row>
    <row r="140" spans="2:7" ht="18" customHeight="1" x14ac:dyDescent="0.2">
      <c r="B140" s="16"/>
      <c r="C140" s="17" t="s">
        <v>17</v>
      </c>
      <c r="D140" s="56">
        <f>SUM(D142:D143)</f>
        <v>130</v>
      </c>
      <c r="E140" s="7">
        <f t="shared" ref="E140:F140" si="19">SUM(E142:E143)</f>
        <v>124</v>
      </c>
      <c r="F140" s="7">
        <f t="shared" si="19"/>
        <v>128.69999999999999</v>
      </c>
      <c r="G140" s="46"/>
    </row>
    <row r="141" spans="2:7" ht="18.75" customHeight="1" x14ac:dyDescent="0.2">
      <c r="B141" s="82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83"/>
      <c r="C142" s="34" t="s">
        <v>10</v>
      </c>
      <c r="D142" s="21">
        <v>117.9</v>
      </c>
      <c r="E142" s="21">
        <v>124</v>
      </c>
      <c r="F142" s="21">
        <v>128.69999999999999</v>
      </c>
      <c r="G142" s="48"/>
    </row>
    <row r="143" spans="2:7" ht="18.75" customHeight="1" x14ac:dyDescent="0.2">
      <c r="B143" s="84"/>
      <c r="C143" s="34" t="s">
        <v>9</v>
      </c>
      <c r="D143" s="21">
        <v>12.1</v>
      </c>
      <c r="E143" s="21"/>
      <c r="F143" s="21"/>
      <c r="G143" s="48"/>
    </row>
    <row r="144" spans="2:7" ht="28.5" customHeight="1" x14ac:dyDescent="0.2">
      <c r="B144" s="13" t="s">
        <v>53</v>
      </c>
      <c r="C144" s="14" t="s">
        <v>91</v>
      </c>
      <c r="D144" s="22"/>
      <c r="E144" s="22"/>
      <c r="F144" s="22"/>
      <c r="G144" s="42" t="s">
        <v>66</v>
      </c>
    </row>
    <row r="145" spans="2:7" ht="18.75" customHeight="1" x14ac:dyDescent="0.2">
      <c r="B145" s="16"/>
      <c r="C145" s="17" t="s">
        <v>17</v>
      </c>
      <c r="D145" s="7">
        <f>SUM(D147:D149)</f>
        <v>204</v>
      </c>
      <c r="E145" s="7">
        <f t="shared" ref="E145:F145" si="20">SUM(E147:E149)</f>
        <v>226.7</v>
      </c>
      <c r="F145" s="7">
        <f t="shared" si="20"/>
        <v>230.8</v>
      </c>
      <c r="G145" s="46"/>
    </row>
    <row r="146" spans="2:7" ht="18.75" customHeight="1" x14ac:dyDescent="0.2">
      <c r="B146" s="82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83"/>
      <c r="C147" s="34" t="s">
        <v>10</v>
      </c>
      <c r="D147" s="21">
        <v>107.3</v>
      </c>
      <c r="E147" s="21">
        <v>108.4</v>
      </c>
      <c r="F147" s="21">
        <v>112.5</v>
      </c>
      <c r="G147" s="47"/>
    </row>
    <row r="148" spans="2:7" ht="18.75" customHeight="1" x14ac:dyDescent="0.2">
      <c r="B148" s="83"/>
      <c r="C148" s="15" t="s">
        <v>13</v>
      </c>
      <c r="D148" s="21">
        <v>96.7</v>
      </c>
      <c r="E148" s="21">
        <v>118.3</v>
      </c>
      <c r="F148" s="21">
        <v>118.3</v>
      </c>
      <c r="G148" s="48"/>
    </row>
    <row r="149" spans="2:7" ht="18.75" customHeight="1" x14ac:dyDescent="0.2">
      <c r="B149" s="84"/>
      <c r="C149" s="34" t="s">
        <v>9</v>
      </c>
      <c r="D149" s="21"/>
      <c r="E149" s="21"/>
      <c r="F149" s="21"/>
      <c r="G149" s="48"/>
    </row>
    <row r="150" spans="2:7" ht="21.75" customHeight="1" x14ac:dyDescent="0.2">
      <c r="B150" s="13" t="s">
        <v>56</v>
      </c>
      <c r="C150" s="14" t="s">
        <v>92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17</v>
      </c>
      <c r="D151" s="7">
        <f>SUM(D153:D157)</f>
        <v>462</v>
      </c>
      <c r="E151" s="7">
        <f>SUM(E153:E157)</f>
        <v>520.20000000000005</v>
      </c>
      <c r="F151" s="7">
        <f>SUM(F153:F157)</f>
        <v>536.40000000000009</v>
      </c>
      <c r="G151" s="46"/>
    </row>
    <row r="152" spans="2:7" ht="18.75" customHeight="1" x14ac:dyDescent="0.2">
      <c r="B152" s="82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83"/>
      <c r="C153" s="34" t="s">
        <v>10</v>
      </c>
      <c r="D153" s="21">
        <v>210.1</v>
      </c>
      <c r="E153" s="21">
        <v>236</v>
      </c>
      <c r="F153" s="21">
        <v>245</v>
      </c>
      <c r="G153" s="48"/>
    </row>
    <row r="154" spans="2:7" ht="21" customHeight="1" x14ac:dyDescent="0.2">
      <c r="B154" s="83"/>
      <c r="C154" s="34" t="s">
        <v>13</v>
      </c>
      <c r="D154" s="21">
        <v>42.4</v>
      </c>
      <c r="E154" s="21">
        <v>53</v>
      </c>
      <c r="F154" s="21">
        <v>53.6</v>
      </c>
      <c r="G154" s="48"/>
    </row>
    <row r="155" spans="2:7" ht="18" customHeight="1" x14ac:dyDescent="0.2">
      <c r="B155" s="83"/>
      <c r="C155" s="34" t="s">
        <v>20</v>
      </c>
      <c r="D155" s="21">
        <v>34.299999999999997</v>
      </c>
      <c r="E155" s="21">
        <v>20.3</v>
      </c>
      <c r="F155" s="21">
        <v>21.3</v>
      </c>
      <c r="G155" s="48"/>
    </row>
    <row r="156" spans="2:7" ht="20.25" customHeight="1" x14ac:dyDescent="0.2">
      <c r="B156" s="83"/>
      <c r="C156" s="15" t="s">
        <v>14</v>
      </c>
      <c r="D156" s="21">
        <v>173.8</v>
      </c>
      <c r="E156" s="21">
        <v>210.9</v>
      </c>
      <c r="F156" s="21">
        <v>216.5</v>
      </c>
      <c r="G156" s="48"/>
    </row>
    <row r="157" spans="2:7" ht="18.75" customHeight="1" x14ac:dyDescent="0.2">
      <c r="B157" s="54"/>
      <c r="C157" s="34" t="s">
        <v>9</v>
      </c>
      <c r="D157" s="21">
        <v>1.4</v>
      </c>
      <c r="E157" s="21"/>
      <c r="F157" s="21"/>
      <c r="G157" s="48"/>
    </row>
    <row r="158" spans="2:7" ht="31.15" customHeight="1" x14ac:dyDescent="0.2">
      <c r="B158" s="37" t="s">
        <v>72</v>
      </c>
      <c r="C158" s="14" t="s">
        <v>93</v>
      </c>
      <c r="D158" s="22"/>
      <c r="E158" s="22"/>
      <c r="F158" s="22"/>
      <c r="G158" s="42" t="s">
        <v>69</v>
      </c>
    </row>
    <row r="159" spans="2:7" ht="18.75" customHeight="1" x14ac:dyDescent="0.2">
      <c r="B159" s="57"/>
      <c r="C159" s="17" t="s">
        <v>17</v>
      </c>
      <c r="D159" s="7">
        <f>SUM(D161:D163)</f>
        <v>72.900000000000006</v>
      </c>
      <c r="E159" s="7">
        <f t="shared" ref="E159:F159" si="21">SUM(E161:E163)</f>
        <v>62.5</v>
      </c>
      <c r="F159" s="7">
        <f t="shared" si="21"/>
        <v>64.900000000000006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10</v>
      </c>
      <c r="D161" s="21">
        <v>61.5</v>
      </c>
      <c r="E161" s="21">
        <v>62.5</v>
      </c>
      <c r="F161" s="21">
        <v>64.900000000000006</v>
      </c>
      <c r="G161" s="48"/>
    </row>
    <row r="162" spans="2:8" ht="18.75" customHeight="1" x14ac:dyDescent="0.2">
      <c r="B162" s="53"/>
      <c r="C162" s="34" t="s">
        <v>20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9</v>
      </c>
      <c r="D163" s="21">
        <v>11.4</v>
      </c>
      <c r="E163" s="21"/>
      <c r="F163" s="21"/>
      <c r="G163" s="48"/>
    </row>
    <row r="164" spans="2:8" ht="18" customHeight="1" x14ac:dyDescent="0.2">
      <c r="B164" s="37" t="s">
        <v>118</v>
      </c>
      <c r="C164" s="14" t="s">
        <v>119</v>
      </c>
      <c r="D164" s="22"/>
      <c r="E164" s="22"/>
      <c r="F164" s="22"/>
      <c r="G164" s="42"/>
      <c r="H164" s="73"/>
    </row>
    <row r="165" spans="2:8" ht="15" customHeight="1" x14ac:dyDescent="0.2">
      <c r="B165" s="57"/>
      <c r="C165" s="17" t="s">
        <v>17</v>
      </c>
      <c r="D165" s="7">
        <f>SUM(D167:D169)</f>
        <v>74.5</v>
      </c>
      <c r="E165" s="7">
        <f t="shared" ref="E165:F165" si="22">SUM(E167:E169)</f>
        <v>0</v>
      </c>
      <c r="F165" s="7">
        <f t="shared" si="22"/>
        <v>0</v>
      </c>
      <c r="G165" s="46"/>
    </row>
    <row r="166" spans="2:8" ht="18.75" customHeight="1" x14ac:dyDescent="0.2">
      <c r="B166" s="70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71"/>
      <c r="C167" s="34" t="s">
        <v>10</v>
      </c>
      <c r="D167" s="21">
        <v>74.5</v>
      </c>
      <c r="E167" s="21"/>
      <c r="F167" s="21"/>
      <c r="G167" s="48"/>
    </row>
    <row r="168" spans="2:8" ht="18.75" customHeight="1" x14ac:dyDescent="0.2">
      <c r="B168" s="71"/>
      <c r="C168" s="34" t="s">
        <v>20</v>
      </c>
      <c r="D168" s="21"/>
      <c r="E168" s="21"/>
      <c r="F168" s="21"/>
      <c r="G168" s="48"/>
    </row>
    <row r="169" spans="2:8" ht="18.75" customHeight="1" x14ac:dyDescent="0.2">
      <c r="B169" s="72"/>
      <c r="C169" s="34" t="s">
        <v>9</v>
      </c>
      <c r="D169" s="21"/>
      <c r="E169" s="21"/>
      <c r="F169" s="21"/>
      <c r="G169" s="48"/>
    </row>
    <row r="170" spans="2:8" ht="40.9" customHeight="1" x14ac:dyDescent="0.2">
      <c r="B170" s="58" t="s">
        <v>54</v>
      </c>
      <c r="C170" s="11" t="s">
        <v>94</v>
      </c>
      <c r="D170" s="12"/>
      <c r="E170" s="12"/>
      <c r="F170" s="12"/>
      <c r="G170" s="49"/>
    </row>
    <row r="171" spans="2:8" ht="30" customHeight="1" x14ac:dyDescent="0.2">
      <c r="B171" s="37" t="s">
        <v>57</v>
      </c>
      <c r="C171" s="14" t="s">
        <v>96</v>
      </c>
      <c r="D171" s="22"/>
      <c r="E171" s="22"/>
      <c r="F171" s="22"/>
      <c r="G171" s="42" t="s">
        <v>66</v>
      </c>
    </row>
    <row r="172" spans="2:8" ht="16.5" customHeight="1" x14ac:dyDescent="0.2">
      <c r="B172" s="16"/>
      <c r="C172" s="17" t="s">
        <v>3</v>
      </c>
      <c r="D172" s="7">
        <f>SUM(D174:D177)</f>
        <v>27.7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82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83"/>
      <c r="C174" s="34" t="s">
        <v>10</v>
      </c>
      <c r="D174" s="21"/>
      <c r="E174" s="21"/>
      <c r="F174" s="21"/>
      <c r="G174" s="48"/>
    </row>
    <row r="175" spans="2:8" ht="16.5" customHeight="1" x14ac:dyDescent="0.2">
      <c r="B175" s="83"/>
      <c r="C175" s="15" t="s">
        <v>13</v>
      </c>
      <c r="D175" s="21">
        <v>27.7</v>
      </c>
      <c r="E175" s="21"/>
      <c r="F175" s="21"/>
      <c r="G175" s="48"/>
    </row>
    <row r="176" spans="2:8" ht="16.5" customHeight="1" x14ac:dyDescent="0.2">
      <c r="B176" s="83"/>
      <c r="C176" s="15" t="s">
        <v>14</v>
      </c>
      <c r="D176" s="21"/>
      <c r="E176" s="21"/>
      <c r="F176" s="21"/>
      <c r="G176" s="48"/>
    </row>
    <row r="177" spans="2:7" ht="16.5" customHeight="1" x14ac:dyDescent="0.2">
      <c r="B177" s="84"/>
      <c r="C177" s="34" t="s">
        <v>9</v>
      </c>
      <c r="D177" s="21"/>
      <c r="E177" s="21"/>
      <c r="F177" s="21"/>
      <c r="G177" s="48"/>
    </row>
    <row r="178" spans="2:7" ht="32.25" customHeight="1" x14ac:dyDescent="0.2">
      <c r="B178" s="37" t="s">
        <v>55</v>
      </c>
      <c r="C178" s="14" t="s">
        <v>97</v>
      </c>
      <c r="D178" s="22"/>
      <c r="E178" s="22"/>
      <c r="F178" s="22"/>
      <c r="G178" s="42" t="s">
        <v>66</v>
      </c>
    </row>
    <row r="179" spans="2:7" ht="16.5" customHeight="1" x14ac:dyDescent="0.2">
      <c r="B179" s="16"/>
      <c r="C179" s="17" t="s">
        <v>3</v>
      </c>
      <c r="D179" s="7">
        <f>SUM(D181:D183)</f>
        <v>0</v>
      </c>
      <c r="E179" s="7">
        <f t="shared" ref="E179:F179" si="24">SUM(E181:E183)</f>
        <v>0</v>
      </c>
      <c r="F179" s="7">
        <f t="shared" si="24"/>
        <v>0</v>
      </c>
      <c r="G179" s="46"/>
    </row>
    <row r="180" spans="2:7" ht="16.5" customHeight="1" x14ac:dyDescent="0.2">
      <c r="B180" s="82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83"/>
      <c r="C181" s="34" t="s">
        <v>10</v>
      </c>
      <c r="D181" s="21"/>
      <c r="E181" s="21"/>
      <c r="F181" s="21"/>
      <c r="G181" s="48"/>
    </row>
    <row r="182" spans="2:7" ht="16.5" customHeight="1" x14ac:dyDescent="0.2">
      <c r="B182" s="83"/>
      <c r="C182" s="15" t="s">
        <v>14</v>
      </c>
      <c r="D182" s="20"/>
      <c r="E182" s="20"/>
      <c r="F182" s="20"/>
      <c r="G182" s="48"/>
    </row>
    <row r="183" spans="2:7" ht="16.5" customHeight="1" x14ac:dyDescent="0.2">
      <c r="B183" s="84"/>
      <c r="C183" s="34" t="s">
        <v>9</v>
      </c>
      <c r="D183" s="21"/>
      <c r="E183" s="21"/>
      <c r="F183" s="21"/>
      <c r="G183" s="48"/>
    </row>
    <row r="184" spans="2:7" ht="31.5" customHeight="1" x14ac:dyDescent="0.2">
      <c r="B184" s="37" t="s">
        <v>58</v>
      </c>
      <c r="C184" s="14" t="s">
        <v>98</v>
      </c>
      <c r="D184" s="22"/>
      <c r="E184" s="22"/>
      <c r="F184" s="22"/>
      <c r="G184" s="42" t="s">
        <v>64</v>
      </c>
    </row>
    <row r="185" spans="2:7" ht="16.5" customHeight="1" x14ac:dyDescent="0.2">
      <c r="B185" s="16"/>
      <c r="C185" s="17" t="s">
        <v>3</v>
      </c>
      <c r="D185" s="7">
        <f>SUM(D187:D190)</f>
        <v>97</v>
      </c>
      <c r="E185" s="7">
        <f t="shared" ref="E185:F185" si="25">SUM(E187:E190)</f>
        <v>57.8</v>
      </c>
      <c r="F185" s="7">
        <f t="shared" si="25"/>
        <v>59.4</v>
      </c>
      <c r="G185" s="46"/>
    </row>
    <row r="186" spans="2:7" ht="16.5" customHeight="1" x14ac:dyDescent="0.2">
      <c r="B186" s="82"/>
      <c r="C186" s="35" t="s">
        <v>4</v>
      </c>
      <c r="D186" s="6"/>
      <c r="E186" s="6"/>
      <c r="F186" s="6"/>
      <c r="G186" s="47"/>
    </row>
    <row r="187" spans="2:7" ht="16.5" customHeight="1" x14ac:dyDescent="0.2">
      <c r="B187" s="83"/>
      <c r="C187" s="34" t="s">
        <v>10</v>
      </c>
      <c r="D187" s="21">
        <v>43.4</v>
      </c>
      <c r="E187" s="21"/>
      <c r="F187" s="21"/>
      <c r="G187" s="48"/>
    </row>
    <row r="188" spans="2:7" ht="16.5" customHeight="1" x14ac:dyDescent="0.2">
      <c r="B188" s="83"/>
      <c r="C188" s="15" t="s">
        <v>13</v>
      </c>
      <c r="D188" s="21">
        <v>10.8</v>
      </c>
      <c r="E188" s="21">
        <v>11.7</v>
      </c>
      <c r="F188" s="21">
        <v>12.4</v>
      </c>
      <c r="G188" s="48"/>
    </row>
    <row r="189" spans="2:7" ht="16.5" customHeight="1" x14ac:dyDescent="0.2">
      <c r="B189" s="83"/>
      <c r="C189" s="15" t="s">
        <v>14</v>
      </c>
      <c r="D189" s="21">
        <v>42.8</v>
      </c>
      <c r="E189" s="21">
        <v>46.1</v>
      </c>
      <c r="F189" s="21">
        <v>47</v>
      </c>
      <c r="G189" s="48"/>
    </row>
    <row r="190" spans="2:7" ht="16.5" customHeight="1" x14ac:dyDescent="0.2">
      <c r="B190" s="84"/>
      <c r="C190" s="34" t="s">
        <v>9</v>
      </c>
      <c r="D190" s="21"/>
      <c r="E190" s="21"/>
      <c r="F190" s="21"/>
      <c r="G190" s="48"/>
    </row>
    <row r="191" spans="2:7" ht="30" customHeight="1" x14ac:dyDescent="0.2">
      <c r="B191" s="37" t="s">
        <v>59</v>
      </c>
      <c r="C191" s="14" t="s">
        <v>99</v>
      </c>
      <c r="D191" s="22"/>
      <c r="E191" s="22"/>
      <c r="F191" s="22"/>
      <c r="G191" s="42" t="s">
        <v>65</v>
      </c>
    </row>
    <row r="192" spans="2:7" ht="16.5" customHeight="1" x14ac:dyDescent="0.2">
      <c r="B192" s="16"/>
      <c r="C192" s="17" t="s">
        <v>3</v>
      </c>
      <c r="D192" s="7"/>
      <c r="E192" s="7"/>
      <c r="F192" s="7"/>
      <c r="G192" s="46"/>
    </row>
    <row r="193" spans="2:7" ht="16.5" customHeight="1" x14ac:dyDescent="0.2">
      <c r="B193" s="82"/>
      <c r="C193" s="35" t="s">
        <v>4</v>
      </c>
      <c r="D193" s="6"/>
      <c r="E193" s="6"/>
      <c r="F193" s="6"/>
      <c r="G193" s="47"/>
    </row>
    <row r="194" spans="2:7" ht="16.5" customHeight="1" x14ac:dyDescent="0.2">
      <c r="B194" s="83"/>
      <c r="C194" s="34" t="s">
        <v>10</v>
      </c>
      <c r="D194" s="21"/>
      <c r="E194" s="21"/>
      <c r="F194" s="21"/>
      <c r="G194" s="48"/>
    </row>
    <row r="195" spans="2:7" ht="16.5" customHeight="1" x14ac:dyDescent="0.2">
      <c r="B195" s="84"/>
      <c r="C195" s="34" t="s">
        <v>9</v>
      </c>
      <c r="D195" s="21"/>
      <c r="E195" s="21"/>
      <c r="F195" s="21"/>
      <c r="G195" s="48"/>
    </row>
    <row r="196" spans="2:7" ht="54.75" customHeight="1" x14ac:dyDescent="0.2">
      <c r="B196" s="37" t="s">
        <v>60</v>
      </c>
      <c r="C196" s="14" t="s">
        <v>100</v>
      </c>
      <c r="D196" s="22"/>
      <c r="E196" s="22"/>
      <c r="F196" s="22"/>
      <c r="G196" s="42" t="s">
        <v>65</v>
      </c>
    </row>
    <row r="197" spans="2:7" ht="16.5" customHeight="1" x14ac:dyDescent="0.2">
      <c r="B197" s="16"/>
      <c r="C197" s="17" t="s">
        <v>3</v>
      </c>
      <c r="D197" s="7">
        <f>SUM(D199:D202)</f>
        <v>662.6</v>
      </c>
      <c r="E197" s="7">
        <f t="shared" ref="E197:F197" si="26">SUM(E199:E202)</f>
        <v>38.5</v>
      </c>
      <c r="F197" s="7">
        <f t="shared" si="26"/>
        <v>39.6</v>
      </c>
      <c r="G197" s="46"/>
    </row>
    <row r="198" spans="2:7" ht="16.5" customHeight="1" x14ac:dyDescent="0.2">
      <c r="B198" s="82"/>
      <c r="C198" s="35" t="s">
        <v>4</v>
      </c>
      <c r="D198" s="6"/>
      <c r="E198" s="6"/>
      <c r="F198" s="6"/>
      <c r="G198" s="47"/>
    </row>
    <row r="199" spans="2:7" ht="16.5" customHeight="1" x14ac:dyDescent="0.2">
      <c r="B199" s="83"/>
      <c r="C199" s="34" t="s">
        <v>10</v>
      </c>
      <c r="D199" s="21">
        <v>626.70000000000005</v>
      </c>
      <c r="E199" s="21"/>
      <c r="F199" s="21"/>
      <c r="G199" s="48"/>
    </row>
    <row r="200" spans="2:7" ht="16.5" customHeight="1" x14ac:dyDescent="0.2">
      <c r="B200" s="83"/>
      <c r="C200" s="15" t="s">
        <v>13</v>
      </c>
      <c r="D200" s="21">
        <v>5.8</v>
      </c>
      <c r="E200" s="21">
        <v>5</v>
      </c>
      <c r="F200" s="21">
        <v>5.0999999999999996</v>
      </c>
      <c r="G200" s="48"/>
    </row>
    <row r="201" spans="2:7" ht="16.5" customHeight="1" x14ac:dyDescent="0.2">
      <c r="B201" s="83"/>
      <c r="C201" s="15" t="s">
        <v>14</v>
      </c>
      <c r="D201" s="21">
        <v>30.1</v>
      </c>
      <c r="E201" s="21">
        <v>33.5</v>
      </c>
      <c r="F201" s="21">
        <v>34.5</v>
      </c>
      <c r="G201" s="48"/>
    </row>
    <row r="202" spans="2:7" ht="16.5" customHeight="1" x14ac:dyDescent="0.2">
      <c r="B202" s="84"/>
      <c r="C202" s="34" t="s">
        <v>9</v>
      </c>
      <c r="D202" s="21"/>
      <c r="E202" s="21"/>
      <c r="F202" s="21"/>
      <c r="G202" s="48"/>
    </row>
    <row r="203" spans="2:7" ht="53.25" customHeight="1" x14ac:dyDescent="0.2">
      <c r="B203" s="37" t="s">
        <v>61</v>
      </c>
      <c r="C203" s="14" t="s">
        <v>108</v>
      </c>
      <c r="D203" s="22"/>
      <c r="E203" s="22"/>
      <c r="F203" s="22"/>
      <c r="G203" s="42" t="s">
        <v>65</v>
      </c>
    </row>
    <row r="204" spans="2:7" ht="16.5" customHeight="1" x14ac:dyDescent="0.2">
      <c r="B204" s="16"/>
      <c r="C204" s="17" t="s">
        <v>3</v>
      </c>
      <c r="D204" s="51">
        <f>SUM(D206:D209)</f>
        <v>77</v>
      </c>
      <c r="E204" s="51">
        <f>SUM(E206:E209)</f>
        <v>1100</v>
      </c>
      <c r="F204" s="51">
        <f>SUM(F206:F209)</f>
        <v>220</v>
      </c>
      <c r="G204" s="46"/>
    </row>
    <row r="205" spans="2:7" ht="16.5" customHeight="1" x14ac:dyDescent="0.2">
      <c r="B205" s="82"/>
      <c r="C205" s="35" t="s">
        <v>4</v>
      </c>
      <c r="D205" s="6"/>
      <c r="E205" s="6"/>
      <c r="F205" s="6"/>
      <c r="G205" s="47"/>
    </row>
    <row r="206" spans="2:7" ht="16.5" customHeight="1" x14ac:dyDescent="0.2">
      <c r="B206" s="83"/>
      <c r="C206" s="34" t="s">
        <v>10</v>
      </c>
      <c r="D206" s="21">
        <v>75</v>
      </c>
      <c r="E206" s="21"/>
      <c r="F206" s="21"/>
      <c r="G206" s="48"/>
    </row>
    <row r="207" spans="2:7" ht="16.5" customHeight="1" x14ac:dyDescent="0.2">
      <c r="B207" s="83"/>
      <c r="C207" s="15" t="s">
        <v>13</v>
      </c>
      <c r="D207" s="21"/>
      <c r="E207" s="21">
        <v>100</v>
      </c>
      <c r="F207" s="21">
        <v>20</v>
      </c>
      <c r="G207" s="48"/>
    </row>
    <row r="208" spans="2:7" ht="16.5" customHeight="1" x14ac:dyDescent="0.2">
      <c r="B208" s="83"/>
      <c r="C208" s="15" t="s">
        <v>14</v>
      </c>
      <c r="D208" s="21">
        <v>2</v>
      </c>
      <c r="E208" s="21">
        <v>1000</v>
      </c>
      <c r="F208" s="21">
        <v>200</v>
      </c>
      <c r="G208" s="48"/>
    </row>
    <row r="209" spans="2:7" ht="16.5" customHeight="1" x14ac:dyDescent="0.2">
      <c r="B209" s="84"/>
      <c r="C209" s="34" t="s">
        <v>9</v>
      </c>
      <c r="D209" s="21"/>
      <c r="E209" s="21"/>
      <c r="F209" s="21"/>
      <c r="G209" s="48"/>
    </row>
    <row r="210" spans="2:7" ht="40.5" customHeight="1" x14ac:dyDescent="0.2">
      <c r="B210" s="37" t="s">
        <v>62</v>
      </c>
      <c r="C210" s="14" t="s">
        <v>101</v>
      </c>
      <c r="D210" s="22"/>
      <c r="E210" s="22"/>
      <c r="F210" s="22"/>
      <c r="G210" s="42" t="s">
        <v>65</v>
      </c>
    </row>
    <row r="211" spans="2:7" ht="16.5" customHeight="1" x14ac:dyDescent="0.2">
      <c r="B211" s="16"/>
      <c r="C211" s="17" t="s">
        <v>3</v>
      </c>
      <c r="D211" s="7">
        <f t="shared" ref="D211:F211" si="27">SUM(D213:D216)</f>
        <v>477.2</v>
      </c>
      <c r="E211" s="7">
        <f t="shared" si="27"/>
        <v>550</v>
      </c>
      <c r="F211" s="7">
        <f t="shared" si="27"/>
        <v>1650</v>
      </c>
      <c r="G211" s="46"/>
    </row>
    <row r="212" spans="2:7" ht="16.5" customHeight="1" x14ac:dyDescent="0.2">
      <c r="B212" s="82"/>
      <c r="C212" s="35" t="s">
        <v>4</v>
      </c>
      <c r="D212" s="6"/>
      <c r="E212" s="6"/>
      <c r="F212" s="6"/>
      <c r="G212" s="47"/>
    </row>
    <row r="213" spans="2:7" ht="16.5" customHeight="1" x14ac:dyDescent="0.2">
      <c r="B213" s="83"/>
      <c r="C213" s="34" t="s">
        <v>10</v>
      </c>
      <c r="D213" s="21"/>
      <c r="E213" s="21"/>
      <c r="F213" s="21"/>
      <c r="G213" s="48"/>
    </row>
    <row r="214" spans="2:7" ht="16.5" customHeight="1" x14ac:dyDescent="0.2">
      <c r="B214" s="83"/>
      <c r="C214" s="15" t="s">
        <v>13</v>
      </c>
      <c r="D214" s="21"/>
      <c r="E214" s="21">
        <v>50</v>
      </c>
      <c r="F214" s="21">
        <v>150</v>
      </c>
      <c r="G214" s="48"/>
    </row>
    <row r="215" spans="2:7" ht="16.5" customHeight="1" x14ac:dyDescent="0.2">
      <c r="B215" s="83"/>
      <c r="C215" s="15" t="s">
        <v>14</v>
      </c>
      <c r="D215" s="21">
        <v>34.200000000000003</v>
      </c>
      <c r="E215" s="21">
        <v>500</v>
      </c>
      <c r="F215" s="21">
        <v>1500</v>
      </c>
      <c r="G215" s="48"/>
    </row>
    <row r="216" spans="2:7" ht="16.5" customHeight="1" x14ac:dyDescent="0.2">
      <c r="B216" s="84"/>
      <c r="C216" s="34" t="s">
        <v>9</v>
      </c>
      <c r="D216" s="21">
        <v>443</v>
      </c>
      <c r="E216" s="21"/>
      <c r="F216" s="21"/>
      <c r="G216" s="48"/>
    </row>
    <row r="217" spans="2:7" ht="38.25" x14ac:dyDescent="0.2">
      <c r="B217" s="37" t="s">
        <v>107</v>
      </c>
      <c r="C217" s="14" t="s">
        <v>106</v>
      </c>
      <c r="D217" s="22"/>
      <c r="E217" s="22"/>
      <c r="F217" s="22"/>
      <c r="G217" s="42"/>
    </row>
    <row r="218" spans="2:7" ht="16.5" customHeight="1" x14ac:dyDescent="0.2">
      <c r="B218" s="16"/>
      <c r="C218" s="17" t="s">
        <v>3</v>
      </c>
      <c r="D218" s="7">
        <f t="shared" ref="D218:F218" si="28">SUM(D220:D223)</f>
        <v>8.8000000000000007</v>
      </c>
      <c r="E218" s="7">
        <f t="shared" si="28"/>
        <v>13.399999999999999</v>
      </c>
      <c r="F218" s="7">
        <f t="shared" si="28"/>
        <v>14.5</v>
      </c>
      <c r="G218" s="46"/>
    </row>
    <row r="219" spans="2:7" ht="16.5" customHeight="1" x14ac:dyDescent="0.2">
      <c r="B219" s="52"/>
      <c r="C219" s="35" t="s">
        <v>4</v>
      </c>
      <c r="D219" s="6"/>
      <c r="E219" s="6"/>
      <c r="F219" s="6"/>
      <c r="G219" s="47"/>
    </row>
    <row r="220" spans="2:7" ht="16.5" customHeight="1" x14ac:dyDescent="0.2">
      <c r="B220" s="53"/>
      <c r="C220" s="34" t="s">
        <v>10</v>
      </c>
      <c r="D220" s="20"/>
      <c r="E220" s="20"/>
      <c r="F220" s="20"/>
      <c r="G220" s="48"/>
    </row>
    <row r="221" spans="2:7" ht="16.5" customHeight="1" x14ac:dyDescent="0.2">
      <c r="B221" s="53"/>
      <c r="C221" s="15" t="s">
        <v>13</v>
      </c>
      <c r="D221" s="21">
        <v>0.9</v>
      </c>
      <c r="E221" s="21">
        <v>1.2</v>
      </c>
      <c r="F221" s="21">
        <v>1.3</v>
      </c>
      <c r="G221" s="48"/>
    </row>
    <row r="222" spans="2:7" ht="16.5" customHeight="1" x14ac:dyDescent="0.2">
      <c r="B222" s="53"/>
      <c r="C222" s="15" t="s">
        <v>14</v>
      </c>
      <c r="D222" s="21">
        <v>7.9</v>
      </c>
      <c r="E222" s="21">
        <v>12.2</v>
      </c>
      <c r="F222" s="21">
        <v>13.2</v>
      </c>
      <c r="G222" s="48"/>
    </row>
    <row r="223" spans="2:7" ht="16.5" customHeight="1" x14ac:dyDescent="0.2">
      <c r="B223" s="54"/>
      <c r="C223" s="34" t="s">
        <v>9</v>
      </c>
      <c r="D223" s="21"/>
      <c r="E223" s="21"/>
      <c r="F223" s="21"/>
      <c r="G223" s="48"/>
    </row>
    <row r="224" spans="2:7" ht="27" customHeight="1" x14ac:dyDescent="0.2">
      <c r="B224" s="37" t="s">
        <v>120</v>
      </c>
      <c r="C224" s="14" t="s">
        <v>121</v>
      </c>
      <c r="D224" s="22"/>
      <c r="E224" s="22"/>
      <c r="F224" s="22"/>
      <c r="G224" s="42"/>
    </row>
    <row r="225" spans="2:7" ht="16.5" customHeight="1" x14ac:dyDescent="0.2">
      <c r="B225" s="16"/>
      <c r="C225" s="17" t="s">
        <v>3</v>
      </c>
      <c r="D225" s="7">
        <f>SUM(D227:D228)</f>
        <v>7</v>
      </c>
      <c r="E225" s="7">
        <f t="shared" ref="E225:F225" si="29">SUM(E227:E228)</f>
        <v>0</v>
      </c>
      <c r="F225" s="7">
        <f t="shared" si="29"/>
        <v>0</v>
      </c>
      <c r="G225" s="46"/>
    </row>
    <row r="226" spans="2:7" ht="16.5" customHeight="1" x14ac:dyDescent="0.2">
      <c r="B226" s="74"/>
      <c r="C226" s="35" t="s">
        <v>4</v>
      </c>
      <c r="D226" s="6"/>
      <c r="E226" s="6"/>
      <c r="F226" s="6"/>
      <c r="G226" s="47"/>
    </row>
    <row r="227" spans="2:7" ht="16.5" customHeight="1" x14ac:dyDescent="0.2">
      <c r="B227" s="75"/>
      <c r="C227" s="34" t="s">
        <v>10</v>
      </c>
      <c r="D227" s="20">
        <v>7</v>
      </c>
      <c r="E227" s="20"/>
      <c r="F227" s="20"/>
      <c r="G227" s="48"/>
    </row>
    <row r="228" spans="2:7" ht="16.5" customHeight="1" x14ac:dyDescent="0.2">
      <c r="B228" s="75"/>
      <c r="C228" s="76" t="s">
        <v>9</v>
      </c>
      <c r="D228" s="77"/>
      <c r="E228" s="77"/>
      <c r="F228" s="77"/>
      <c r="G228" s="78"/>
    </row>
    <row r="229" spans="2:7" ht="26.25" customHeight="1" x14ac:dyDescent="0.2">
      <c r="B229" s="79"/>
      <c r="C229" s="80" t="s">
        <v>18</v>
      </c>
      <c r="D229" s="81">
        <f>+D7+D12+D24+D29+D35+D46+D52+D68+D74+D80+D87+D94+D98+D104+D110+D117+D123+D135+D140+D172+D179+D185+D41+D151+D211+D204+D197+D192+D159+D145+D129+D62+D57+D17+D218+D165+D225</f>
        <v>14716.300000000001</v>
      </c>
      <c r="E229" s="81">
        <f t="shared" ref="E229:F229" si="30">+E7+E12+E24+E29+E35+E46+E52+E68+E74+E80+E87+E94+E98+E104+E110+E117+E123+E135+E140+E172+E179+E185+E41+E151+E211+E204+E197+E192+E159+E145+E129+E62+E57+E17+E218+E165+E225</f>
        <v>13721.3</v>
      </c>
      <c r="F229" s="81">
        <f t="shared" si="30"/>
        <v>14962.300000000001</v>
      </c>
      <c r="G229" s="46"/>
    </row>
    <row r="230" spans="2:7" ht="15.75" customHeight="1" x14ac:dyDescent="0.2">
      <c r="B230" s="19"/>
      <c r="C230" s="18" t="s">
        <v>5</v>
      </c>
      <c r="D230" s="5">
        <f>SUM(D218+D211+D204+D197+D192+D185+D179+D172)</f>
        <v>1350.3</v>
      </c>
      <c r="E230" s="5">
        <f t="shared" ref="E230:F230" si="31">SUM(E218+E211+E204+E197+E192+E185+E179+E172)</f>
        <v>1759.7</v>
      </c>
      <c r="F230" s="5">
        <f t="shared" si="31"/>
        <v>1983.5</v>
      </c>
      <c r="G230" s="50"/>
    </row>
    <row r="231" spans="2:7" ht="31.5" customHeight="1" x14ac:dyDescent="0.2">
      <c r="B231" s="19"/>
      <c r="C231" s="18" t="s">
        <v>6</v>
      </c>
      <c r="D231" s="5">
        <v>1431.3</v>
      </c>
      <c r="E231" s="5">
        <f>+E229-D229</f>
        <v>-995.00000000000182</v>
      </c>
      <c r="F231" s="5">
        <f>+F229-E229</f>
        <v>1241.0000000000018</v>
      </c>
      <c r="G231" s="50"/>
    </row>
    <row r="232" spans="2:7" ht="13.15" customHeight="1" x14ac:dyDescent="0.2">
      <c r="B232" s="86" t="s">
        <v>11</v>
      </c>
      <c r="C232" s="86"/>
      <c r="D232" s="86"/>
      <c r="E232" s="86"/>
      <c r="F232" s="86"/>
      <c r="G232" s="86"/>
    </row>
    <row r="233" spans="2:7" ht="18" customHeight="1" x14ac:dyDescent="0.2">
      <c r="B233" s="86" t="s">
        <v>12</v>
      </c>
      <c r="C233" s="86"/>
      <c r="D233" s="86"/>
      <c r="E233" s="86"/>
      <c r="F233" s="86"/>
      <c r="G233" s="86"/>
    </row>
    <row r="234" spans="2:7" x14ac:dyDescent="0.2">
      <c r="B234" s="85" t="s">
        <v>16</v>
      </c>
      <c r="C234" s="85"/>
      <c r="D234" s="85"/>
      <c r="E234" s="85"/>
      <c r="F234" s="85"/>
      <c r="G234" s="85"/>
    </row>
    <row r="235" spans="2:7" x14ac:dyDescent="0.2">
      <c r="B235" s="1" t="s">
        <v>15</v>
      </c>
    </row>
    <row r="236" spans="2:7" ht="47.25" customHeight="1" x14ac:dyDescent="0.2"/>
    <row r="237" spans="2:7" x14ac:dyDescent="0.2">
      <c r="B237" s="59" t="s">
        <v>102</v>
      </c>
      <c r="C237" s="60">
        <v>2025</v>
      </c>
      <c r="D237" s="60">
        <v>2026</v>
      </c>
      <c r="E237" s="60">
        <v>2027</v>
      </c>
    </row>
    <row r="238" spans="2:7" ht="36" x14ac:dyDescent="0.2">
      <c r="B238" s="61" t="s">
        <v>3</v>
      </c>
      <c r="C238" s="62">
        <f>+C240+C241+C242+C243+C244+C245</f>
        <v>14716.299999999996</v>
      </c>
      <c r="D238" s="62">
        <f>+D240+D241+D242+D243+D244+D245</f>
        <v>13721.300000000001</v>
      </c>
      <c r="E238" s="62">
        <f>+E240+E241+E242+E243+E244+E245</f>
        <v>14962.300000000003</v>
      </c>
      <c r="F238" s="29"/>
    </row>
    <row r="239" spans="2:7" x14ac:dyDescent="0.2">
      <c r="B239" s="63" t="s">
        <v>4</v>
      </c>
      <c r="C239" s="64"/>
      <c r="D239" s="64"/>
      <c r="E239" s="64"/>
    </row>
    <row r="240" spans="2:7" ht="39" customHeight="1" x14ac:dyDescent="0.2">
      <c r="B240" s="65" t="s">
        <v>10</v>
      </c>
      <c r="C240" s="68">
        <f>+D9+D14+D26+D31+D37+D43+D48+D54+D70+D76+D82+D89+D96+D100+D106+D119+D125+D142+D147+D153+D174+D187+D199+D213+D137+D161+D220+D131+D206+D112+D167+D227</f>
        <v>9923.6999999999989</v>
      </c>
      <c r="D240" s="68">
        <f t="shared" ref="D240:E240" si="32">+E9+E14+E26+E31+E37+E43+E48+E54+E70+E76+E82+E89+E96+E100+E106+E119+E125+E142+E147+E153+E174+E187+E199+E213+E137+E161+E220+E131+E206+E112+E167+E227</f>
        <v>9199.6</v>
      </c>
      <c r="E240" s="68">
        <f t="shared" si="32"/>
        <v>10204.600000000002</v>
      </c>
    </row>
    <row r="241" spans="2:6" ht="24" x14ac:dyDescent="0.2">
      <c r="B241" s="65" t="s">
        <v>103</v>
      </c>
      <c r="C241" s="68">
        <f>SUM(D155+D114+D91+D84)</f>
        <v>503.8</v>
      </c>
      <c r="D241" s="68">
        <f t="shared" ref="D241:E241" si="33">SUM(E155+E114+E91+E84)</f>
        <v>382</v>
      </c>
      <c r="E241" s="68">
        <f t="shared" si="33"/>
        <v>388</v>
      </c>
    </row>
    <row r="242" spans="2:6" ht="22.15" customHeight="1" x14ac:dyDescent="0.2">
      <c r="B242" s="65" t="s">
        <v>9</v>
      </c>
      <c r="C242" s="68">
        <f>+D39+D85+D92+D102+D157+D138+D143+D50+D27+D78+D121+D223+D216+D163+D127+D169+D10+D228</f>
        <v>1386.1999999999998</v>
      </c>
      <c r="D242" s="68">
        <f t="shared" ref="D242:E242" si="34">+E39+E85+E92+E102+E157+E138+E143+E50+E27+E78+E121+E223+E216+E163+E127+E169+E10+E228</f>
        <v>0</v>
      </c>
      <c r="E242" s="68">
        <f t="shared" si="34"/>
        <v>0</v>
      </c>
    </row>
    <row r="243" spans="2:6" x14ac:dyDescent="0.2">
      <c r="B243" s="65" t="s">
        <v>104</v>
      </c>
      <c r="C243" s="68"/>
      <c r="D243" s="66"/>
      <c r="E243" s="66"/>
    </row>
    <row r="244" spans="2:6" ht="36" x14ac:dyDescent="0.2">
      <c r="B244" s="65" t="s">
        <v>13</v>
      </c>
      <c r="C244" s="68">
        <f>+D38+D49+D71+D64+D59+D90+D101+D107+D113+D132+D148+D154+D175+D188+D32+D221+D200+D214+D207+D77</f>
        <v>2611.8000000000002</v>
      </c>
      <c r="D244" s="68">
        <f>+E38+E49+E71+E64+E59+E90+E101+E107+E113+E132+E148+E154+E175+E188+E32+E221+E200+E214+E207</f>
        <v>2337</v>
      </c>
      <c r="E244" s="68">
        <f t="shared" ref="E244" si="35">+F38+F49+F71+F64+F59+F90+F101+F107+F113+F132+F148+F154+F175+F188+F32+F221+F200+F214+F207</f>
        <v>2358.5000000000005</v>
      </c>
    </row>
    <row r="245" spans="2:6" ht="36.75" customHeight="1" x14ac:dyDescent="0.2">
      <c r="B245" s="67" t="s">
        <v>14</v>
      </c>
      <c r="C245" s="68">
        <f>+D156+D176+D182+D189+D201+D208+D215+D222</f>
        <v>290.8</v>
      </c>
      <c r="D245" s="68">
        <f t="shared" ref="D245:E245" si="36">+E156+E176+E182+E189+E201+E208+E215+E222</f>
        <v>1802.7</v>
      </c>
      <c r="E245" s="68">
        <f t="shared" si="36"/>
        <v>2011.2</v>
      </c>
    </row>
    <row r="247" spans="2:6" x14ac:dyDescent="0.2">
      <c r="F247" s="29"/>
    </row>
  </sheetData>
  <customSheetViews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20">
      <selection activeCell="C242" sqref="C242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:G2"/>
    <mergeCell ref="B233:G233"/>
    <mergeCell ref="B173:B177"/>
    <mergeCell ref="B36:B39"/>
    <mergeCell ref="B42:B44"/>
    <mergeCell ref="B47:B50"/>
    <mergeCell ref="B69:B72"/>
    <mergeCell ref="B81:B85"/>
    <mergeCell ref="B88:B92"/>
    <mergeCell ref="B95:B96"/>
    <mergeCell ref="B99:B102"/>
    <mergeCell ref="B105:B108"/>
    <mergeCell ref="B58:B60"/>
    <mergeCell ref="B234:G234"/>
    <mergeCell ref="B18:B21"/>
    <mergeCell ref="B232:G232"/>
    <mergeCell ref="B25:B27"/>
    <mergeCell ref="B30:B33"/>
    <mergeCell ref="B111:B115"/>
    <mergeCell ref="B118:B121"/>
    <mergeCell ref="B180:B183"/>
    <mergeCell ref="B186:B190"/>
    <mergeCell ref="B136:B138"/>
    <mergeCell ref="B141:B143"/>
    <mergeCell ref="B146:B149"/>
    <mergeCell ref="B63:B65"/>
    <mergeCell ref="B75:B78"/>
    <mergeCell ref="B124:B127"/>
    <mergeCell ref="B152:B156"/>
    <mergeCell ref="B212:B216"/>
    <mergeCell ref="B205:B209"/>
    <mergeCell ref="B130:B133"/>
    <mergeCell ref="B53:B55"/>
    <mergeCell ref="B198:B202"/>
    <mergeCell ref="B193:B195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0" t="s">
        <v>27</v>
      </c>
    </row>
    <row r="9" spans="2:2" x14ac:dyDescent="0.2">
      <c r="B9" s="4"/>
    </row>
  </sheetData>
  <customSheetViews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2025-11-28T12:23:39Z</cp:lastPrinted>
  <dcterms:created xsi:type="dcterms:W3CDTF">2023-07-11T10:34:54Z</dcterms:created>
  <dcterms:modified xsi:type="dcterms:W3CDTF">2025-12-01T12:18:44Z</dcterms:modified>
</cp:coreProperties>
</file>