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3C238B7E-D006-4928-B939-0A89B50BF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4" i="2" l="1"/>
  <c r="D420" i="2"/>
  <c r="D157" i="2"/>
  <c r="D427" i="2"/>
  <c r="D408" i="2"/>
  <c r="D405" i="2"/>
  <c r="D131" i="2"/>
  <c r="D105" i="2"/>
  <c r="D406" i="2"/>
  <c r="D404" i="2"/>
  <c r="D445" i="2" l="1"/>
  <c r="D444" i="2"/>
  <c r="D443" i="2"/>
  <c r="D442" i="2"/>
  <c r="D441" i="2"/>
  <c r="D439" i="2"/>
  <c r="D438" i="2"/>
  <c r="D436" i="2" l="1"/>
  <c r="D435" i="2"/>
  <c r="D434" i="2"/>
  <c r="D433" i="2"/>
  <c r="D432" i="2"/>
  <c r="D428" i="2"/>
  <c r="D430" i="2"/>
  <c r="D429" i="2"/>
  <c r="D426" i="2"/>
  <c r="D425" i="2"/>
  <c r="D424" i="2"/>
  <c r="D423" i="2"/>
  <c r="D421" i="2"/>
  <c r="D419" i="2"/>
  <c r="D418" i="2"/>
  <c r="D417" i="2"/>
  <c r="D415" i="2"/>
  <c r="D413" i="2" l="1"/>
  <c r="D412" i="2"/>
  <c r="D411" i="2"/>
  <c r="D409" i="2"/>
  <c r="D407" i="2"/>
  <c r="D403" i="2"/>
  <c r="D402" i="2"/>
  <c r="D401" i="2"/>
  <c r="D400" i="2"/>
  <c r="D399" i="2"/>
  <c r="D397" i="2"/>
  <c r="D396" i="2"/>
  <c r="D395" i="2" l="1"/>
  <c r="D394" i="2"/>
  <c r="D393" i="2"/>
  <c r="D392" i="2"/>
  <c r="D386" i="2"/>
  <c r="D35" i="2" l="1"/>
  <c r="D385" i="2" l="1"/>
  <c r="D378" i="2"/>
  <c r="D377" i="2" s="1"/>
  <c r="D374" i="2"/>
  <c r="D373" i="2" s="1"/>
  <c r="D370" i="2"/>
  <c r="D369" i="2" s="1"/>
  <c r="D366" i="2"/>
  <c r="D365" i="2" s="1"/>
  <c r="D362" i="2"/>
  <c r="D361" i="2" s="1"/>
  <c r="D358" i="2"/>
  <c r="D357" i="2" s="1"/>
  <c r="D354" i="2"/>
  <c r="D353" i="2" s="1"/>
  <c r="D350" i="2"/>
  <c r="D349" i="2" s="1"/>
  <c r="D346" i="2"/>
  <c r="D345" i="2" s="1"/>
  <c r="D342" i="2"/>
  <c r="D341" i="2" s="1"/>
  <c r="D338" i="2"/>
  <c r="D337" i="2" s="1"/>
  <c r="D334" i="2"/>
  <c r="D333" i="2" s="1"/>
  <c r="D330" i="2"/>
  <c r="D329" i="2" s="1"/>
  <c r="D325" i="2"/>
  <c r="D324" i="2" s="1"/>
  <c r="D319" i="2"/>
  <c r="D318" i="2" s="1"/>
  <c r="D316" i="2"/>
  <c r="D311" i="2"/>
  <c r="D304" i="2"/>
  <c r="D303" i="2" s="1"/>
  <c r="D295" i="2"/>
  <c r="D294" i="2" s="1"/>
  <c r="D287" i="2"/>
  <c r="D286" i="2" s="1"/>
  <c r="D279" i="2"/>
  <c r="D278" i="2" s="1"/>
  <c r="D272" i="2"/>
  <c r="D271" i="2" s="1"/>
  <c r="D264" i="2"/>
  <c r="D263" i="2" s="1"/>
  <c r="D255" i="2"/>
  <c r="D254" i="2" s="1"/>
  <c r="D248" i="2"/>
  <c r="D247" i="2" s="1"/>
  <c r="D239" i="2"/>
  <c r="D238" i="2" s="1"/>
  <c r="D230" i="2"/>
  <c r="D229" i="2" s="1"/>
  <c r="D222" i="2"/>
  <c r="D221" i="2" s="1"/>
  <c r="D213" i="2"/>
  <c r="D212" i="2" s="1"/>
  <c r="D205" i="2"/>
  <c r="D204" i="2" s="1"/>
  <c r="D196" i="2"/>
  <c r="D195" i="2" s="1"/>
  <c r="D186" i="2"/>
  <c r="D185" i="2" s="1"/>
  <c r="D178" i="2"/>
  <c r="D177" i="2" s="1"/>
  <c r="D169" i="2"/>
  <c r="D168" i="2" s="1"/>
  <c r="D165" i="2"/>
  <c r="D164" i="2"/>
  <c r="D162" i="2"/>
  <c r="D159" i="2"/>
  <c r="D155" i="2"/>
  <c r="D154" i="2" s="1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10" i="2"/>
  <c r="D440" i="2"/>
  <c r="D437" i="2"/>
  <c r="D120" i="2"/>
  <c r="D146" i="2"/>
  <c r="D416" i="2"/>
  <c r="D138" i="2"/>
  <c r="D86" i="2"/>
  <c r="D78" i="2"/>
  <c r="D431" i="2"/>
  <c r="D70" i="2"/>
  <c r="D62" i="2"/>
  <c r="D112" i="2"/>
  <c r="D422" i="2"/>
  <c r="D398" i="2"/>
  <c r="D15" i="2"/>
  <c r="D410" i="2"/>
  <c r="D391" i="2"/>
  <c r="D390" i="2" l="1"/>
</calcChain>
</file>

<file path=xl/sharedStrings.xml><?xml version="1.0" encoding="utf-8"?>
<sst xmlns="http://schemas.openxmlformats.org/spreadsheetml/2006/main" count="586" uniqueCount="151">
  <si>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</si>
  <si>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</si>
  <si>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</si>
  <si>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</si>
  <si>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</si>
  <si>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</si>
  <si>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</si>
  <si>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</si>
  <si>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</si>
  <si>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</si>
  <si>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</si>
  <si>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</si>
  <si>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</si>
  <si>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</si>
  <si>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</si>
  <si>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</si>
  <si>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</si>
  <si>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</si>
  <si>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</si>
  <si>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</si>
  <si>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</si>
  <si>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</si>
  <si>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</si>
  <si>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</si>
  <si>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</si>
  <si>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</si>
  <si>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</si>
  <si>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</si>
  <si>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</si>
  <si>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</si>
  <si>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</si>
  <si>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</si>
  <si>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</si>
  <si>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</si>
  <si>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</si>
  <si>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</si>
  <si>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</si>
  <si>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</si>
  <si>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</si>
  <si>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</si>
  <si>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</si>
  <si>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</si>
  <si>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</si>
  <si>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</si>
  <si>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</si>
  <si>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</si>
  <si>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</si>
  <si>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</si>
  <si>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</si>
  <si>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</si>
  <si>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</si>
  <si>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</si>
  <si>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</si>
  <si>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</si>
  <si>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</si>
  <si>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</si>
  <si>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</si>
  <si>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</si>
  <si>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</si>
  <si>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</si>
  <si>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</si>
  <si>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</si>
  <si>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</si>
  <si>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</si>
  <si>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</si>
  <si>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</si>
  <si>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</si>
  <si>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</si>
  <si>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</si>
  <si>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</si>
  <si>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</si>
  <si>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</si>
  <si>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</si>
  <si>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</si>
  <si>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</si>
  <si>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</si>
  <si>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</si>
  <si>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</si>
  <si>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</si>
  <si>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</si>
  <si>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</si>
  <si>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</si>
  <si>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</si>
  <si>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</si>
  <si>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</si>
  <si>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</si>
  <si>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</si>
  <si>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</si>
  <si>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</si>
  <si>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</si>
  <si>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</si>
  <si>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</si>
  <si>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</si>
  <si>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</si>
  <si>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</si>
  <si>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</si>
  <si>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</si>
  <si>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</si>
  <si>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</si>
  <si>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</si>
  <si>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</si>
  <si>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</si>
  <si>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</si>
  <si>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</si>
  <si>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</si>
  <si>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</si>
  <si>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</si>
  <si>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</si>
  <si>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</si>
  <si>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</si>
  <si>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</si>
  <si>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</si>
  <si>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</si>
  <si>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</si>
  <si>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</si>
  <si>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</si>
  <si>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</si>
  <si>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</si>
  <si>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</si>
  <si>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</si>
  <si>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</si>
  <si>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</si>
  <si>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</si>
  <si>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</si>
  <si>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</si>
  <si>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</si>
  <si>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</si>
  <si>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</si>
  <si>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</si>
  <si>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</si>
  <si>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</si>
  <si>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</si>
  <si>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</si>
  <si>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</si>
  <si>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</si>
  <si>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</si>
  <si>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</si>
  <si>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</si>
  <si>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</si>
  <si>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</si>
  <si>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</si>
  <si>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</si>
  <si>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</si>
  <si>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</si>
  <si>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</si>
  <si>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</si>
  <si>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</si>
  <si>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</si>
  <si>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paskolos lėšos</t>
  </si>
  <si>
    <t>valstybės vardu pasiskolintos lėšos</t>
  </si>
  <si>
    <t>2025 m. lapkričio 27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</si>
</sst>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7"/>
  <sheetViews>
    <sheetView tabSelected="1" topLeftCell="A370" zoomScaleNormal="100" workbookViewId="0">
      <selection activeCell="G390" sqref="G390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150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38" t="s">
        <v>141</v>
      </c>
      <c r="B8" s="38"/>
      <c r="C8" s="38"/>
      <c r="D8" s="38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1" t="s">
        <v>3</v>
      </c>
    </row>
    <row r="11" spans="1:4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</row>
    <row r="12" spans="1:4" s="3" customFormat="1" ht="18" customHeight="1" x14ac:dyDescent="0.25">
      <c r="A12" s="39" t="s">
        <v>8</v>
      </c>
      <c r="B12" s="28" t="s">
        <v>9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39"/>
      <c r="B13" s="6" t="s">
        <v>10</v>
      </c>
      <c r="C13" s="13" t="s">
        <v>11</v>
      </c>
      <c r="D13" s="7">
        <f t="shared" si="0"/>
        <v>156.6</v>
      </c>
    </row>
    <row r="14" spans="1:4" s="3" customFormat="1" ht="12.75" customHeight="1" x14ac:dyDescent="0.25">
      <c r="A14" s="39"/>
      <c r="B14" s="30" t="s">
        <v>12</v>
      </c>
      <c r="C14" s="8"/>
      <c r="D14" s="9">
        <v>156.6</v>
      </c>
    </row>
    <row r="15" spans="1:4" s="3" customFormat="1" ht="18" customHeight="1" x14ac:dyDescent="0.25">
      <c r="A15" s="40" t="s">
        <v>13</v>
      </c>
      <c r="B15" s="31" t="s">
        <v>14</v>
      </c>
      <c r="C15" s="32"/>
      <c r="D15" s="10">
        <f>SUM(D56+D53+D48+D40+D35+D30+D23+D16)</f>
        <v>38094.700000000004</v>
      </c>
    </row>
    <row r="16" spans="1:4" s="3" customFormat="1" ht="15" customHeight="1" x14ac:dyDescent="0.25">
      <c r="A16" s="40"/>
      <c r="B16" s="6" t="s">
        <v>10</v>
      </c>
      <c r="C16" s="13" t="s">
        <v>11</v>
      </c>
      <c r="D16" s="7">
        <f>SUM(D17:D22)</f>
        <v>11076.6</v>
      </c>
    </row>
    <row r="17" spans="1:4" s="3" customFormat="1" ht="12.75" customHeight="1" x14ac:dyDescent="0.25">
      <c r="A17" s="40"/>
      <c r="B17" s="30" t="s">
        <v>142</v>
      </c>
      <c r="C17" s="43"/>
      <c r="D17" s="11">
        <v>66.8</v>
      </c>
    </row>
    <row r="18" spans="1:4" s="3" customFormat="1" ht="12.75" customHeight="1" x14ac:dyDescent="0.25">
      <c r="A18" s="40"/>
      <c r="B18" s="30" t="s">
        <v>23</v>
      </c>
      <c r="C18" s="44"/>
      <c r="D18" s="11">
        <v>249.5</v>
      </c>
    </row>
    <row r="19" spans="1:4" s="3" customFormat="1" ht="12.75" customHeight="1" x14ac:dyDescent="0.25">
      <c r="A19" s="40"/>
      <c r="B19" s="30" t="s">
        <v>15</v>
      </c>
      <c r="C19" s="44"/>
      <c r="D19" s="11">
        <v>1067</v>
      </c>
    </row>
    <row r="20" spans="1:4" s="3" customFormat="1" ht="12.75" customHeight="1" x14ac:dyDescent="0.25">
      <c r="A20" s="40"/>
      <c r="B20" s="30" t="s">
        <v>16</v>
      </c>
      <c r="C20" s="44"/>
      <c r="D20" s="11">
        <v>26.2</v>
      </c>
    </row>
    <row r="21" spans="1:4" s="3" customFormat="1" ht="12.75" customHeight="1" x14ac:dyDescent="0.25">
      <c r="A21" s="40"/>
      <c r="B21" s="30" t="s">
        <v>12</v>
      </c>
      <c r="C21" s="44"/>
      <c r="D21" s="11">
        <v>9634.6</v>
      </c>
    </row>
    <row r="22" spans="1:4" s="3" customFormat="1" ht="12.75" customHeight="1" x14ac:dyDescent="0.25">
      <c r="A22" s="40"/>
      <c r="B22" s="30" t="s">
        <v>17</v>
      </c>
      <c r="C22" s="45"/>
      <c r="D22" s="11">
        <v>32.5</v>
      </c>
    </row>
    <row r="23" spans="1:4" s="3" customFormat="1" x14ac:dyDescent="0.25">
      <c r="A23" s="40"/>
      <c r="B23" s="12" t="s">
        <v>18</v>
      </c>
      <c r="C23" s="13" t="s">
        <v>19</v>
      </c>
      <c r="D23" s="14">
        <f>SUM(D24:D29)</f>
        <v>6218</v>
      </c>
    </row>
    <row r="24" spans="1:4" s="3" customFormat="1" ht="12.75" customHeight="1" x14ac:dyDescent="0.25">
      <c r="A24" s="40"/>
      <c r="B24" s="30" t="s">
        <v>142</v>
      </c>
      <c r="C24" s="41"/>
      <c r="D24" s="11">
        <v>2053.6</v>
      </c>
    </row>
    <row r="25" spans="1:4" s="3" customFormat="1" ht="12.75" customHeight="1" x14ac:dyDescent="0.25">
      <c r="A25" s="40"/>
      <c r="B25" s="30" t="s">
        <v>23</v>
      </c>
      <c r="C25" s="41"/>
      <c r="D25" s="11">
        <v>293.7</v>
      </c>
    </row>
    <row r="26" spans="1:4" s="3" customFormat="1" ht="12.75" customHeight="1" x14ac:dyDescent="0.25">
      <c r="A26" s="40"/>
      <c r="B26" s="30" t="s">
        <v>16</v>
      </c>
      <c r="C26" s="41"/>
      <c r="D26" s="11">
        <v>206.7</v>
      </c>
    </row>
    <row r="27" spans="1:4" s="3" customFormat="1" ht="12.75" customHeight="1" x14ac:dyDescent="0.25">
      <c r="A27" s="40"/>
      <c r="B27" s="30" t="s">
        <v>20</v>
      </c>
      <c r="C27" s="41"/>
      <c r="D27" s="11">
        <v>0</v>
      </c>
    </row>
    <row r="28" spans="1:4" s="3" customFormat="1" ht="12.75" customHeight="1" x14ac:dyDescent="0.25">
      <c r="A28" s="40"/>
      <c r="B28" s="30" t="s">
        <v>148</v>
      </c>
      <c r="C28" s="41"/>
      <c r="D28" s="11">
        <v>1600</v>
      </c>
    </row>
    <row r="29" spans="1:4" s="3" customFormat="1" ht="12.75" customHeight="1" x14ac:dyDescent="0.25">
      <c r="A29" s="40"/>
      <c r="B29" s="30" t="s">
        <v>12</v>
      </c>
      <c r="C29" s="41"/>
      <c r="D29" s="11">
        <v>2064</v>
      </c>
    </row>
    <row r="30" spans="1:4" s="3" customFormat="1" ht="15" customHeight="1" x14ac:dyDescent="0.25">
      <c r="A30" s="40"/>
      <c r="B30" s="6" t="s">
        <v>21</v>
      </c>
      <c r="C30" s="13" t="s">
        <v>22</v>
      </c>
      <c r="D30" s="14">
        <f t="shared" ref="D30" si="1">SUM(D31:D34)</f>
        <v>1297.3000000000002</v>
      </c>
    </row>
    <row r="31" spans="1:4" s="3" customFormat="1" ht="12.75" customHeight="1" x14ac:dyDescent="0.25">
      <c r="A31" s="40"/>
      <c r="B31" s="30" t="s">
        <v>142</v>
      </c>
      <c r="C31" s="42"/>
      <c r="D31" s="11">
        <v>88.6</v>
      </c>
    </row>
    <row r="32" spans="1:4" s="3" customFormat="1" ht="12.75" customHeight="1" x14ac:dyDescent="0.25">
      <c r="A32" s="40"/>
      <c r="B32" s="30" t="s">
        <v>23</v>
      </c>
      <c r="C32" s="42"/>
      <c r="D32" s="11">
        <v>67.2</v>
      </c>
    </row>
    <row r="33" spans="1:4" s="3" customFormat="1" ht="12.75" customHeight="1" x14ac:dyDescent="0.25">
      <c r="A33" s="40"/>
      <c r="B33" s="30" t="s">
        <v>16</v>
      </c>
      <c r="C33" s="42"/>
      <c r="D33" s="11">
        <v>46.3</v>
      </c>
    </row>
    <row r="34" spans="1:4" s="3" customFormat="1" ht="12.75" customHeight="1" x14ac:dyDescent="0.25">
      <c r="A34" s="40"/>
      <c r="B34" s="30" t="s">
        <v>12</v>
      </c>
      <c r="C34" s="42"/>
      <c r="D34" s="11">
        <v>1095.2</v>
      </c>
    </row>
    <row r="35" spans="1:4" s="3" customFormat="1" x14ac:dyDescent="0.25">
      <c r="A35" s="40"/>
      <c r="B35" s="12" t="s">
        <v>143</v>
      </c>
      <c r="C35" s="13" t="s">
        <v>24</v>
      </c>
      <c r="D35" s="15">
        <f>SUM(D36:D39)</f>
        <v>4515.8999999999996</v>
      </c>
    </row>
    <row r="36" spans="1:4" s="3" customFormat="1" ht="12.75" customHeight="1" x14ac:dyDescent="0.25">
      <c r="A36" s="40"/>
      <c r="B36" s="30" t="s">
        <v>142</v>
      </c>
      <c r="C36" s="43"/>
      <c r="D36" s="9">
        <v>20</v>
      </c>
    </row>
    <row r="37" spans="1:4" s="3" customFormat="1" ht="12.75" customHeight="1" x14ac:dyDescent="0.25">
      <c r="A37" s="40"/>
      <c r="B37" s="30" t="s">
        <v>23</v>
      </c>
      <c r="C37" s="44"/>
      <c r="D37" s="9">
        <v>9.1999999999999993</v>
      </c>
    </row>
    <row r="38" spans="1:4" s="3" customFormat="1" ht="12.75" customHeight="1" x14ac:dyDescent="0.25">
      <c r="A38" s="40"/>
      <c r="B38" s="30" t="s">
        <v>25</v>
      </c>
      <c r="C38" s="44"/>
      <c r="D38" s="9">
        <v>3033.4</v>
      </c>
    </row>
    <row r="39" spans="1:4" s="3" customFormat="1" ht="12.75" customHeight="1" x14ac:dyDescent="0.25">
      <c r="A39" s="40"/>
      <c r="B39" s="30" t="s">
        <v>12</v>
      </c>
      <c r="C39" s="45"/>
      <c r="D39" s="9">
        <v>1453.3</v>
      </c>
    </row>
    <row r="40" spans="1:4" s="3" customFormat="1" ht="15" customHeight="1" x14ac:dyDescent="0.25">
      <c r="A40" s="40"/>
      <c r="B40" s="12" t="s">
        <v>26</v>
      </c>
      <c r="C40" s="13" t="s">
        <v>27</v>
      </c>
      <c r="D40" s="15">
        <f>SUM(D41:D47)</f>
        <v>9095</v>
      </c>
    </row>
    <row r="41" spans="1:4" s="3" customFormat="1" ht="12.75" customHeight="1" x14ac:dyDescent="0.25">
      <c r="A41" s="40"/>
      <c r="B41" s="30" t="s">
        <v>142</v>
      </c>
      <c r="C41" s="42"/>
      <c r="D41" s="9">
        <v>111.7</v>
      </c>
    </row>
    <row r="42" spans="1:4" s="3" customFormat="1" ht="12.75" customHeight="1" x14ac:dyDescent="0.25">
      <c r="A42" s="40"/>
      <c r="B42" s="30" t="s">
        <v>23</v>
      </c>
      <c r="C42" s="42"/>
      <c r="D42" s="9">
        <v>7.8</v>
      </c>
    </row>
    <row r="43" spans="1:4" s="3" customFormat="1" ht="12.75" customHeight="1" x14ac:dyDescent="0.25">
      <c r="A43" s="40"/>
      <c r="B43" s="30" t="s">
        <v>16</v>
      </c>
      <c r="C43" s="42"/>
      <c r="D43" s="11">
        <v>255.2</v>
      </c>
    </row>
    <row r="44" spans="1:4" s="3" customFormat="1" ht="12.75" customHeight="1" x14ac:dyDescent="0.25">
      <c r="A44" s="40"/>
      <c r="B44" s="30" t="s">
        <v>15</v>
      </c>
      <c r="C44" s="42"/>
      <c r="D44" s="9">
        <v>1353.4</v>
      </c>
    </row>
    <row r="45" spans="1:4" s="3" customFormat="1" ht="12.75" customHeight="1" x14ac:dyDescent="0.25">
      <c r="A45" s="40"/>
      <c r="B45" s="30" t="s">
        <v>149</v>
      </c>
      <c r="C45" s="42"/>
      <c r="D45" s="9">
        <v>35.1</v>
      </c>
    </row>
    <row r="46" spans="1:4" s="3" customFormat="1" ht="12.75" customHeight="1" x14ac:dyDescent="0.25">
      <c r="A46" s="40"/>
      <c r="B46" s="30" t="s">
        <v>12</v>
      </c>
      <c r="C46" s="42"/>
      <c r="D46" s="9">
        <v>3811</v>
      </c>
    </row>
    <row r="47" spans="1:4" s="3" customFormat="1" ht="12.75" customHeight="1" x14ac:dyDescent="0.25">
      <c r="A47" s="40"/>
      <c r="B47" s="30" t="s">
        <v>28</v>
      </c>
      <c r="C47" s="42"/>
      <c r="D47" s="9">
        <v>3520.8</v>
      </c>
    </row>
    <row r="48" spans="1:4" s="3" customFormat="1" ht="15" customHeight="1" x14ac:dyDescent="0.25">
      <c r="A48" s="40"/>
      <c r="B48" s="12" t="s">
        <v>29</v>
      </c>
      <c r="C48" s="13" t="s">
        <v>30</v>
      </c>
      <c r="D48" s="15">
        <f>SUM(D49:D52)</f>
        <v>1253.3</v>
      </c>
    </row>
    <row r="49" spans="1:4" s="3" customFormat="1" ht="12.75" customHeight="1" x14ac:dyDescent="0.25">
      <c r="A49" s="40"/>
      <c r="B49" s="30" t="s">
        <v>142</v>
      </c>
      <c r="C49" s="42"/>
      <c r="D49" s="9">
        <v>886.3</v>
      </c>
    </row>
    <row r="50" spans="1:4" s="3" customFormat="1" ht="12.75" customHeight="1" x14ac:dyDescent="0.25">
      <c r="A50" s="40"/>
      <c r="B50" s="30" t="s">
        <v>23</v>
      </c>
      <c r="C50" s="42"/>
      <c r="D50" s="9">
        <v>157.80000000000001</v>
      </c>
    </row>
    <row r="51" spans="1:4" s="3" customFormat="1" ht="12.75" customHeight="1" x14ac:dyDescent="0.25">
      <c r="A51" s="40"/>
      <c r="B51" s="30" t="s">
        <v>12</v>
      </c>
      <c r="C51" s="42"/>
      <c r="D51" s="9">
        <v>169</v>
      </c>
    </row>
    <row r="52" spans="1:4" s="3" customFormat="1" ht="12.75" customHeight="1" x14ac:dyDescent="0.25">
      <c r="A52" s="40"/>
      <c r="B52" s="30" t="s">
        <v>31</v>
      </c>
      <c r="C52" s="42"/>
      <c r="D52" s="9">
        <v>40.200000000000003</v>
      </c>
    </row>
    <row r="53" spans="1:4" s="3" customFormat="1" ht="15" customHeight="1" x14ac:dyDescent="0.25">
      <c r="A53" s="40"/>
      <c r="B53" s="12" t="s">
        <v>32</v>
      </c>
      <c r="C53" s="13" t="s">
        <v>33</v>
      </c>
      <c r="D53" s="15">
        <f>SUM(D54:D55)</f>
        <v>2273</v>
      </c>
    </row>
    <row r="54" spans="1:4" s="3" customFormat="1" ht="12.75" customHeight="1" x14ac:dyDescent="0.25">
      <c r="A54" s="40"/>
      <c r="B54" s="30" t="s">
        <v>12</v>
      </c>
      <c r="C54" s="42"/>
      <c r="D54" s="9">
        <v>2062.1999999999998</v>
      </c>
    </row>
    <row r="55" spans="1:4" s="3" customFormat="1" ht="12.75" customHeight="1" x14ac:dyDescent="0.25">
      <c r="A55" s="40"/>
      <c r="B55" s="30" t="s">
        <v>31</v>
      </c>
      <c r="C55" s="42"/>
      <c r="D55" s="9">
        <v>210.8</v>
      </c>
    </row>
    <row r="56" spans="1:4" s="3" customFormat="1" ht="15" customHeight="1" x14ac:dyDescent="0.25">
      <c r="A56" s="40"/>
      <c r="B56" s="12" t="s">
        <v>34</v>
      </c>
      <c r="C56" s="13" t="s">
        <v>35</v>
      </c>
      <c r="D56" s="15">
        <f>SUM(D57:D61)</f>
        <v>2365.6</v>
      </c>
    </row>
    <row r="57" spans="1:4" s="3" customFormat="1" ht="12.75" customHeight="1" x14ac:dyDescent="0.25">
      <c r="A57" s="40"/>
      <c r="B57" s="30" t="s">
        <v>142</v>
      </c>
      <c r="C57" s="42"/>
      <c r="D57" s="9">
        <v>477.7</v>
      </c>
    </row>
    <row r="58" spans="1:4" s="3" customFormat="1" ht="12.75" customHeight="1" x14ac:dyDescent="0.25">
      <c r="A58" s="40"/>
      <c r="B58" s="30" t="s">
        <v>23</v>
      </c>
      <c r="C58" s="42"/>
      <c r="D58" s="9">
        <v>84.3</v>
      </c>
    </row>
    <row r="59" spans="1:4" s="3" customFormat="1" ht="12.75" customHeight="1" x14ac:dyDescent="0.25">
      <c r="A59" s="40"/>
      <c r="B59" s="30" t="s">
        <v>15</v>
      </c>
      <c r="C59" s="42"/>
      <c r="D59" s="9">
        <v>454.1</v>
      </c>
    </row>
    <row r="60" spans="1:4" s="3" customFormat="1" ht="12.75" customHeight="1" x14ac:dyDescent="0.25">
      <c r="A60" s="40"/>
      <c r="B60" s="30" t="s">
        <v>36</v>
      </c>
      <c r="C60" s="42"/>
      <c r="D60" s="9">
        <v>890</v>
      </c>
    </row>
    <row r="61" spans="1:4" s="3" customFormat="1" ht="12.75" customHeight="1" x14ac:dyDescent="0.25">
      <c r="A61" s="40"/>
      <c r="B61" s="30" t="s">
        <v>12</v>
      </c>
      <c r="C61" s="42"/>
      <c r="D61" s="9">
        <v>459.5</v>
      </c>
    </row>
    <row r="62" spans="1:4" s="3" customFormat="1" ht="18" customHeight="1" x14ac:dyDescent="0.25">
      <c r="A62" s="40" t="s">
        <v>37</v>
      </c>
      <c r="B62" s="33" t="s">
        <v>38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0"/>
      <c r="B63" s="6" t="s">
        <v>10</v>
      </c>
      <c r="C63" s="13" t="s">
        <v>11</v>
      </c>
      <c r="D63" s="7">
        <f t="shared" ref="D63" si="3">SUM(D64)</f>
        <v>13.8</v>
      </c>
    </row>
    <row r="64" spans="1:4" s="3" customFormat="1" ht="12.75" customHeight="1" x14ac:dyDescent="0.25">
      <c r="A64" s="40"/>
      <c r="B64" s="30" t="s">
        <v>12</v>
      </c>
      <c r="C64" s="8"/>
      <c r="D64" s="9">
        <v>13.8</v>
      </c>
    </row>
    <row r="65" spans="1:4" s="3" customFormat="1" x14ac:dyDescent="0.25">
      <c r="A65" s="40"/>
      <c r="B65" s="12" t="s">
        <v>138</v>
      </c>
      <c r="C65" s="13" t="s">
        <v>24</v>
      </c>
      <c r="D65" s="15">
        <f t="shared" ref="D65" si="4">SUM(D66:D67)</f>
        <v>39</v>
      </c>
    </row>
    <row r="66" spans="1:4" s="3" customFormat="1" ht="12.75" customHeight="1" x14ac:dyDescent="0.25">
      <c r="A66" s="40"/>
      <c r="B66" s="30" t="s">
        <v>12</v>
      </c>
      <c r="C66" s="42"/>
      <c r="D66" s="9">
        <v>38.5</v>
      </c>
    </row>
    <row r="67" spans="1:4" s="3" customFormat="1" ht="12.75" customHeight="1" x14ac:dyDescent="0.25">
      <c r="A67" s="40"/>
      <c r="B67" s="30" t="s">
        <v>17</v>
      </c>
      <c r="C67" s="42"/>
      <c r="D67" s="9">
        <v>0.5</v>
      </c>
    </row>
    <row r="68" spans="1:4" s="3" customFormat="1" ht="15" customHeight="1" x14ac:dyDescent="0.25">
      <c r="A68" s="40"/>
      <c r="B68" s="12" t="s">
        <v>39</v>
      </c>
      <c r="C68" s="13" t="s">
        <v>27</v>
      </c>
      <c r="D68" s="15">
        <f t="shared" ref="D68" si="5">SUM(D69)</f>
        <v>5.6</v>
      </c>
    </row>
    <row r="69" spans="1:4" s="3" customFormat="1" ht="12.75" customHeight="1" x14ac:dyDescent="0.25">
      <c r="A69" s="40"/>
      <c r="B69" s="30" t="s">
        <v>12</v>
      </c>
      <c r="C69" s="8"/>
      <c r="D69" s="9">
        <v>5.6</v>
      </c>
    </row>
    <row r="70" spans="1:4" s="3" customFormat="1" ht="18" customHeight="1" x14ac:dyDescent="0.25">
      <c r="A70" s="40" t="s">
        <v>40</v>
      </c>
      <c r="B70" s="33" t="s">
        <v>41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0"/>
      <c r="B71" s="6" t="s">
        <v>10</v>
      </c>
      <c r="C71" s="13" t="s">
        <v>11</v>
      </c>
      <c r="D71" s="7">
        <f t="shared" ref="D71" si="7">SUM(D72)</f>
        <v>15.4</v>
      </c>
    </row>
    <row r="72" spans="1:4" s="3" customFormat="1" ht="12.75" customHeight="1" x14ac:dyDescent="0.25">
      <c r="A72" s="40"/>
      <c r="B72" s="30" t="s">
        <v>12</v>
      </c>
      <c r="C72" s="8"/>
      <c r="D72" s="9">
        <v>15.4</v>
      </c>
    </row>
    <row r="73" spans="1:4" s="3" customFormat="1" x14ac:dyDescent="0.25">
      <c r="A73" s="40"/>
      <c r="B73" s="12" t="s">
        <v>143</v>
      </c>
      <c r="C73" s="13" t="s">
        <v>24</v>
      </c>
      <c r="D73" s="15">
        <f t="shared" ref="D73" si="8">SUM(D74:D75)</f>
        <v>49.5</v>
      </c>
    </row>
    <row r="74" spans="1:4" s="3" customFormat="1" ht="12.75" customHeight="1" x14ac:dyDescent="0.25">
      <c r="A74" s="40"/>
      <c r="B74" s="30" t="s">
        <v>12</v>
      </c>
      <c r="C74" s="42"/>
      <c r="D74" s="9">
        <v>46.3</v>
      </c>
    </row>
    <row r="75" spans="1:4" s="3" customFormat="1" ht="12.75" customHeight="1" x14ac:dyDescent="0.25">
      <c r="A75" s="40"/>
      <c r="B75" s="30" t="s">
        <v>17</v>
      </c>
      <c r="C75" s="42"/>
      <c r="D75" s="9">
        <v>3.2</v>
      </c>
    </row>
    <row r="76" spans="1:4" s="3" customFormat="1" ht="15" customHeight="1" x14ac:dyDescent="0.25">
      <c r="A76" s="40"/>
      <c r="B76" s="12" t="s">
        <v>26</v>
      </c>
      <c r="C76" s="13" t="s">
        <v>27</v>
      </c>
      <c r="D76" s="15">
        <f t="shared" ref="D76" si="9">SUM(D77)</f>
        <v>10.3</v>
      </c>
    </row>
    <row r="77" spans="1:4" s="3" customFormat="1" ht="12.75" customHeight="1" x14ac:dyDescent="0.25">
      <c r="A77" s="40"/>
      <c r="B77" s="30" t="s">
        <v>12</v>
      </c>
      <c r="C77" s="8"/>
      <c r="D77" s="9">
        <v>10.3</v>
      </c>
    </row>
    <row r="78" spans="1:4" s="3" customFormat="1" ht="18" customHeight="1" x14ac:dyDescent="0.25">
      <c r="A78" s="40" t="s">
        <v>42</v>
      </c>
      <c r="B78" s="33" t="s">
        <v>43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0"/>
      <c r="B79" s="6" t="s">
        <v>10</v>
      </c>
      <c r="C79" s="13" t="s">
        <v>11</v>
      </c>
      <c r="D79" s="7">
        <f t="shared" ref="D79" si="11">SUM(D80)</f>
        <v>11.4</v>
      </c>
    </row>
    <row r="80" spans="1:4" s="3" customFormat="1" ht="12.75" customHeight="1" x14ac:dyDescent="0.25">
      <c r="A80" s="40"/>
      <c r="B80" s="30" t="s">
        <v>12</v>
      </c>
      <c r="C80" s="8"/>
      <c r="D80" s="9">
        <v>11.4</v>
      </c>
    </row>
    <row r="81" spans="1:12" s="3" customFormat="1" x14ac:dyDescent="0.25">
      <c r="A81" s="40"/>
      <c r="B81" s="12" t="s">
        <v>138</v>
      </c>
      <c r="C81" s="13" t="s">
        <v>24</v>
      </c>
      <c r="D81" s="15">
        <f t="shared" ref="D81" si="12">SUM(D82:D83)</f>
        <v>26.8</v>
      </c>
    </row>
    <row r="82" spans="1:12" s="3" customFormat="1" ht="12.75" customHeight="1" x14ac:dyDescent="0.25">
      <c r="A82" s="40"/>
      <c r="B82" s="30" t="s">
        <v>12</v>
      </c>
      <c r="C82" s="42"/>
      <c r="D82" s="9">
        <v>26.2</v>
      </c>
    </row>
    <row r="83" spans="1:12" s="3" customFormat="1" ht="12.75" customHeight="1" x14ac:dyDescent="0.25">
      <c r="A83" s="40"/>
      <c r="B83" s="30" t="s">
        <v>17</v>
      </c>
      <c r="C83" s="42"/>
      <c r="D83" s="9">
        <v>0.6</v>
      </c>
    </row>
    <row r="84" spans="1:12" s="3" customFormat="1" ht="15" customHeight="1" x14ac:dyDescent="0.25">
      <c r="A84" s="40"/>
      <c r="B84" s="12" t="s">
        <v>26</v>
      </c>
      <c r="C84" s="13" t="s">
        <v>27</v>
      </c>
      <c r="D84" s="15">
        <f t="shared" ref="D84" si="13">SUM(D85)</f>
        <v>5</v>
      </c>
    </row>
    <row r="85" spans="1:12" s="3" customFormat="1" ht="12.75" customHeight="1" x14ac:dyDescent="0.25">
      <c r="A85" s="40"/>
      <c r="B85" s="30" t="s">
        <v>12</v>
      </c>
      <c r="C85" s="8"/>
      <c r="D85" s="9">
        <v>5</v>
      </c>
    </row>
    <row r="86" spans="1:12" s="3" customFormat="1" ht="18" customHeight="1" x14ac:dyDescent="0.25">
      <c r="A86" s="40" t="s">
        <v>44</v>
      </c>
      <c r="B86" s="33" t="s">
        <v>45</v>
      </c>
      <c r="C86" s="34"/>
      <c r="D86" s="16">
        <f>SUM(D87+D89+D92)</f>
        <v>69.5</v>
      </c>
    </row>
    <row r="87" spans="1:12" s="3" customFormat="1" ht="15" customHeight="1" x14ac:dyDescent="0.25">
      <c r="A87" s="40"/>
      <c r="B87" s="6" t="s">
        <v>10</v>
      </c>
      <c r="C87" s="13" t="s">
        <v>11</v>
      </c>
      <c r="D87" s="7">
        <f t="shared" ref="D87" si="14">SUM(D88)</f>
        <v>13.4</v>
      </c>
    </row>
    <row r="88" spans="1:12" s="3" customFormat="1" ht="12.75" customHeight="1" x14ac:dyDescent="0.25">
      <c r="A88" s="40"/>
      <c r="B88" s="30" t="s">
        <v>12</v>
      </c>
      <c r="C88" s="8"/>
      <c r="D88" s="9">
        <v>13.4</v>
      </c>
    </row>
    <row r="89" spans="1:12" s="3" customFormat="1" x14ac:dyDescent="0.25">
      <c r="A89" s="40"/>
      <c r="B89" s="12" t="s">
        <v>138</v>
      </c>
      <c r="C89" s="13" t="s">
        <v>24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0"/>
      <c r="B90" s="30" t="s">
        <v>12</v>
      </c>
      <c r="C90" s="42"/>
      <c r="D90" s="9">
        <v>48.4</v>
      </c>
    </row>
    <row r="91" spans="1:12" s="3" customFormat="1" ht="12.75" customHeight="1" x14ac:dyDescent="0.25">
      <c r="A91" s="40"/>
      <c r="B91" s="30" t="s">
        <v>17</v>
      </c>
      <c r="C91" s="42"/>
      <c r="D91" s="9">
        <v>2</v>
      </c>
    </row>
    <row r="92" spans="1:12" s="3" customFormat="1" ht="15" customHeight="1" x14ac:dyDescent="0.25">
      <c r="A92" s="40"/>
      <c r="B92" s="12" t="s">
        <v>26</v>
      </c>
      <c r="C92" s="13" t="s">
        <v>27</v>
      </c>
      <c r="D92" s="15">
        <f t="shared" ref="D92" si="16">SUM(D93)</f>
        <v>5.7</v>
      </c>
    </row>
    <row r="93" spans="1:12" s="3" customFormat="1" ht="12.75" customHeight="1" x14ac:dyDescent="0.25">
      <c r="A93" s="40"/>
      <c r="B93" s="30" t="s">
        <v>12</v>
      </c>
      <c r="C93" s="8"/>
      <c r="D93" s="9">
        <v>5.7</v>
      </c>
    </row>
    <row r="94" spans="1:12" s="3" customFormat="1" ht="18" customHeight="1" x14ac:dyDescent="0.25">
      <c r="A94" s="46" t="s">
        <v>46</v>
      </c>
      <c r="B94" s="33" t="s">
        <v>47</v>
      </c>
      <c r="C94" s="34"/>
      <c r="D94" s="16">
        <f>SUM(D95+D97+D100)</f>
        <v>78.400000000000006</v>
      </c>
    </row>
    <row r="95" spans="1:12" s="3" customFormat="1" ht="15" customHeight="1" x14ac:dyDescent="0.25">
      <c r="A95" s="46"/>
      <c r="B95" s="6" t="s">
        <v>10</v>
      </c>
      <c r="C95" s="13" t="s">
        <v>11</v>
      </c>
      <c r="D95" s="7">
        <f t="shared" ref="D95" si="17">SUM(D96)</f>
        <v>12</v>
      </c>
    </row>
    <row r="96" spans="1:12" s="3" customFormat="1" ht="12.75" customHeight="1" x14ac:dyDescent="0.25">
      <c r="A96" s="46"/>
      <c r="B96" s="30" t="s">
        <v>12</v>
      </c>
      <c r="C96" s="8"/>
      <c r="D96" s="9">
        <v>12</v>
      </c>
    </row>
    <row r="97" spans="1:4" s="3" customFormat="1" x14ac:dyDescent="0.25">
      <c r="A97" s="46"/>
      <c r="B97" s="12" t="s">
        <v>143</v>
      </c>
      <c r="C97" s="13" t="s">
        <v>24</v>
      </c>
      <c r="D97" s="15">
        <f t="shared" ref="D97" si="18">SUM(D98:D99)</f>
        <v>60</v>
      </c>
    </row>
    <row r="98" spans="1:4" s="3" customFormat="1" ht="12.75" customHeight="1" x14ac:dyDescent="0.25">
      <c r="A98" s="46"/>
      <c r="B98" s="30" t="s">
        <v>12</v>
      </c>
      <c r="C98" s="42"/>
      <c r="D98" s="9">
        <v>58.4</v>
      </c>
    </row>
    <row r="99" spans="1:4" s="3" customFormat="1" ht="12.75" customHeight="1" x14ac:dyDescent="0.25">
      <c r="A99" s="46"/>
      <c r="B99" s="30" t="s">
        <v>17</v>
      </c>
      <c r="C99" s="42"/>
      <c r="D99" s="9">
        <v>1.6</v>
      </c>
    </row>
    <row r="100" spans="1:4" s="3" customFormat="1" ht="15" customHeight="1" x14ac:dyDescent="0.25">
      <c r="A100" s="46"/>
      <c r="B100" s="12" t="s">
        <v>26</v>
      </c>
      <c r="C100" s="13" t="s">
        <v>27</v>
      </c>
      <c r="D100" s="15">
        <f t="shared" ref="D100" si="19">SUM(D101)</f>
        <v>6.4</v>
      </c>
    </row>
    <row r="101" spans="1:4" s="3" customFormat="1" ht="12.75" customHeight="1" x14ac:dyDescent="0.25">
      <c r="A101" s="46"/>
      <c r="B101" s="30" t="s">
        <v>12</v>
      </c>
      <c r="C101" s="8"/>
      <c r="D101" s="9">
        <v>6.4</v>
      </c>
    </row>
    <row r="102" spans="1:4" s="3" customFormat="1" ht="18" customHeight="1" x14ac:dyDescent="0.25">
      <c r="A102" s="46" t="s">
        <v>48</v>
      </c>
      <c r="B102" s="33" t="s">
        <v>49</v>
      </c>
      <c r="C102" s="32"/>
      <c r="D102" s="16">
        <f>SUM(D103+D107+D110+D105)</f>
        <v>186.2</v>
      </c>
    </row>
    <row r="103" spans="1:4" s="3" customFormat="1" ht="15" customHeight="1" x14ac:dyDescent="0.25">
      <c r="A103" s="46"/>
      <c r="B103" s="6" t="s">
        <v>10</v>
      </c>
      <c r="C103" s="13" t="s">
        <v>11</v>
      </c>
      <c r="D103" s="7">
        <f t="shared" ref="D103" si="20">SUM(D104)</f>
        <v>20</v>
      </c>
    </row>
    <row r="104" spans="1:4" s="3" customFormat="1" ht="12.75" customHeight="1" x14ac:dyDescent="0.25">
      <c r="A104" s="46"/>
      <c r="B104" s="30" t="s">
        <v>12</v>
      </c>
      <c r="C104" s="8"/>
      <c r="D104" s="9">
        <v>20</v>
      </c>
    </row>
    <row r="105" spans="1:4" s="3" customFormat="1" ht="15" customHeight="1" x14ac:dyDescent="0.25">
      <c r="A105" s="46"/>
      <c r="B105" s="6" t="s">
        <v>21</v>
      </c>
      <c r="C105" s="13" t="s">
        <v>22</v>
      </c>
      <c r="D105" s="15">
        <f t="shared" ref="D105" si="21">SUM(D106)</f>
        <v>82</v>
      </c>
    </row>
    <row r="106" spans="1:4" s="3" customFormat="1" ht="12.75" customHeight="1" x14ac:dyDescent="0.25">
      <c r="A106" s="46"/>
      <c r="B106" s="30" t="s">
        <v>12</v>
      </c>
      <c r="C106" s="8"/>
      <c r="D106" s="9">
        <v>82</v>
      </c>
    </row>
    <row r="107" spans="1:4" s="3" customFormat="1" x14ac:dyDescent="0.25">
      <c r="A107" s="46"/>
      <c r="B107" s="12" t="s">
        <v>138</v>
      </c>
      <c r="C107" s="13" t="s">
        <v>24</v>
      </c>
      <c r="D107" s="15">
        <f t="shared" ref="D107" si="22">SUM(D108:D109)</f>
        <v>77.5</v>
      </c>
    </row>
    <row r="108" spans="1:4" s="3" customFormat="1" ht="12.75" customHeight="1" x14ac:dyDescent="0.25">
      <c r="A108" s="46"/>
      <c r="B108" s="30" t="s">
        <v>12</v>
      </c>
      <c r="C108" s="42"/>
      <c r="D108" s="9">
        <v>69.5</v>
      </c>
    </row>
    <row r="109" spans="1:4" s="3" customFormat="1" ht="12.75" customHeight="1" x14ac:dyDescent="0.25">
      <c r="A109" s="46"/>
      <c r="B109" s="30" t="s">
        <v>17</v>
      </c>
      <c r="C109" s="42"/>
      <c r="D109" s="9">
        <v>8</v>
      </c>
    </row>
    <row r="110" spans="1:4" s="3" customFormat="1" ht="15" customHeight="1" x14ac:dyDescent="0.25">
      <c r="A110" s="46"/>
      <c r="B110" s="12" t="s">
        <v>26</v>
      </c>
      <c r="C110" s="13" t="s">
        <v>27</v>
      </c>
      <c r="D110" s="15">
        <f t="shared" ref="D110" si="23">SUM(D111)</f>
        <v>6.7</v>
      </c>
    </row>
    <row r="111" spans="1:4" s="3" customFormat="1" ht="12.75" customHeight="1" x14ac:dyDescent="0.25">
      <c r="A111" s="46"/>
      <c r="B111" s="30" t="s">
        <v>12</v>
      </c>
      <c r="C111" s="8"/>
      <c r="D111" s="9">
        <v>6.7</v>
      </c>
    </row>
    <row r="112" spans="1:4" s="3" customFormat="1" ht="18" customHeight="1" x14ac:dyDescent="0.25">
      <c r="A112" s="46" t="s">
        <v>50</v>
      </c>
      <c r="B112" s="33" t="s">
        <v>51</v>
      </c>
      <c r="C112" s="34"/>
      <c r="D112" s="16">
        <f t="shared" ref="D112" si="24">SUM(D113+D115+D118)</f>
        <v>56.300000000000004</v>
      </c>
    </row>
    <row r="113" spans="1:4" s="3" customFormat="1" ht="15" customHeight="1" x14ac:dyDescent="0.25">
      <c r="A113" s="46"/>
      <c r="B113" s="6" t="s">
        <v>10</v>
      </c>
      <c r="C113" s="13" t="s">
        <v>11</v>
      </c>
      <c r="D113" s="7">
        <f t="shared" ref="D113" si="25">SUM(D114)</f>
        <v>11.4</v>
      </c>
    </row>
    <row r="114" spans="1:4" s="3" customFormat="1" ht="12.75" customHeight="1" x14ac:dyDescent="0.25">
      <c r="A114" s="46"/>
      <c r="B114" s="30" t="s">
        <v>12</v>
      </c>
      <c r="C114" s="8"/>
      <c r="D114" s="9">
        <v>11.4</v>
      </c>
    </row>
    <row r="115" spans="1:4" s="3" customFormat="1" x14ac:dyDescent="0.25">
      <c r="A115" s="46"/>
      <c r="B115" s="12" t="s">
        <v>138</v>
      </c>
      <c r="C115" s="13" t="s">
        <v>24</v>
      </c>
      <c r="D115" s="15">
        <f t="shared" ref="D115" si="26">SUM(D116:D117)</f>
        <v>39.900000000000006</v>
      </c>
    </row>
    <row r="116" spans="1:4" s="3" customFormat="1" ht="12.75" customHeight="1" x14ac:dyDescent="0.25">
      <c r="A116" s="46"/>
      <c r="B116" s="30" t="s">
        <v>12</v>
      </c>
      <c r="C116" s="42"/>
      <c r="D116" s="9">
        <v>39.200000000000003</v>
      </c>
    </row>
    <row r="117" spans="1:4" s="3" customFormat="1" ht="12.75" customHeight="1" x14ac:dyDescent="0.25">
      <c r="A117" s="46"/>
      <c r="B117" s="30" t="s">
        <v>17</v>
      </c>
      <c r="C117" s="42"/>
      <c r="D117" s="9">
        <v>0.7</v>
      </c>
    </row>
    <row r="118" spans="1:4" s="3" customFormat="1" x14ac:dyDescent="0.25">
      <c r="A118" s="46"/>
      <c r="B118" s="12" t="s">
        <v>39</v>
      </c>
      <c r="C118" s="13" t="s">
        <v>27</v>
      </c>
      <c r="D118" s="15">
        <f t="shared" ref="D118" si="27">SUM(D119)</f>
        <v>5</v>
      </c>
    </row>
    <row r="119" spans="1:4" s="3" customFormat="1" ht="12.75" customHeight="1" x14ac:dyDescent="0.25">
      <c r="A119" s="46"/>
      <c r="B119" s="30" t="s">
        <v>12</v>
      </c>
      <c r="C119" s="8"/>
      <c r="D119" s="9">
        <v>5</v>
      </c>
    </row>
    <row r="120" spans="1:4" s="3" customFormat="1" ht="18" customHeight="1" x14ac:dyDescent="0.25">
      <c r="A120" s="46" t="s">
        <v>52</v>
      </c>
      <c r="B120" s="33" t="s">
        <v>53</v>
      </c>
      <c r="C120" s="34"/>
      <c r="D120" s="16">
        <f>SUM(D121+D123+D126)</f>
        <v>93.699999999999989</v>
      </c>
    </row>
    <row r="121" spans="1:4" s="3" customFormat="1" ht="15" customHeight="1" x14ac:dyDescent="0.25">
      <c r="A121" s="46"/>
      <c r="B121" s="6" t="s">
        <v>10</v>
      </c>
      <c r="C121" s="13" t="s">
        <v>11</v>
      </c>
      <c r="D121" s="7">
        <f t="shared" ref="D121" si="28">SUM(D122)</f>
        <v>16.399999999999999</v>
      </c>
    </row>
    <row r="122" spans="1:4" s="3" customFormat="1" ht="12.75" customHeight="1" x14ac:dyDescent="0.25">
      <c r="A122" s="46"/>
      <c r="B122" s="30" t="s">
        <v>12</v>
      </c>
      <c r="C122" s="8"/>
      <c r="D122" s="9">
        <v>16.399999999999999</v>
      </c>
    </row>
    <row r="123" spans="1:4" s="3" customFormat="1" ht="12.75" customHeight="1" x14ac:dyDescent="0.25">
      <c r="A123" s="46"/>
      <c r="B123" s="12" t="s">
        <v>143</v>
      </c>
      <c r="C123" s="13" t="s">
        <v>24</v>
      </c>
      <c r="D123" s="15">
        <f t="shared" ref="D123" si="29">SUM(D124:D125)</f>
        <v>70.7</v>
      </c>
    </row>
    <row r="124" spans="1:4" s="3" customFormat="1" ht="12.75" customHeight="1" x14ac:dyDescent="0.25">
      <c r="A124" s="46"/>
      <c r="B124" s="30" t="s">
        <v>12</v>
      </c>
      <c r="C124" s="42"/>
      <c r="D124" s="9">
        <v>65.7</v>
      </c>
    </row>
    <row r="125" spans="1:4" s="3" customFormat="1" ht="12.75" customHeight="1" x14ac:dyDescent="0.25">
      <c r="A125" s="46"/>
      <c r="B125" s="30" t="s">
        <v>17</v>
      </c>
      <c r="C125" s="42"/>
      <c r="D125" s="9">
        <v>5</v>
      </c>
    </row>
    <row r="126" spans="1:4" s="3" customFormat="1" ht="15" customHeight="1" x14ac:dyDescent="0.25">
      <c r="A126" s="46"/>
      <c r="B126" s="12" t="s">
        <v>26</v>
      </c>
      <c r="C126" s="13" t="s">
        <v>27</v>
      </c>
      <c r="D126" s="15">
        <f t="shared" ref="D126" si="30">SUM(D127)</f>
        <v>6.6</v>
      </c>
    </row>
    <row r="127" spans="1:4" s="3" customFormat="1" ht="12.75" customHeight="1" x14ac:dyDescent="0.25">
      <c r="A127" s="46"/>
      <c r="B127" s="30" t="s">
        <v>12</v>
      </c>
      <c r="C127" s="8"/>
      <c r="D127" s="9">
        <v>6.6</v>
      </c>
    </row>
    <row r="128" spans="1:4" s="3" customFormat="1" ht="18" customHeight="1" x14ac:dyDescent="0.25">
      <c r="A128" s="46" t="s">
        <v>54</v>
      </c>
      <c r="B128" s="33" t="s">
        <v>55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46"/>
      <c r="B129" s="6" t="s">
        <v>10</v>
      </c>
      <c r="C129" s="13" t="s">
        <v>11</v>
      </c>
      <c r="D129" s="7">
        <f t="shared" ref="D129" si="31">SUM(D130)</f>
        <v>12.2</v>
      </c>
    </row>
    <row r="130" spans="1:4" s="3" customFormat="1" ht="12.75" customHeight="1" x14ac:dyDescent="0.25">
      <c r="A130" s="46"/>
      <c r="B130" s="30" t="s">
        <v>12</v>
      </c>
      <c r="C130" s="8"/>
      <c r="D130" s="9">
        <v>12.2</v>
      </c>
    </row>
    <row r="131" spans="1:4" s="3" customFormat="1" ht="15" customHeight="1" x14ac:dyDescent="0.25">
      <c r="A131" s="46"/>
      <c r="B131" s="6" t="s">
        <v>21</v>
      </c>
      <c r="C131" s="13" t="s">
        <v>22</v>
      </c>
      <c r="D131" s="15">
        <f t="shared" ref="D131" si="32">SUM(D132)</f>
        <v>9.1</v>
      </c>
    </row>
    <row r="132" spans="1:4" s="3" customFormat="1" ht="12.75" customHeight="1" x14ac:dyDescent="0.25">
      <c r="A132" s="46"/>
      <c r="B132" s="30" t="s">
        <v>12</v>
      </c>
      <c r="C132" s="8"/>
      <c r="D132" s="9">
        <v>9.1</v>
      </c>
    </row>
    <row r="133" spans="1:4" s="3" customFormat="1" x14ac:dyDescent="0.25">
      <c r="A133" s="46"/>
      <c r="B133" s="12" t="s">
        <v>138</v>
      </c>
      <c r="C133" s="13" t="s">
        <v>24</v>
      </c>
      <c r="D133" s="15">
        <f t="shared" ref="D133" si="33">SUM(D134:D135)</f>
        <v>43.1</v>
      </c>
    </row>
    <row r="134" spans="1:4" s="3" customFormat="1" ht="12.75" customHeight="1" x14ac:dyDescent="0.25">
      <c r="A134" s="46"/>
      <c r="B134" s="30" t="s">
        <v>12</v>
      </c>
      <c r="C134" s="42"/>
      <c r="D134" s="9">
        <v>41.7</v>
      </c>
    </row>
    <row r="135" spans="1:4" s="3" customFormat="1" ht="12.75" customHeight="1" x14ac:dyDescent="0.25">
      <c r="A135" s="46"/>
      <c r="B135" s="30" t="s">
        <v>17</v>
      </c>
      <c r="C135" s="42"/>
      <c r="D135" s="9">
        <v>1.4</v>
      </c>
    </row>
    <row r="136" spans="1:4" s="3" customFormat="1" ht="15" customHeight="1" x14ac:dyDescent="0.25">
      <c r="A136" s="46"/>
      <c r="B136" s="12" t="s">
        <v>26</v>
      </c>
      <c r="C136" s="13" t="s">
        <v>27</v>
      </c>
      <c r="D136" s="15">
        <f t="shared" ref="D136" si="34">SUM(D137)</f>
        <v>6.8</v>
      </c>
    </row>
    <row r="137" spans="1:4" s="3" customFormat="1" ht="12.75" customHeight="1" x14ac:dyDescent="0.25">
      <c r="A137" s="46"/>
      <c r="B137" s="30" t="s">
        <v>12</v>
      </c>
      <c r="C137" s="8"/>
      <c r="D137" s="9">
        <v>6.8</v>
      </c>
    </row>
    <row r="138" spans="1:4" s="3" customFormat="1" ht="18" customHeight="1" x14ac:dyDescent="0.25">
      <c r="A138" s="46" t="s">
        <v>56</v>
      </c>
      <c r="B138" s="33" t="s">
        <v>57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46"/>
      <c r="B139" s="6" t="s">
        <v>10</v>
      </c>
      <c r="C139" s="13" t="s">
        <v>11</v>
      </c>
      <c r="D139" s="7">
        <f t="shared" ref="D139" si="36">SUM(D140)</f>
        <v>8.8000000000000007</v>
      </c>
    </row>
    <row r="140" spans="1:4" s="3" customFormat="1" ht="12.75" customHeight="1" x14ac:dyDescent="0.25">
      <c r="A140" s="46"/>
      <c r="B140" s="30" t="s">
        <v>12</v>
      </c>
      <c r="C140" s="8"/>
      <c r="D140" s="9">
        <v>8.8000000000000007</v>
      </c>
    </row>
    <row r="141" spans="1:4" s="3" customFormat="1" x14ac:dyDescent="0.25">
      <c r="A141" s="46"/>
      <c r="B141" s="12" t="s">
        <v>138</v>
      </c>
      <c r="C141" s="13" t="s">
        <v>24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46"/>
      <c r="B142" s="30" t="s">
        <v>12</v>
      </c>
      <c r="C142" s="42"/>
      <c r="D142" s="9">
        <v>33.1</v>
      </c>
    </row>
    <row r="143" spans="1:4" s="3" customFormat="1" ht="12.75" customHeight="1" x14ac:dyDescent="0.25">
      <c r="A143" s="46"/>
      <c r="B143" s="30" t="s">
        <v>17</v>
      </c>
      <c r="C143" s="42"/>
      <c r="D143" s="9">
        <v>3.2</v>
      </c>
    </row>
    <row r="144" spans="1:4" s="3" customFormat="1" ht="15" customHeight="1" x14ac:dyDescent="0.25">
      <c r="A144" s="46"/>
      <c r="B144" s="12" t="s">
        <v>39</v>
      </c>
      <c r="C144" s="13" t="s">
        <v>27</v>
      </c>
      <c r="D144" s="15">
        <f t="shared" ref="D144" si="38">SUM(D145)</f>
        <v>5.6</v>
      </c>
    </row>
    <row r="145" spans="1:4" s="3" customFormat="1" ht="12.75" customHeight="1" x14ac:dyDescent="0.25">
      <c r="A145" s="46"/>
      <c r="B145" s="30" t="s">
        <v>12</v>
      </c>
      <c r="C145" s="8"/>
      <c r="D145" s="9">
        <v>5.6</v>
      </c>
    </row>
    <row r="146" spans="1:4" s="3" customFormat="1" ht="18" customHeight="1" x14ac:dyDescent="0.25">
      <c r="A146" s="40" t="s">
        <v>58</v>
      </c>
      <c r="B146" s="33" t="s">
        <v>59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0"/>
      <c r="B147" s="6" t="s">
        <v>10</v>
      </c>
      <c r="C147" s="13" t="s">
        <v>11</v>
      </c>
      <c r="D147" s="7">
        <f t="shared" ref="D147" si="40">SUM(D148)</f>
        <v>12</v>
      </c>
    </row>
    <row r="148" spans="1:4" s="3" customFormat="1" ht="12.75" customHeight="1" x14ac:dyDescent="0.25">
      <c r="A148" s="40"/>
      <c r="B148" s="30" t="s">
        <v>12</v>
      </c>
      <c r="C148" s="8"/>
      <c r="D148" s="9">
        <v>12</v>
      </c>
    </row>
    <row r="149" spans="1:4" s="3" customFormat="1" x14ac:dyDescent="0.25">
      <c r="A149" s="40"/>
      <c r="B149" s="12" t="s">
        <v>138</v>
      </c>
      <c r="C149" s="13" t="s">
        <v>24</v>
      </c>
      <c r="D149" s="15">
        <f t="shared" ref="D149" si="41">SUM(D150:D151)</f>
        <v>43.3</v>
      </c>
    </row>
    <row r="150" spans="1:4" s="3" customFormat="1" ht="12.75" customHeight="1" x14ac:dyDescent="0.25">
      <c r="A150" s="40"/>
      <c r="B150" s="30" t="s">
        <v>12</v>
      </c>
      <c r="C150" s="42"/>
      <c r="D150" s="9">
        <v>40.799999999999997</v>
      </c>
    </row>
    <row r="151" spans="1:4" s="3" customFormat="1" ht="12.75" customHeight="1" x14ac:dyDescent="0.25">
      <c r="A151" s="40"/>
      <c r="B151" s="30" t="s">
        <v>17</v>
      </c>
      <c r="C151" s="42"/>
      <c r="D151" s="9">
        <v>2.5</v>
      </c>
    </row>
    <row r="152" spans="1:4" s="3" customFormat="1" ht="15" customHeight="1" x14ac:dyDescent="0.25">
      <c r="A152" s="40"/>
      <c r="B152" s="12" t="s">
        <v>39</v>
      </c>
      <c r="C152" s="13" t="s">
        <v>27</v>
      </c>
      <c r="D152" s="15">
        <f t="shared" ref="D152" si="42">SUM(D153)</f>
        <v>5.2</v>
      </c>
    </row>
    <row r="153" spans="1:4" s="3" customFormat="1" ht="12.75" customHeight="1" x14ac:dyDescent="0.25">
      <c r="A153" s="40"/>
      <c r="B153" s="30" t="s">
        <v>12</v>
      </c>
      <c r="C153" s="8"/>
      <c r="D153" s="9">
        <v>5.2</v>
      </c>
    </row>
    <row r="154" spans="1:4" s="3" customFormat="1" ht="18" customHeight="1" x14ac:dyDescent="0.25">
      <c r="A154" s="40" t="s">
        <v>60</v>
      </c>
      <c r="B154" s="33" t="s">
        <v>61</v>
      </c>
      <c r="C154" s="34"/>
      <c r="D154" s="16">
        <f>SUM(D155+D159+D162+D157)</f>
        <v>113.8</v>
      </c>
    </row>
    <row r="155" spans="1:4" s="3" customFormat="1" ht="15" customHeight="1" x14ac:dyDescent="0.25">
      <c r="A155" s="40"/>
      <c r="B155" s="6" t="s">
        <v>10</v>
      </c>
      <c r="C155" s="13" t="s">
        <v>11</v>
      </c>
      <c r="D155" s="7">
        <f t="shared" ref="D155" si="43">SUM(D156)</f>
        <v>19.5</v>
      </c>
    </row>
    <row r="156" spans="1:4" s="3" customFormat="1" ht="12.75" customHeight="1" x14ac:dyDescent="0.25">
      <c r="A156" s="40"/>
      <c r="B156" s="30" t="s">
        <v>12</v>
      </c>
      <c r="C156" s="8"/>
      <c r="D156" s="9">
        <v>19.5</v>
      </c>
    </row>
    <row r="157" spans="1:4" s="3" customFormat="1" ht="15" customHeight="1" x14ac:dyDescent="0.25">
      <c r="A157" s="40"/>
      <c r="B157" s="6" t="s">
        <v>21</v>
      </c>
      <c r="C157" s="13" t="s">
        <v>22</v>
      </c>
      <c r="D157" s="15">
        <f t="shared" ref="D157" si="44">SUM(D158)</f>
        <v>0.5</v>
      </c>
    </row>
    <row r="158" spans="1:4" s="3" customFormat="1" ht="12.75" customHeight="1" x14ac:dyDescent="0.25">
      <c r="A158" s="40"/>
      <c r="B158" s="30" t="s">
        <v>12</v>
      </c>
      <c r="C158" s="8"/>
      <c r="D158" s="9">
        <v>0.5</v>
      </c>
    </row>
    <row r="159" spans="1:4" s="3" customFormat="1" x14ac:dyDescent="0.25">
      <c r="A159" s="40"/>
      <c r="B159" s="12" t="s">
        <v>143</v>
      </c>
      <c r="C159" s="13" t="s">
        <v>24</v>
      </c>
      <c r="D159" s="15">
        <f t="shared" ref="D159" si="45">SUM(D160:D161)</f>
        <v>84.8</v>
      </c>
    </row>
    <row r="160" spans="1:4" s="3" customFormat="1" ht="12.75" customHeight="1" x14ac:dyDescent="0.25">
      <c r="A160" s="40"/>
      <c r="B160" s="30" t="s">
        <v>12</v>
      </c>
      <c r="C160" s="42"/>
      <c r="D160" s="9">
        <v>74.8</v>
      </c>
    </row>
    <row r="161" spans="1:4" s="3" customFormat="1" ht="12.75" customHeight="1" x14ac:dyDescent="0.25">
      <c r="A161" s="40"/>
      <c r="B161" s="30" t="s">
        <v>17</v>
      </c>
      <c r="C161" s="42"/>
      <c r="D161" s="9">
        <v>10</v>
      </c>
    </row>
    <row r="162" spans="1:4" s="3" customFormat="1" ht="15" customHeight="1" x14ac:dyDescent="0.25">
      <c r="A162" s="40"/>
      <c r="B162" s="12" t="s">
        <v>39</v>
      </c>
      <c r="C162" s="13" t="s">
        <v>27</v>
      </c>
      <c r="D162" s="15">
        <f t="shared" ref="D162" si="46">SUM(D163)</f>
        <v>9</v>
      </c>
    </row>
    <row r="163" spans="1:4" s="3" customFormat="1" ht="12.75" customHeight="1" x14ac:dyDescent="0.25">
      <c r="A163" s="40"/>
      <c r="B163" s="30" t="s">
        <v>12</v>
      </c>
      <c r="C163" s="8"/>
      <c r="D163" s="9">
        <v>9</v>
      </c>
    </row>
    <row r="164" spans="1:4" s="3" customFormat="1" ht="18" customHeight="1" x14ac:dyDescent="0.25">
      <c r="A164" s="40" t="s">
        <v>62</v>
      </c>
      <c r="B164" s="33" t="s">
        <v>63</v>
      </c>
      <c r="C164" s="32"/>
      <c r="D164" s="16">
        <f t="shared" ref="D164" si="47">SUM(D166:D167)</f>
        <v>1478.9</v>
      </c>
    </row>
    <row r="165" spans="1:4" s="3" customFormat="1" ht="15" customHeight="1" x14ac:dyDescent="0.25">
      <c r="A165" s="40"/>
      <c r="B165" s="6" t="s">
        <v>10</v>
      </c>
      <c r="C165" s="13" t="s">
        <v>11</v>
      </c>
      <c r="D165" s="7">
        <f t="shared" ref="D165" si="48">SUM(D166:D167)</f>
        <v>1478.9</v>
      </c>
    </row>
    <row r="166" spans="1:4" s="3" customFormat="1" ht="12.75" customHeight="1" x14ac:dyDescent="0.25">
      <c r="A166" s="40"/>
      <c r="B166" s="30" t="s">
        <v>15</v>
      </c>
      <c r="C166" s="42"/>
      <c r="D166" s="9">
        <v>1426.4</v>
      </c>
    </row>
    <row r="167" spans="1:4" s="3" customFormat="1" ht="12.75" customHeight="1" x14ac:dyDescent="0.25">
      <c r="A167" s="40"/>
      <c r="B167" s="30" t="s">
        <v>12</v>
      </c>
      <c r="C167" s="42"/>
      <c r="D167" s="9">
        <v>52.5</v>
      </c>
    </row>
    <row r="168" spans="1:4" s="3" customFormat="1" ht="18" customHeight="1" x14ac:dyDescent="0.25">
      <c r="A168" s="40" t="s">
        <v>64</v>
      </c>
      <c r="B168" s="33" t="s">
        <v>65</v>
      </c>
      <c r="C168" s="34"/>
      <c r="D168" s="16">
        <f>SUM(D169)</f>
        <v>2074.1</v>
      </c>
    </row>
    <row r="169" spans="1:4" s="3" customFormat="1" x14ac:dyDescent="0.25">
      <c r="A169" s="40"/>
      <c r="B169" s="12" t="s">
        <v>144</v>
      </c>
      <c r="C169" s="13" t="s">
        <v>19</v>
      </c>
      <c r="D169" s="15">
        <f>SUM(D170:D176)</f>
        <v>2074.1</v>
      </c>
    </row>
    <row r="170" spans="1:4" s="3" customFormat="1" ht="12.75" customHeight="1" x14ac:dyDescent="0.25">
      <c r="A170" s="40"/>
      <c r="B170" s="30" t="s">
        <v>20</v>
      </c>
      <c r="C170" s="42"/>
      <c r="D170" s="18">
        <v>1299.4000000000001</v>
      </c>
    </row>
    <row r="171" spans="1:4" s="3" customFormat="1" ht="12.75" customHeight="1" x14ac:dyDescent="0.25">
      <c r="A171" s="40"/>
      <c r="B171" s="30" t="s">
        <v>15</v>
      </c>
      <c r="C171" s="42"/>
      <c r="D171" s="19">
        <v>55</v>
      </c>
    </row>
    <row r="172" spans="1:4" s="3" customFormat="1" ht="12.75" customHeight="1" x14ac:dyDescent="0.25">
      <c r="A172" s="40"/>
      <c r="B172" s="30" t="s">
        <v>145</v>
      </c>
      <c r="C172" s="42"/>
      <c r="D172" s="19">
        <v>1.9</v>
      </c>
    </row>
    <row r="173" spans="1:4" s="3" customFormat="1" ht="12.75" customHeight="1" x14ac:dyDescent="0.25">
      <c r="A173" s="40"/>
      <c r="B173" s="30" t="s">
        <v>16</v>
      </c>
      <c r="C173" s="42"/>
      <c r="D173" s="19">
        <v>27.3</v>
      </c>
    </row>
    <row r="174" spans="1:4" s="3" customFormat="1" ht="12.75" customHeight="1" x14ac:dyDescent="0.25">
      <c r="A174" s="40"/>
      <c r="B174" s="30" t="s">
        <v>149</v>
      </c>
      <c r="C174" s="42"/>
      <c r="D174" s="19">
        <v>1</v>
      </c>
    </row>
    <row r="175" spans="1:4" s="3" customFormat="1" ht="12.75" customHeight="1" x14ac:dyDescent="0.25">
      <c r="A175" s="40"/>
      <c r="B175" s="30" t="s">
        <v>12</v>
      </c>
      <c r="C175" s="42"/>
      <c r="D175" s="18">
        <v>686.3</v>
      </c>
    </row>
    <row r="176" spans="1:4" s="3" customFormat="1" ht="12.75" customHeight="1" x14ac:dyDescent="0.25">
      <c r="A176" s="40"/>
      <c r="B176" s="30" t="s">
        <v>17</v>
      </c>
      <c r="C176" s="42"/>
      <c r="D176" s="18">
        <v>3.2</v>
      </c>
    </row>
    <row r="177" spans="1:4" s="3" customFormat="1" ht="18" customHeight="1" x14ac:dyDescent="0.25">
      <c r="A177" s="40" t="s">
        <v>66</v>
      </c>
      <c r="B177" s="33" t="s">
        <v>67</v>
      </c>
      <c r="C177" s="34"/>
      <c r="D177" s="16">
        <f>SUM(D178)</f>
        <v>1931.9</v>
      </c>
    </row>
    <row r="178" spans="1:4" s="3" customFormat="1" x14ac:dyDescent="0.25">
      <c r="A178" s="40"/>
      <c r="B178" s="12" t="s">
        <v>144</v>
      </c>
      <c r="C178" s="13" t="s">
        <v>19</v>
      </c>
      <c r="D178" s="15">
        <f>SUM(D179:D184)</f>
        <v>1931.9</v>
      </c>
    </row>
    <row r="179" spans="1:4" s="3" customFormat="1" ht="12.75" customHeight="1" x14ac:dyDescent="0.25">
      <c r="A179" s="40"/>
      <c r="B179" s="30" t="s">
        <v>20</v>
      </c>
      <c r="C179" s="42"/>
      <c r="D179" s="9">
        <v>1114.0999999999999</v>
      </c>
    </row>
    <row r="180" spans="1:4" s="3" customFormat="1" ht="12.75" customHeight="1" x14ac:dyDescent="0.25">
      <c r="A180" s="40"/>
      <c r="B180" s="30" t="s">
        <v>15</v>
      </c>
      <c r="C180" s="42"/>
      <c r="D180" s="19">
        <v>42</v>
      </c>
    </row>
    <row r="181" spans="1:4" s="3" customFormat="1" ht="12.75" customHeight="1" x14ac:dyDescent="0.25">
      <c r="A181" s="40"/>
      <c r="B181" s="30" t="s">
        <v>145</v>
      </c>
      <c r="C181" s="42"/>
      <c r="D181" s="19">
        <v>6.8</v>
      </c>
    </row>
    <row r="182" spans="1:4" s="3" customFormat="1" ht="12.75" customHeight="1" x14ac:dyDescent="0.25">
      <c r="A182" s="40"/>
      <c r="B182" s="30" t="s">
        <v>16</v>
      </c>
      <c r="C182" s="42"/>
      <c r="D182" s="19">
        <v>9.5</v>
      </c>
    </row>
    <row r="183" spans="1:4" s="3" customFormat="1" ht="12.75" customHeight="1" x14ac:dyDescent="0.25">
      <c r="A183" s="40"/>
      <c r="B183" s="30" t="s">
        <v>12</v>
      </c>
      <c r="C183" s="42"/>
      <c r="D183" s="9">
        <v>741.1</v>
      </c>
    </row>
    <row r="184" spans="1:4" s="3" customFormat="1" ht="12.75" customHeight="1" x14ac:dyDescent="0.25">
      <c r="A184" s="40"/>
      <c r="B184" s="30" t="s">
        <v>17</v>
      </c>
      <c r="C184" s="42"/>
      <c r="D184" s="9">
        <v>18.399999999999999</v>
      </c>
    </row>
    <row r="185" spans="1:4" s="3" customFormat="1" ht="18" customHeight="1" x14ac:dyDescent="0.25">
      <c r="A185" s="40" t="s">
        <v>68</v>
      </c>
      <c r="B185" s="33" t="s">
        <v>69</v>
      </c>
      <c r="C185" s="32"/>
      <c r="D185" s="16">
        <f>SUM(D186)</f>
        <v>2505.8999999999996</v>
      </c>
    </row>
    <row r="186" spans="1:4" s="3" customFormat="1" x14ac:dyDescent="0.25">
      <c r="A186" s="40"/>
      <c r="B186" s="12" t="s">
        <v>144</v>
      </c>
      <c r="C186" s="13" t="s">
        <v>19</v>
      </c>
      <c r="D186" s="15">
        <f>SUM(D187:D194)</f>
        <v>2505.8999999999996</v>
      </c>
    </row>
    <row r="187" spans="1:4" s="3" customFormat="1" ht="12.75" customHeight="1" x14ac:dyDescent="0.25">
      <c r="A187" s="40"/>
      <c r="B187" s="30" t="s">
        <v>20</v>
      </c>
      <c r="C187" s="42"/>
      <c r="D187" s="9">
        <v>1175.3</v>
      </c>
    </row>
    <row r="188" spans="1:4" s="3" customFormat="1" ht="12.75" customHeight="1" x14ac:dyDescent="0.25">
      <c r="A188" s="40"/>
      <c r="B188" s="30" t="s">
        <v>15</v>
      </c>
      <c r="C188" s="42"/>
      <c r="D188" s="9">
        <v>48.5</v>
      </c>
    </row>
    <row r="189" spans="1:4" s="3" customFormat="1" ht="12.75" customHeight="1" x14ac:dyDescent="0.25">
      <c r="A189" s="40"/>
      <c r="B189" s="30" t="s">
        <v>145</v>
      </c>
      <c r="C189" s="42"/>
      <c r="D189" s="19">
        <v>10.6</v>
      </c>
    </row>
    <row r="190" spans="1:4" s="3" customFormat="1" ht="12.75" customHeight="1" x14ac:dyDescent="0.25">
      <c r="A190" s="40"/>
      <c r="B190" s="30" t="s">
        <v>16</v>
      </c>
      <c r="C190" s="42"/>
      <c r="D190" s="19">
        <v>13.3</v>
      </c>
    </row>
    <row r="191" spans="1:4" s="3" customFormat="1" ht="12.75" customHeight="1" x14ac:dyDescent="0.25">
      <c r="A191" s="40"/>
      <c r="B191" s="30" t="s">
        <v>149</v>
      </c>
      <c r="C191" s="42"/>
      <c r="D191" s="19">
        <v>0.2</v>
      </c>
    </row>
    <row r="192" spans="1:4" s="3" customFormat="1" ht="12.75" customHeight="1" x14ac:dyDescent="0.25">
      <c r="A192" s="40"/>
      <c r="B192" s="30" t="s">
        <v>147</v>
      </c>
      <c r="C192" s="42"/>
      <c r="D192" s="19">
        <v>20.3</v>
      </c>
    </row>
    <row r="193" spans="1:4" s="3" customFormat="1" ht="12.75" customHeight="1" x14ac:dyDescent="0.25">
      <c r="A193" s="40"/>
      <c r="B193" s="30" t="s">
        <v>12</v>
      </c>
      <c r="C193" s="42"/>
      <c r="D193" s="19">
        <v>1200</v>
      </c>
    </row>
    <row r="194" spans="1:4" s="3" customFormat="1" ht="12.75" customHeight="1" x14ac:dyDescent="0.25">
      <c r="A194" s="40"/>
      <c r="B194" s="30" t="s">
        <v>17</v>
      </c>
      <c r="C194" s="42"/>
      <c r="D194" s="9">
        <v>37.700000000000003</v>
      </c>
    </row>
    <row r="195" spans="1:4" s="3" customFormat="1" ht="18" customHeight="1" x14ac:dyDescent="0.25">
      <c r="A195" s="40" t="s">
        <v>70</v>
      </c>
      <c r="B195" s="33" t="s">
        <v>71</v>
      </c>
      <c r="C195" s="32"/>
      <c r="D195" s="16">
        <f>SUM(D196)</f>
        <v>2657.1000000000004</v>
      </c>
    </row>
    <row r="196" spans="1:4" s="3" customFormat="1" x14ac:dyDescent="0.25">
      <c r="A196" s="40"/>
      <c r="B196" s="12" t="s">
        <v>144</v>
      </c>
      <c r="C196" s="13" t="s">
        <v>19</v>
      </c>
      <c r="D196" s="15">
        <f>SUM(D197:D203)</f>
        <v>2657.1000000000004</v>
      </c>
    </row>
    <row r="197" spans="1:4" s="3" customFormat="1" ht="12.75" customHeight="1" x14ac:dyDescent="0.25">
      <c r="A197" s="40"/>
      <c r="B197" s="30" t="s">
        <v>20</v>
      </c>
      <c r="C197" s="42"/>
      <c r="D197" s="9">
        <v>1624.4</v>
      </c>
    </row>
    <row r="198" spans="1:4" s="3" customFormat="1" ht="12.75" customHeight="1" x14ac:dyDescent="0.25">
      <c r="A198" s="40"/>
      <c r="B198" s="30" t="s">
        <v>15</v>
      </c>
      <c r="C198" s="42"/>
      <c r="D198" s="19">
        <v>85.5</v>
      </c>
    </row>
    <row r="199" spans="1:4" s="3" customFormat="1" ht="12.75" customHeight="1" x14ac:dyDescent="0.25">
      <c r="A199" s="40"/>
      <c r="B199" s="30" t="s">
        <v>145</v>
      </c>
      <c r="C199" s="42"/>
      <c r="D199" s="19">
        <v>4.2</v>
      </c>
    </row>
    <row r="200" spans="1:4" s="3" customFormat="1" ht="12.75" customHeight="1" x14ac:dyDescent="0.25">
      <c r="A200" s="40"/>
      <c r="B200" s="30" t="s">
        <v>16</v>
      </c>
      <c r="C200" s="42"/>
      <c r="D200" s="19">
        <v>40.200000000000003</v>
      </c>
    </row>
    <row r="201" spans="1:4" s="3" customFormat="1" ht="12.75" customHeight="1" x14ac:dyDescent="0.25">
      <c r="A201" s="40"/>
      <c r="B201" s="30" t="s">
        <v>149</v>
      </c>
      <c r="C201" s="42"/>
      <c r="D201" s="19">
        <v>0.4</v>
      </c>
    </row>
    <row r="202" spans="1:4" s="3" customFormat="1" ht="12.75" customHeight="1" x14ac:dyDescent="0.25">
      <c r="A202" s="40"/>
      <c r="B202" s="30" t="s">
        <v>12</v>
      </c>
      <c r="C202" s="42"/>
      <c r="D202" s="9">
        <v>897</v>
      </c>
    </row>
    <row r="203" spans="1:4" s="3" customFormat="1" ht="12.75" customHeight="1" x14ac:dyDescent="0.25">
      <c r="A203" s="40"/>
      <c r="B203" s="30" t="s">
        <v>17</v>
      </c>
      <c r="C203" s="42"/>
      <c r="D203" s="9">
        <v>5.4</v>
      </c>
    </row>
    <row r="204" spans="1:4" s="3" customFormat="1" ht="18" customHeight="1" x14ac:dyDescent="0.25">
      <c r="A204" s="40" t="s">
        <v>72</v>
      </c>
      <c r="B204" s="33" t="s">
        <v>73</v>
      </c>
      <c r="C204" s="32"/>
      <c r="D204" s="16">
        <f>SUM(D205)</f>
        <v>2119.4</v>
      </c>
    </row>
    <row r="205" spans="1:4" s="3" customFormat="1" x14ac:dyDescent="0.25">
      <c r="A205" s="40"/>
      <c r="B205" s="12" t="s">
        <v>144</v>
      </c>
      <c r="C205" s="13" t="s">
        <v>19</v>
      </c>
      <c r="D205" s="15">
        <f>SUM(D206:D211)</f>
        <v>2119.4</v>
      </c>
    </row>
    <row r="206" spans="1:4" s="3" customFormat="1" ht="12.75" customHeight="1" x14ac:dyDescent="0.25">
      <c r="A206" s="40"/>
      <c r="B206" s="30" t="s">
        <v>20</v>
      </c>
      <c r="C206" s="42"/>
      <c r="D206" s="9">
        <v>1122.5</v>
      </c>
    </row>
    <row r="207" spans="1:4" s="3" customFormat="1" ht="12.75" customHeight="1" x14ac:dyDescent="0.25">
      <c r="A207" s="40"/>
      <c r="B207" s="30" t="s">
        <v>15</v>
      </c>
      <c r="C207" s="42"/>
      <c r="D207" s="19">
        <v>55.4</v>
      </c>
    </row>
    <row r="208" spans="1:4" s="3" customFormat="1" ht="12.75" customHeight="1" x14ac:dyDescent="0.25">
      <c r="A208" s="40"/>
      <c r="B208" s="30" t="s">
        <v>145</v>
      </c>
      <c r="C208" s="42"/>
      <c r="D208" s="19">
        <v>8.3000000000000007</v>
      </c>
    </row>
    <row r="209" spans="1:4" s="3" customFormat="1" ht="12.75" customHeight="1" x14ac:dyDescent="0.25">
      <c r="A209" s="40"/>
      <c r="B209" s="30" t="s">
        <v>16</v>
      </c>
      <c r="C209" s="42"/>
      <c r="D209" s="19">
        <v>21.6</v>
      </c>
    </row>
    <row r="210" spans="1:4" s="3" customFormat="1" ht="12.75" customHeight="1" x14ac:dyDescent="0.25">
      <c r="A210" s="40"/>
      <c r="B210" s="30" t="s">
        <v>12</v>
      </c>
      <c r="C210" s="42"/>
      <c r="D210" s="9">
        <v>892.6</v>
      </c>
    </row>
    <row r="211" spans="1:4" s="3" customFormat="1" ht="12.75" customHeight="1" x14ac:dyDescent="0.25">
      <c r="A211" s="40"/>
      <c r="B211" s="30" t="s">
        <v>17</v>
      </c>
      <c r="C211" s="42"/>
      <c r="D211" s="9">
        <v>19</v>
      </c>
    </row>
    <row r="212" spans="1:4" s="3" customFormat="1" ht="18" customHeight="1" x14ac:dyDescent="0.25">
      <c r="A212" s="40" t="s">
        <v>74</v>
      </c>
      <c r="B212" s="33" t="s">
        <v>75</v>
      </c>
      <c r="C212" s="32"/>
      <c r="D212" s="16">
        <f>SUM(D213)</f>
        <v>3844.3999999999996</v>
      </c>
    </row>
    <row r="213" spans="1:4" s="3" customFormat="1" x14ac:dyDescent="0.25">
      <c r="A213" s="40"/>
      <c r="B213" s="12" t="s">
        <v>144</v>
      </c>
      <c r="C213" s="13" t="s">
        <v>19</v>
      </c>
      <c r="D213" s="15">
        <f>SUM(D214:D220)</f>
        <v>3844.3999999999996</v>
      </c>
    </row>
    <row r="214" spans="1:4" s="3" customFormat="1" ht="12.75" customHeight="1" x14ac:dyDescent="0.25">
      <c r="A214" s="40"/>
      <c r="B214" s="30" t="s">
        <v>20</v>
      </c>
      <c r="C214" s="42"/>
      <c r="D214" s="9">
        <v>2664.7</v>
      </c>
    </row>
    <row r="215" spans="1:4" s="3" customFormat="1" ht="12.75" customHeight="1" x14ac:dyDescent="0.25">
      <c r="A215" s="40"/>
      <c r="B215" s="30" t="s">
        <v>15</v>
      </c>
      <c r="C215" s="42"/>
      <c r="D215" s="9">
        <v>97.7</v>
      </c>
    </row>
    <row r="216" spans="1:4" s="3" customFormat="1" ht="12.75" customHeight="1" x14ac:dyDescent="0.25">
      <c r="A216" s="40"/>
      <c r="B216" s="30" t="s">
        <v>145</v>
      </c>
      <c r="C216" s="42"/>
      <c r="D216" s="19">
        <v>4.0999999999999996</v>
      </c>
    </row>
    <row r="217" spans="1:4" s="3" customFormat="1" ht="12.75" customHeight="1" x14ac:dyDescent="0.25">
      <c r="A217" s="40"/>
      <c r="B217" s="30" t="s">
        <v>16</v>
      </c>
      <c r="C217" s="42"/>
      <c r="D217" s="19">
        <v>24.9</v>
      </c>
    </row>
    <row r="218" spans="1:4" s="3" customFormat="1" ht="12.75" customHeight="1" x14ac:dyDescent="0.25">
      <c r="A218" s="40"/>
      <c r="B218" s="30" t="s">
        <v>147</v>
      </c>
      <c r="C218" s="42"/>
      <c r="D218" s="19">
        <v>120.6</v>
      </c>
    </row>
    <row r="219" spans="1:4" s="3" customFormat="1" ht="12.75" customHeight="1" x14ac:dyDescent="0.25">
      <c r="A219" s="40"/>
      <c r="B219" s="30" t="s">
        <v>12</v>
      </c>
      <c r="C219" s="42"/>
      <c r="D219" s="9">
        <v>928.5</v>
      </c>
    </row>
    <row r="220" spans="1:4" s="3" customFormat="1" ht="12.75" customHeight="1" x14ac:dyDescent="0.25">
      <c r="A220" s="40"/>
      <c r="B220" s="30" t="s">
        <v>17</v>
      </c>
      <c r="C220" s="42"/>
      <c r="D220" s="9">
        <v>3.9</v>
      </c>
    </row>
    <row r="221" spans="1:4" s="3" customFormat="1" ht="18" customHeight="1" x14ac:dyDescent="0.25">
      <c r="A221" s="40" t="s">
        <v>76</v>
      </c>
      <c r="B221" s="33" t="s">
        <v>77</v>
      </c>
      <c r="C221" s="32"/>
      <c r="D221" s="16">
        <f>SUM(D222)</f>
        <v>1039.3</v>
      </c>
    </row>
    <row r="222" spans="1:4" s="3" customFormat="1" x14ac:dyDescent="0.25">
      <c r="A222" s="40"/>
      <c r="B222" s="12" t="s">
        <v>144</v>
      </c>
      <c r="C222" s="13" t="s">
        <v>19</v>
      </c>
      <c r="D222" s="15">
        <f>SUM(D223:D228)</f>
        <v>1039.3</v>
      </c>
    </row>
    <row r="223" spans="1:4" s="3" customFormat="1" ht="12.75" customHeight="1" x14ac:dyDescent="0.25">
      <c r="A223" s="40"/>
      <c r="B223" s="30" t="s">
        <v>20</v>
      </c>
      <c r="C223" s="42"/>
      <c r="D223" s="9">
        <v>541.79999999999995</v>
      </c>
    </row>
    <row r="224" spans="1:4" s="3" customFormat="1" ht="12.75" customHeight="1" x14ac:dyDescent="0.25">
      <c r="A224" s="40"/>
      <c r="B224" s="30" t="s">
        <v>15</v>
      </c>
      <c r="C224" s="42"/>
      <c r="D224" s="19">
        <v>20</v>
      </c>
    </row>
    <row r="225" spans="1:4" s="3" customFormat="1" ht="12.75" customHeight="1" x14ac:dyDescent="0.25">
      <c r="A225" s="40"/>
      <c r="B225" s="30" t="s">
        <v>145</v>
      </c>
      <c r="C225" s="42"/>
      <c r="D225" s="19">
        <v>2.5</v>
      </c>
    </row>
    <row r="226" spans="1:4" s="3" customFormat="1" ht="12.75" customHeight="1" x14ac:dyDescent="0.25">
      <c r="A226" s="40"/>
      <c r="B226" s="30" t="s">
        <v>16</v>
      </c>
      <c r="C226" s="42"/>
      <c r="D226" s="19">
        <v>3</v>
      </c>
    </row>
    <row r="227" spans="1:4" s="3" customFormat="1" ht="12.75" customHeight="1" x14ac:dyDescent="0.25">
      <c r="A227" s="40"/>
      <c r="B227" s="30" t="s">
        <v>12</v>
      </c>
      <c r="C227" s="42"/>
      <c r="D227" s="9">
        <v>449</v>
      </c>
    </row>
    <row r="228" spans="1:4" s="3" customFormat="1" ht="12.75" customHeight="1" x14ac:dyDescent="0.25">
      <c r="A228" s="40"/>
      <c r="B228" s="30" t="s">
        <v>17</v>
      </c>
      <c r="C228" s="42"/>
      <c r="D228" s="9">
        <v>23</v>
      </c>
    </row>
    <row r="229" spans="1:4" s="3" customFormat="1" ht="18" customHeight="1" x14ac:dyDescent="0.25">
      <c r="A229" s="40" t="s">
        <v>78</v>
      </c>
      <c r="B229" s="33" t="s">
        <v>79</v>
      </c>
      <c r="C229" s="32"/>
      <c r="D229" s="16">
        <f>SUM(D230)</f>
        <v>1717.7</v>
      </c>
    </row>
    <row r="230" spans="1:4" s="3" customFormat="1" x14ac:dyDescent="0.25">
      <c r="A230" s="40"/>
      <c r="B230" s="12" t="s">
        <v>144</v>
      </c>
      <c r="C230" s="13" t="s">
        <v>19</v>
      </c>
      <c r="D230" s="15">
        <f>SUM(D231:D237)</f>
        <v>1717.7</v>
      </c>
    </row>
    <row r="231" spans="1:4" s="3" customFormat="1" ht="12.75" customHeight="1" x14ac:dyDescent="0.25">
      <c r="A231" s="40"/>
      <c r="B231" s="30" t="s">
        <v>20</v>
      </c>
      <c r="C231" s="42"/>
      <c r="D231" s="9">
        <v>956.8</v>
      </c>
    </row>
    <row r="232" spans="1:4" s="3" customFormat="1" ht="12.75" customHeight="1" x14ac:dyDescent="0.25">
      <c r="A232" s="40"/>
      <c r="B232" s="30" t="s">
        <v>15</v>
      </c>
      <c r="C232" s="42"/>
      <c r="D232" s="9">
        <v>43.5</v>
      </c>
    </row>
    <row r="233" spans="1:4" s="3" customFormat="1" ht="12.75" customHeight="1" x14ac:dyDescent="0.25">
      <c r="A233" s="40"/>
      <c r="B233" s="30" t="s">
        <v>145</v>
      </c>
      <c r="C233" s="42"/>
      <c r="D233" s="9">
        <v>8</v>
      </c>
    </row>
    <row r="234" spans="1:4" s="3" customFormat="1" ht="12.75" customHeight="1" x14ac:dyDescent="0.25">
      <c r="A234" s="40"/>
      <c r="B234" s="30" t="s">
        <v>16</v>
      </c>
      <c r="C234" s="42"/>
      <c r="D234" s="9">
        <v>36.299999999999997</v>
      </c>
    </row>
    <row r="235" spans="1:4" s="3" customFormat="1" ht="12.75" customHeight="1" x14ac:dyDescent="0.25">
      <c r="A235" s="40"/>
      <c r="B235" s="30" t="s">
        <v>149</v>
      </c>
      <c r="C235" s="42"/>
      <c r="D235" s="9">
        <v>1.4</v>
      </c>
    </row>
    <row r="236" spans="1:4" s="3" customFormat="1" ht="12.75" customHeight="1" x14ac:dyDescent="0.25">
      <c r="A236" s="40"/>
      <c r="B236" s="30" t="s">
        <v>12</v>
      </c>
      <c r="C236" s="42"/>
      <c r="D236" s="9">
        <v>646.70000000000005</v>
      </c>
    </row>
    <row r="237" spans="1:4" s="3" customFormat="1" ht="12.75" customHeight="1" x14ac:dyDescent="0.25">
      <c r="A237" s="40"/>
      <c r="B237" s="30" t="s">
        <v>17</v>
      </c>
      <c r="C237" s="42"/>
      <c r="D237" s="9">
        <v>25</v>
      </c>
    </row>
    <row r="238" spans="1:4" s="3" customFormat="1" ht="18" customHeight="1" x14ac:dyDescent="0.25">
      <c r="A238" s="40" t="s">
        <v>80</v>
      </c>
      <c r="B238" s="33" t="s">
        <v>81</v>
      </c>
      <c r="C238" s="32"/>
      <c r="D238" s="16">
        <f>SUM(D239)</f>
        <v>1475.7</v>
      </c>
    </row>
    <row r="239" spans="1:4" s="3" customFormat="1" x14ac:dyDescent="0.25">
      <c r="A239" s="40"/>
      <c r="B239" s="12" t="s">
        <v>144</v>
      </c>
      <c r="C239" s="13" t="s">
        <v>19</v>
      </c>
      <c r="D239" s="15">
        <f>SUM(D240:D246)</f>
        <v>1475.7</v>
      </c>
    </row>
    <row r="240" spans="1:4" s="3" customFormat="1" ht="12.75" customHeight="1" x14ac:dyDescent="0.25">
      <c r="A240" s="40"/>
      <c r="B240" s="30" t="s">
        <v>20</v>
      </c>
      <c r="C240" s="42"/>
      <c r="D240" s="9">
        <v>590.5</v>
      </c>
    </row>
    <row r="241" spans="1:4" s="3" customFormat="1" ht="12.75" customHeight="1" x14ac:dyDescent="0.25">
      <c r="A241" s="40"/>
      <c r="B241" s="30" t="s">
        <v>15</v>
      </c>
      <c r="C241" s="42"/>
      <c r="D241" s="9">
        <v>37</v>
      </c>
    </row>
    <row r="242" spans="1:4" s="3" customFormat="1" ht="12.75" customHeight="1" x14ac:dyDescent="0.25">
      <c r="A242" s="40"/>
      <c r="B242" s="30" t="s">
        <v>145</v>
      </c>
      <c r="C242" s="42"/>
      <c r="D242" s="9">
        <v>4.8</v>
      </c>
    </row>
    <row r="243" spans="1:4" s="3" customFormat="1" ht="12.75" customHeight="1" x14ac:dyDescent="0.25">
      <c r="A243" s="40"/>
      <c r="B243" s="30" t="s">
        <v>16</v>
      </c>
      <c r="C243" s="42"/>
      <c r="D243" s="9">
        <v>190.2</v>
      </c>
    </row>
    <row r="244" spans="1:4" s="3" customFormat="1" ht="12.75" customHeight="1" x14ac:dyDescent="0.25">
      <c r="A244" s="40"/>
      <c r="B244" s="30" t="s">
        <v>149</v>
      </c>
      <c r="C244" s="42"/>
      <c r="D244" s="9">
        <v>10</v>
      </c>
    </row>
    <row r="245" spans="1:4" s="3" customFormat="1" ht="12.75" customHeight="1" x14ac:dyDescent="0.25">
      <c r="A245" s="40"/>
      <c r="B245" s="30" t="s">
        <v>12</v>
      </c>
      <c r="C245" s="42"/>
      <c r="D245" s="11">
        <v>613.79999999999995</v>
      </c>
    </row>
    <row r="246" spans="1:4" s="3" customFormat="1" ht="12.75" customHeight="1" x14ac:dyDescent="0.25">
      <c r="A246" s="40"/>
      <c r="B246" s="30" t="s">
        <v>17</v>
      </c>
      <c r="C246" s="42"/>
      <c r="D246" s="9">
        <v>29.4</v>
      </c>
    </row>
    <row r="247" spans="1:4" s="3" customFormat="1" ht="18" customHeight="1" x14ac:dyDescent="0.25">
      <c r="A247" s="40" t="s">
        <v>82</v>
      </c>
      <c r="B247" s="33" t="s">
        <v>83</v>
      </c>
      <c r="C247" s="32"/>
      <c r="D247" s="16">
        <f>SUM(D248)</f>
        <v>1196.5999999999999</v>
      </c>
    </row>
    <row r="248" spans="1:4" s="3" customFormat="1" x14ac:dyDescent="0.25">
      <c r="A248" s="40"/>
      <c r="B248" s="12" t="s">
        <v>144</v>
      </c>
      <c r="C248" s="13" t="s">
        <v>19</v>
      </c>
      <c r="D248" s="15">
        <f>SUM(D249:D253)</f>
        <v>1196.5999999999999</v>
      </c>
    </row>
    <row r="249" spans="1:4" s="3" customFormat="1" ht="12.75" customHeight="1" x14ac:dyDescent="0.25">
      <c r="A249" s="40"/>
      <c r="B249" s="30" t="s">
        <v>20</v>
      </c>
      <c r="C249" s="42"/>
      <c r="D249" s="9">
        <v>618.20000000000005</v>
      </c>
    </row>
    <row r="250" spans="1:4" s="3" customFormat="1" ht="12.75" customHeight="1" x14ac:dyDescent="0.25">
      <c r="A250" s="40"/>
      <c r="B250" s="30" t="s">
        <v>15</v>
      </c>
      <c r="C250" s="42"/>
      <c r="D250" s="9">
        <v>19.5</v>
      </c>
    </row>
    <row r="251" spans="1:4" s="3" customFormat="1" ht="12.75" customHeight="1" x14ac:dyDescent="0.25">
      <c r="A251" s="40"/>
      <c r="B251" s="30" t="s">
        <v>145</v>
      </c>
      <c r="C251" s="42"/>
      <c r="D251" s="9">
        <v>0.9</v>
      </c>
    </row>
    <row r="252" spans="1:4" s="3" customFormat="1" ht="12.75" customHeight="1" x14ac:dyDescent="0.25">
      <c r="A252" s="40"/>
      <c r="B252" s="30" t="s">
        <v>12</v>
      </c>
      <c r="C252" s="42"/>
      <c r="D252" s="9">
        <v>557.5</v>
      </c>
    </row>
    <row r="253" spans="1:4" s="3" customFormat="1" ht="12.75" customHeight="1" x14ac:dyDescent="0.25">
      <c r="A253" s="40"/>
      <c r="B253" s="30" t="s">
        <v>17</v>
      </c>
      <c r="C253" s="42"/>
      <c r="D253" s="9">
        <v>0.5</v>
      </c>
    </row>
    <row r="254" spans="1:4" s="3" customFormat="1" ht="18" customHeight="1" x14ac:dyDescent="0.25">
      <c r="A254" s="40" t="s">
        <v>84</v>
      </c>
      <c r="B254" s="33" t="s">
        <v>85</v>
      </c>
      <c r="C254" s="32"/>
      <c r="D254" s="16">
        <f>SUM(D255)</f>
        <v>854.1</v>
      </c>
    </row>
    <row r="255" spans="1:4" s="3" customFormat="1" x14ac:dyDescent="0.25">
      <c r="A255" s="40"/>
      <c r="B255" s="12" t="s">
        <v>144</v>
      </c>
      <c r="C255" s="13" t="s">
        <v>19</v>
      </c>
      <c r="D255" s="15">
        <f>SUM(D256:D262)</f>
        <v>854.1</v>
      </c>
    </row>
    <row r="256" spans="1:4" s="3" customFormat="1" ht="12.75" customHeight="1" x14ac:dyDescent="0.25">
      <c r="A256" s="40"/>
      <c r="B256" s="30" t="s">
        <v>20</v>
      </c>
      <c r="C256" s="42"/>
      <c r="D256" s="9">
        <v>359.6</v>
      </c>
    </row>
    <row r="257" spans="1:4" s="3" customFormat="1" ht="12.75" customHeight="1" x14ac:dyDescent="0.25">
      <c r="A257" s="40"/>
      <c r="B257" s="30" t="s">
        <v>15</v>
      </c>
      <c r="C257" s="42"/>
      <c r="D257" s="9">
        <v>17</v>
      </c>
    </row>
    <row r="258" spans="1:4" s="3" customFormat="1" ht="12.75" customHeight="1" x14ac:dyDescent="0.25">
      <c r="A258" s="40"/>
      <c r="B258" s="30" t="s">
        <v>145</v>
      </c>
      <c r="C258" s="42"/>
      <c r="D258" s="9">
        <v>6.3</v>
      </c>
    </row>
    <row r="259" spans="1:4" s="3" customFormat="1" ht="12.75" customHeight="1" x14ac:dyDescent="0.25">
      <c r="A259" s="40"/>
      <c r="B259" s="30" t="s">
        <v>16</v>
      </c>
      <c r="C259" s="42"/>
      <c r="D259" s="9">
        <v>5.6</v>
      </c>
    </row>
    <row r="260" spans="1:4" s="3" customFormat="1" ht="12.75" customHeight="1" x14ac:dyDescent="0.25">
      <c r="A260" s="40"/>
      <c r="B260" s="30" t="s">
        <v>149</v>
      </c>
      <c r="C260" s="42"/>
      <c r="D260" s="9">
        <v>0.2</v>
      </c>
    </row>
    <row r="261" spans="1:4" s="3" customFormat="1" ht="12.75" customHeight="1" x14ac:dyDescent="0.25">
      <c r="A261" s="40"/>
      <c r="B261" s="30" t="s">
        <v>12</v>
      </c>
      <c r="C261" s="42"/>
      <c r="D261" s="9">
        <v>442.4</v>
      </c>
    </row>
    <row r="262" spans="1:4" s="3" customFormat="1" ht="12.75" customHeight="1" x14ac:dyDescent="0.25">
      <c r="A262" s="40"/>
      <c r="B262" s="30" t="s">
        <v>17</v>
      </c>
      <c r="C262" s="42"/>
      <c r="D262" s="9">
        <v>23</v>
      </c>
    </row>
    <row r="263" spans="1:4" s="3" customFormat="1" ht="18" customHeight="1" x14ac:dyDescent="0.25">
      <c r="A263" s="40" t="s">
        <v>86</v>
      </c>
      <c r="B263" s="33" t="s">
        <v>87</v>
      </c>
      <c r="C263" s="32"/>
      <c r="D263" s="16">
        <f>SUM(D264)</f>
        <v>1757.8</v>
      </c>
    </row>
    <row r="264" spans="1:4" s="3" customFormat="1" x14ac:dyDescent="0.25">
      <c r="A264" s="40"/>
      <c r="B264" s="12" t="s">
        <v>144</v>
      </c>
      <c r="C264" s="13" t="s">
        <v>19</v>
      </c>
      <c r="D264" s="15">
        <f>SUM(D265:D270)</f>
        <v>1757.8</v>
      </c>
    </row>
    <row r="265" spans="1:4" s="3" customFormat="1" ht="12.75" customHeight="1" x14ac:dyDescent="0.25">
      <c r="A265" s="40"/>
      <c r="B265" s="30" t="s">
        <v>20</v>
      </c>
      <c r="C265" s="42"/>
      <c r="D265" s="9">
        <v>824.8</v>
      </c>
    </row>
    <row r="266" spans="1:4" s="3" customFormat="1" ht="12.75" customHeight="1" x14ac:dyDescent="0.25">
      <c r="A266" s="40"/>
      <c r="B266" s="30" t="s">
        <v>15</v>
      </c>
      <c r="C266" s="42"/>
      <c r="D266" s="9">
        <v>37</v>
      </c>
    </row>
    <row r="267" spans="1:4" s="3" customFormat="1" ht="12.75" customHeight="1" x14ac:dyDescent="0.25">
      <c r="A267" s="40"/>
      <c r="B267" s="30" t="s">
        <v>145</v>
      </c>
      <c r="C267" s="42"/>
      <c r="D267" s="9">
        <v>18.899999999999999</v>
      </c>
    </row>
    <row r="268" spans="1:4" s="3" customFormat="1" ht="12.75" customHeight="1" x14ac:dyDescent="0.25">
      <c r="A268" s="40"/>
      <c r="B268" s="30" t="s">
        <v>16</v>
      </c>
      <c r="C268" s="42"/>
      <c r="D268" s="9">
        <v>2.1</v>
      </c>
    </row>
    <row r="269" spans="1:4" s="3" customFormat="1" ht="12.75" customHeight="1" x14ac:dyDescent="0.25">
      <c r="A269" s="40"/>
      <c r="B269" s="30" t="s">
        <v>12</v>
      </c>
      <c r="C269" s="42"/>
      <c r="D269" s="9">
        <v>786</v>
      </c>
    </row>
    <row r="270" spans="1:4" s="3" customFormat="1" ht="12.75" customHeight="1" x14ac:dyDescent="0.25">
      <c r="A270" s="40"/>
      <c r="B270" s="30" t="s">
        <v>17</v>
      </c>
      <c r="C270" s="42"/>
      <c r="D270" s="9">
        <v>89</v>
      </c>
    </row>
    <row r="271" spans="1:4" s="3" customFormat="1" ht="18" customHeight="1" x14ac:dyDescent="0.25">
      <c r="A271" s="40" t="s">
        <v>88</v>
      </c>
      <c r="B271" s="33" t="s">
        <v>89</v>
      </c>
      <c r="C271" s="32"/>
      <c r="D271" s="16">
        <f>SUM(D272)</f>
        <v>831.9</v>
      </c>
    </row>
    <row r="272" spans="1:4" s="3" customFormat="1" x14ac:dyDescent="0.25">
      <c r="A272" s="40"/>
      <c r="B272" s="12" t="s">
        <v>144</v>
      </c>
      <c r="C272" s="13" t="s">
        <v>19</v>
      </c>
      <c r="D272" s="15">
        <f t="shared" ref="D272" si="49">SUM(D273:D277)</f>
        <v>831.9</v>
      </c>
    </row>
    <row r="273" spans="1:4" s="3" customFormat="1" ht="12.75" customHeight="1" x14ac:dyDescent="0.25">
      <c r="A273" s="40"/>
      <c r="B273" s="30" t="s">
        <v>20</v>
      </c>
      <c r="C273" s="42"/>
      <c r="D273" s="9">
        <v>262.7</v>
      </c>
    </row>
    <row r="274" spans="1:4" s="3" customFormat="1" ht="12.75" customHeight="1" x14ac:dyDescent="0.25">
      <c r="A274" s="40"/>
      <c r="B274" s="30" t="s">
        <v>15</v>
      </c>
      <c r="C274" s="42"/>
      <c r="D274" s="9">
        <v>7.7</v>
      </c>
    </row>
    <row r="275" spans="1:4" s="3" customFormat="1" ht="12.75" customHeight="1" x14ac:dyDescent="0.25">
      <c r="A275" s="40"/>
      <c r="B275" s="30" t="s">
        <v>145</v>
      </c>
      <c r="C275" s="42"/>
      <c r="D275" s="9">
        <v>8.4</v>
      </c>
    </row>
    <row r="276" spans="1:4" s="3" customFormat="1" ht="12.75" customHeight="1" x14ac:dyDescent="0.25">
      <c r="A276" s="40"/>
      <c r="B276" s="30" t="s">
        <v>12</v>
      </c>
      <c r="C276" s="42"/>
      <c r="D276" s="9">
        <v>523.70000000000005</v>
      </c>
    </row>
    <row r="277" spans="1:4" s="3" customFormat="1" ht="12.75" customHeight="1" x14ac:dyDescent="0.25">
      <c r="A277" s="40"/>
      <c r="B277" s="30" t="s">
        <v>17</v>
      </c>
      <c r="C277" s="42"/>
      <c r="D277" s="9">
        <v>29.4</v>
      </c>
    </row>
    <row r="278" spans="1:4" s="3" customFormat="1" ht="18" customHeight="1" x14ac:dyDescent="0.25">
      <c r="A278" s="40" t="s">
        <v>90</v>
      </c>
      <c r="B278" s="33" t="s">
        <v>91</v>
      </c>
      <c r="C278" s="32"/>
      <c r="D278" s="16">
        <f>SUM(D279)</f>
        <v>1202.3</v>
      </c>
    </row>
    <row r="279" spans="1:4" s="3" customFormat="1" x14ac:dyDescent="0.25">
      <c r="A279" s="40"/>
      <c r="B279" s="12" t="s">
        <v>144</v>
      </c>
      <c r="C279" s="13" t="s">
        <v>19</v>
      </c>
      <c r="D279" s="15">
        <f>SUM(D280:D285)</f>
        <v>1202.3</v>
      </c>
    </row>
    <row r="280" spans="1:4" s="3" customFormat="1" ht="12.75" customHeight="1" x14ac:dyDescent="0.25">
      <c r="A280" s="40"/>
      <c r="B280" s="30" t="s">
        <v>20</v>
      </c>
      <c r="C280" s="42"/>
      <c r="D280" s="9">
        <v>444.8</v>
      </c>
    </row>
    <row r="281" spans="1:4" s="3" customFormat="1" ht="12.75" customHeight="1" x14ac:dyDescent="0.25">
      <c r="A281" s="40"/>
      <c r="B281" s="30" t="s">
        <v>15</v>
      </c>
      <c r="C281" s="42"/>
      <c r="D281" s="9">
        <v>12</v>
      </c>
    </row>
    <row r="282" spans="1:4" s="3" customFormat="1" ht="12.75" customHeight="1" x14ac:dyDescent="0.25">
      <c r="A282" s="40"/>
      <c r="B282" s="30" t="s">
        <v>145</v>
      </c>
      <c r="C282" s="42"/>
      <c r="D282" s="9">
        <v>17.100000000000001</v>
      </c>
    </row>
    <row r="283" spans="1:4" s="3" customFormat="1" ht="12.75" customHeight="1" x14ac:dyDescent="0.25">
      <c r="A283" s="40"/>
      <c r="B283" s="30" t="s">
        <v>16</v>
      </c>
      <c r="C283" s="42"/>
      <c r="D283" s="9">
        <v>26.7</v>
      </c>
    </row>
    <row r="284" spans="1:4" s="3" customFormat="1" ht="12.75" customHeight="1" x14ac:dyDescent="0.25">
      <c r="A284" s="40"/>
      <c r="B284" s="30" t="s">
        <v>12</v>
      </c>
      <c r="C284" s="42"/>
      <c r="D284" s="9">
        <v>653.6</v>
      </c>
    </row>
    <row r="285" spans="1:4" s="3" customFormat="1" ht="12.75" customHeight="1" x14ac:dyDescent="0.25">
      <c r="A285" s="40"/>
      <c r="B285" s="30" t="s">
        <v>17</v>
      </c>
      <c r="C285" s="42"/>
      <c r="D285" s="9">
        <v>48.1</v>
      </c>
    </row>
    <row r="286" spans="1:4" s="3" customFormat="1" ht="18" customHeight="1" x14ac:dyDescent="0.25">
      <c r="A286" s="40" t="s">
        <v>92</v>
      </c>
      <c r="B286" s="33" t="s">
        <v>93</v>
      </c>
      <c r="C286" s="32"/>
      <c r="D286" s="16">
        <f>SUM(D287)</f>
        <v>655</v>
      </c>
    </row>
    <row r="287" spans="1:4" s="3" customFormat="1" x14ac:dyDescent="0.25">
      <c r="A287" s="40"/>
      <c r="B287" s="12" t="s">
        <v>144</v>
      </c>
      <c r="C287" s="13" t="s">
        <v>19</v>
      </c>
      <c r="D287" s="15">
        <f>SUM(D288:D293)</f>
        <v>655</v>
      </c>
    </row>
    <row r="288" spans="1:4" s="3" customFormat="1" ht="12.75" customHeight="1" x14ac:dyDescent="0.25">
      <c r="A288" s="40"/>
      <c r="B288" s="30" t="s">
        <v>20</v>
      </c>
      <c r="C288" s="42"/>
      <c r="D288" s="9">
        <v>209.6</v>
      </c>
    </row>
    <row r="289" spans="1:4" s="3" customFormat="1" ht="12.75" customHeight="1" x14ac:dyDescent="0.25">
      <c r="A289" s="40"/>
      <c r="B289" s="30" t="s">
        <v>15</v>
      </c>
      <c r="C289" s="42"/>
      <c r="D289" s="9">
        <v>3.4</v>
      </c>
    </row>
    <row r="290" spans="1:4" s="3" customFormat="1" ht="12.75" customHeight="1" x14ac:dyDescent="0.25">
      <c r="A290" s="40"/>
      <c r="B290" s="30" t="s">
        <v>145</v>
      </c>
      <c r="C290" s="42"/>
      <c r="D290" s="9">
        <v>7.5</v>
      </c>
    </row>
    <row r="291" spans="1:4" s="3" customFormat="1" ht="12.75" customHeight="1" x14ac:dyDescent="0.25">
      <c r="A291" s="40"/>
      <c r="B291" s="30" t="s">
        <v>16</v>
      </c>
      <c r="C291" s="42"/>
      <c r="D291" s="9">
        <v>59.8</v>
      </c>
    </row>
    <row r="292" spans="1:4" s="3" customFormat="1" ht="12.75" customHeight="1" x14ac:dyDescent="0.25">
      <c r="A292" s="40"/>
      <c r="B292" s="30" t="s">
        <v>12</v>
      </c>
      <c r="C292" s="42"/>
      <c r="D292" s="9">
        <v>354.9</v>
      </c>
    </row>
    <row r="293" spans="1:4" s="3" customFormat="1" ht="12.75" customHeight="1" x14ac:dyDescent="0.25">
      <c r="A293" s="40"/>
      <c r="B293" s="30" t="s">
        <v>17</v>
      </c>
      <c r="C293" s="42"/>
      <c r="D293" s="9">
        <v>19.8</v>
      </c>
    </row>
    <row r="294" spans="1:4" s="3" customFormat="1" ht="18" customHeight="1" x14ac:dyDescent="0.25">
      <c r="A294" s="40" t="s">
        <v>94</v>
      </c>
      <c r="B294" s="33" t="s">
        <v>95</v>
      </c>
      <c r="C294" s="32"/>
      <c r="D294" s="16">
        <f>SUM(D295)</f>
        <v>723.7</v>
      </c>
    </row>
    <row r="295" spans="1:4" s="3" customFormat="1" x14ac:dyDescent="0.25">
      <c r="A295" s="40"/>
      <c r="B295" s="12" t="s">
        <v>144</v>
      </c>
      <c r="C295" s="13" t="s">
        <v>19</v>
      </c>
      <c r="D295" s="15">
        <f>SUM(D296:D302)</f>
        <v>723.7</v>
      </c>
    </row>
    <row r="296" spans="1:4" s="3" customFormat="1" ht="12.75" customHeight="1" x14ac:dyDescent="0.25">
      <c r="A296" s="40"/>
      <c r="B296" s="30" t="s">
        <v>20</v>
      </c>
      <c r="C296" s="41"/>
      <c r="D296" s="9">
        <v>253.5</v>
      </c>
    </row>
    <row r="297" spans="1:4" s="3" customFormat="1" ht="12.75" customHeight="1" x14ac:dyDescent="0.25">
      <c r="A297" s="40"/>
      <c r="B297" s="30" t="s">
        <v>15</v>
      </c>
      <c r="C297" s="41"/>
      <c r="D297" s="9">
        <v>8</v>
      </c>
    </row>
    <row r="298" spans="1:4" s="3" customFormat="1" ht="12.75" customHeight="1" x14ac:dyDescent="0.25">
      <c r="A298" s="40"/>
      <c r="B298" s="30" t="s">
        <v>145</v>
      </c>
      <c r="C298" s="41"/>
      <c r="D298" s="9">
        <v>10.1</v>
      </c>
    </row>
    <row r="299" spans="1:4" s="3" customFormat="1" ht="12.75" customHeight="1" x14ac:dyDescent="0.25">
      <c r="A299" s="40"/>
      <c r="B299" s="30" t="s">
        <v>16</v>
      </c>
      <c r="C299" s="41"/>
      <c r="D299" s="9">
        <v>36.1</v>
      </c>
    </row>
    <row r="300" spans="1:4" s="3" customFormat="1" ht="12.75" customHeight="1" x14ac:dyDescent="0.25">
      <c r="A300" s="40"/>
      <c r="B300" s="30" t="s">
        <v>149</v>
      </c>
      <c r="C300" s="41"/>
      <c r="D300" s="9">
        <v>0.6</v>
      </c>
    </row>
    <row r="301" spans="1:4" s="3" customFormat="1" ht="12.75" customHeight="1" x14ac:dyDescent="0.25">
      <c r="A301" s="40"/>
      <c r="B301" s="30" t="s">
        <v>12</v>
      </c>
      <c r="C301" s="41"/>
      <c r="D301" s="9">
        <v>380.4</v>
      </c>
    </row>
    <row r="302" spans="1:4" s="3" customFormat="1" ht="12.75" customHeight="1" x14ac:dyDescent="0.25">
      <c r="A302" s="40"/>
      <c r="B302" s="30" t="s">
        <v>17</v>
      </c>
      <c r="C302" s="41"/>
      <c r="D302" s="9">
        <v>35</v>
      </c>
    </row>
    <row r="303" spans="1:4" s="3" customFormat="1" ht="18" customHeight="1" x14ac:dyDescent="0.25">
      <c r="A303" s="40" t="s">
        <v>96</v>
      </c>
      <c r="B303" s="33" t="s">
        <v>97</v>
      </c>
      <c r="C303" s="32"/>
      <c r="D303" s="16">
        <f>SUM(D304)</f>
        <v>1204.3999999999999</v>
      </c>
    </row>
    <row r="304" spans="1:4" s="3" customFormat="1" x14ac:dyDescent="0.25">
      <c r="A304" s="40"/>
      <c r="B304" s="12" t="s">
        <v>144</v>
      </c>
      <c r="C304" s="13" t="s">
        <v>19</v>
      </c>
      <c r="D304" s="15">
        <f t="shared" ref="D304" si="50">SUM(D305:D309)</f>
        <v>1204.3999999999999</v>
      </c>
    </row>
    <row r="305" spans="1:4" s="3" customFormat="1" ht="12.75" customHeight="1" x14ac:dyDescent="0.25">
      <c r="A305" s="40"/>
      <c r="B305" s="30" t="s">
        <v>20</v>
      </c>
      <c r="C305" s="41"/>
      <c r="D305" s="9">
        <v>520.70000000000005</v>
      </c>
    </row>
    <row r="306" spans="1:4" s="3" customFormat="1" ht="12.75" customHeight="1" x14ac:dyDescent="0.25">
      <c r="A306" s="40"/>
      <c r="B306" s="30" t="s">
        <v>15</v>
      </c>
      <c r="C306" s="41"/>
      <c r="D306" s="9">
        <v>15</v>
      </c>
    </row>
    <row r="307" spans="1:4" s="3" customFormat="1" ht="12.75" customHeight="1" x14ac:dyDescent="0.25">
      <c r="A307" s="40"/>
      <c r="B307" s="30" t="s">
        <v>145</v>
      </c>
      <c r="C307" s="41"/>
      <c r="D307" s="9">
        <v>19</v>
      </c>
    </row>
    <row r="308" spans="1:4" s="3" customFormat="1" ht="12.75" customHeight="1" x14ac:dyDescent="0.25">
      <c r="A308" s="40"/>
      <c r="B308" s="30" t="s">
        <v>12</v>
      </c>
      <c r="C308" s="41"/>
      <c r="D308" s="9">
        <v>583.4</v>
      </c>
    </row>
    <row r="309" spans="1:4" s="3" customFormat="1" ht="12.75" customHeight="1" x14ac:dyDescent="0.25">
      <c r="A309" s="40"/>
      <c r="B309" s="30" t="s">
        <v>17</v>
      </c>
      <c r="C309" s="41"/>
      <c r="D309" s="9">
        <v>66.3</v>
      </c>
    </row>
    <row r="310" spans="1:4" s="3" customFormat="1" ht="18" customHeight="1" x14ac:dyDescent="0.25">
      <c r="A310" s="40" t="s">
        <v>98</v>
      </c>
      <c r="B310" s="33" t="s">
        <v>99</v>
      </c>
      <c r="C310" s="32"/>
      <c r="D310" s="16">
        <f>SUM(D311+D316)</f>
        <v>721.4</v>
      </c>
    </row>
    <row r="311" spans="1:4" s="3" customFormat="1" x14ac:dyDescent="0.25">
      <c r="A311" s="40"/>
      <c r="B311" s="12" t="s">
        <v>146</v>
      </c>
      <c r="C311" s="13" t="s">
        <v>19</v>
      </c>
      <c r="D311" s="15">
        <f>SUM(D312:D315)</f>
        <v>688.9</v>
      </c>
    </row>
    <row r="312" spans="1:4" s="3" customFormat="1" ht="12.75" customHeight="1" x14ac:dyDescent="0.25">
      <c r="A312" s="40"/>
      <c r="B312" s="30" t="s">
        <v>20</v>
      </c>
      <c r="C312" s="43"/>
      <c r="D312" s="20">
        <v>145.69999999999999</v>
      </c>
    </row>
    <row r="313" spans="1:4" s="3" customFormat="1" ht="12.75" customHeight="1" x14ac:dyDescent="0.25">
      <c r="A313" s="40"/>
      <c r="B313" s="30" t="s">
        <v>16</v>
      </c>
      <c r="C313" s="44"/>
      <c r="D313" s="20">
        <v>27.3</v>
      </c>
    </row>
    <row r="314" spans="1:4" s="3" customFormat="1" ht="12.75" customHeight="1" x14ac:dyDescent="0.25">
      <c r="A314" s="40"/>
      <c r="B314" s="30" t="s">
        <v>12</v>
      </c>
      <c r="C314" s="44"/>
      <c r="D314" s="21">
        <v>444.9</v>
      </c>
    </row>
    <row r="315" spans="1:4" s="3" customFormat="1" ht="12.75" customHeight="1" x14ac:dyDescent="0.25">
      <c r="A315" s="40"/>
      <c r="B315" s="30" t="s">
        <v>17</v>
      </c>
      <c r="C315" s="45"/>
      <c r="D315" s="9">
        <v>71</v>
      </c>
    </row>
    <row r="316" spans="1:4" s="3" customFormat="1" ht="15" customHeight="1" x14ac:dyDescent="0.25">
      <c r="A316" s="40"/>
      <c r="B316" s="6" t="s">
        <v>21</v>
      </c>
      <c r="C316" s="13" t="s">
        <v>22</v>
      </c>
      <c r="D316" s="15">
        <f t="shared" ref="D316" si="51">SUM(D317)</f>
        <v>32.5</v>
      </c>
    </row>
    <row r="317" spans="1:4" s="3" customFormat="1" ht="12.75" customHeight="1" x14ac:dyDescent="0.25">
      <c r="A317" s="40"/>
      <c r="B317" s="30" t="s">
        <v>12</v>
      </c>
      <c r="C317" s="8"/>
      <c r="D317" s="9">
        <v>32.5</v>
      </c>
    </row>
    <row r="318" spans="1:4" s="3" customFormat="1" ht="18" customHeight="1" x14ac:dyDescent="0.25">
      <c r="A318" s="40" t="s">
        <v>100</v>
      </c>
      <c r="B318" s="33" t="s">
        <v>101</v>
      </c>
      <c r="C318" s="34"/>
      <c r="D318" s="16">
        <f t="shared" ref="D318" si="52">SUM(D319)</f>
        <v>737.59999999999991</v>
      </c>
    </row>
    <row r="319" spans="1:4" s="3" customFormat="1" x14ac:dyDescent="0.25">
      <c r="A319" s="40"/>
      <c r="B319" s="12" t="s">
        <v>146</v>
      </c>
      <c r="C319" s="13" t="s">
        <v>19</v>
      </c>
      <c r="D319" s="15">
        <f t="shared" ref="D319" si="53">SUM(D320:D323)</f>
        <v>737.59999999999991</v>
      </c>
    </row>
    <row r="320" spans="1:4" s="3" customFormat="1" ht="12.75" customHeight="1" x14ac:dyDescent="0.25">
      <c r="A320" s="40"/>
      <c r="B320" s="30" t="s">
        <v>20</v>
      </c>
      <c r="C320" s="42"/>
      <c r="D320" s="9">
        <v>75.599999999999994</v>
      </c>
    </row>
    <row r="321" spans="1:4" s="3" customFormat="1" ht="12.75" customHeight="1" x14ac:dyDescent="0.25">
      <c r="A321" s="40"/>
      <c r="B321" s="30" t="s">
        <v>145</v>
      </c>
      <c r="C321" s="42"/>
      <c r="D321" s="9">
        <v>20.6</v>
      </c>
    </row>
    <row r="322" spans="1:4" s="3" customFormat="1" ht="12.75" customHeight="1" x14ac:dyDescent="0.25">
      <c r="A322" s="40"/>
      <c r="B322" s="30" t="s">
        <v>12</v>
      </c>
      <c r="C322" s="42"/>
      <c r="D322" s="9">
        <v>630.9</v>
      </c>
    </row>
    <row r="323" spans="1:4" s="3" customFormat="1" ht="12.75" customHeight="1" x14ac:dyDescent="0.25">
      <c r="A323" s="40"/>
      <c r="B323" s="30" t="s">
        <v>17</v>
      </c>
      <c r="C323" s="42"/>
      <c r="D323" s="9">
        <v>10.5</v>
      </c>
    </row>
    <row r="324" spans="1:4" s="3" customFormat="1" ht="18" customHeight="1" x14ac:dyDescent="0.25">
      <c r="A324" s="40" t="s">
        <v>102</v>
      </c>
      <c r="B324" s="33" t="s">
        <v>103</v>
      </c>
      <c r="C324" s="34"/>
      <c r="D324" s="16">
        <f t="shared" ref="D324" si="54">SUM(D325)</f>
        <v>1563.6</v>
      </c>
    </row>
    <row r="325" spans="1:4" s="3" customFormat="1" ht="15" customHeight="1" x14ac:dyDescent="0.25">
      <c r="A325" s="40"/>
      <c r="B325" s="6" t="s">
        <v>104</v>
      </c>
      <c r="C325" s="13" t="s">
        <v>22</v>
      </c>
      <c r="D325" s="15">
        <f t="shared" ref="D325" si="55">SUM(D326:D328)</f>
        <v>1563.6</v>
      </c>
    </row>
    <row r="326" spans="1:4" s="3" customFormat="1" ht="12.75" customHeight="1" x14ac:dyDescent="0.25">
      <c r="A326" s="40"/>
      <c r="B326" s="30" t="s">
        <v>16</v>
      </c>
      <c r="C326" s="42"/>
      <c r="D326" s="9">
        <v>45.7</v>
      </c>
    </row>
    <row r="327" spans="1:4" s="3" customFormat="1" ht="12.75" customHeight="1" x14ac:dyDescent="0.25">
      <c r="A327" s="40"/>
      <c r="B327" s="30" t="s">
        <v>12</v>
      </c>
      <c r="C327" s="42"/>
      <c r="D327" s="9">
        <v>1516.1</v>
      </c>
    </row>
    <row r="328" spans="1:4" s="3" customFormat="1" ht="12.75" customHeight="1" x14ac:dyDescent="0.25">
      <c r="A328" s="40"/>
      <c r="B328" s="30" t="s">
        <v>17</v>
      </c>
      <c r="C328" s="42"/>
      <c r="D328" s="9">
        <v>1.8</v>
      </c>
    </row>
    <row r="329" spans="1:4" s="3" customFormat="1" ht="18" customHeight="1" x14ac:dyDescent="0.25">
      <c r="A329" s="40" t="s">
        <v>105</v>
      </c>
      <c r="B329" s="33" t="s">
        <v>106</v>
      </c>
      <c r="C329" s="34"/>
      <c r="D329" s="16">
        <f t="shared" ref="D329" si="56">SUM(D330)</f>
        <v>268.8</v>
      </c>
    </row>
    <row r="330" spans="1:4" s="3" customFormat="1" ht="15" customHeight="1" x14ac:dyDescent="0.25">
      <c r="A330" s="40"/>
      <c r="B330" s="6" t="s">
        <v>107</v>
      </c>
      <c r="C330" s="13" t="s">
        <v>22</v>
      </c>
      <c r="D330" s="15">
        <f t="shared" ref="D330" si="57">SUM(D331:D332)</f>
        <v>268.8</v>
      </c>
    </row>
    <row r="331" spans="1:4" s="3" customFormat="1" ht="12.75" customHeight="1" x14ac:dyDescent="0.25">
      <c r="A331" s="40"/>
      <c r="B331" s="30" t="s">
        <v>12</v>
      </c>
      <c r="C331" s="42"/>
      <c r="D331" s="11">
        <v>264.8</v>
      </c>
    </row>
    <row r="332" spans="1:4" s="3" customFormat="1" ht="12.75" customHeight="1" x14ac:dyDescent="0.25">
      <c r="A332" s="40"/>
      <c r="B332" s="30" t="s">
        <v>17</v>
      </c>
      <c r="C332" s="42"/>
      <c r="D332" s="9">
        <v>4</v>
      </c>
    </row>
    <row r="333" spans="1:4" s="3" customFormat="1" ht="18" customHeight="1" x14ac:dyDescent="0.25">
      <c r="A333" s="40" t="s">
        <v>108</v>
      </c>
      <c r="B333" s="33" t="s">
        <v>109</v>
      </c>
      <c r="C333" s="34"/>
      <c r="D333" s="16">
        <f t="shared" ref="D333" si="58">SUM(D334)</f>
        <v>322.20000000000005</v>
      </c>
    </row>
    <row r="334" spans="1:4" s="3" customFormat="1" ht="15" customHeight="1" x14ac:dyDescent="0.25">
      <c r="A334" s="40"/>
      <c r="B334" s="6" t="s">
        <v>107</v>
      </c>
      <c r="C334" s="13" t="s">
        <v>22</v>
      </c>
      <c r="D334" s="15">
        <f t="shared" ref="D334" si="59">SUM(D335:D336)</f>
        <v>322.20000000000005</v>
      </c>
    </row>
    <row r="335" spans="1:4" s="3" customFormat="1" ht="12.75" customHeight="1" x14ac:dyDescent="0.25">
      <c r="A335" s="40"/>
      <c r="B335" s="30" t="s">
        <v>12</v>
      </c>
      <c r="C335" s="42"/>
      <c r="D335" s="9">
        <v>315.60000000000002</v>
      </c>
    </row>
    <row r="336" spans="1:4" s="3" customFormat="1" ht="12.75" customHeight="1" x14ac:dyDescent="0.25">
      <c r="A336" s="40"/>
      <c r="B336" s="30" t="s">
        <v>17</v>
      </c>
      <c r="C336" s="42"/>
      <c r="D336" s="9">
        <v>6.6</v>
      </c>
    </row>
    <row r="337" spans="1:9" s="3" customFormat="1" ht="18" customHeight="1" x14ac:dyDescent="0.25">
      <c r="A337" s="40" t="s">
        <v>110</v>
      </c>
      <c r="B337" s="33" t="s">
        <v>111</v>
      </c>
      <c r="C337" s="32"/>
      <c r="D337" s="16">
        <f t="shared" ref="D337" si="60">SUM(D338)</f>
        <v>251.1</v>
      </c>
      <c r="I337" s="17"/>
    </row>
    <row r="338" spans="1:9" s="3" customFormat="1" ht="15" customHeight="1" x14ac:dyDescent="0.25">
      <c r="A338" s="40"/>
      <c r="B338" s="6" t="s">
        <v>107</v>
      </c>
      <c r="C338" s="13" t="s">
        <v>22</v>
      </c>
      <c r="D338" s="15">
        <f t="shared" ref="D338" si="61">SUM(D339:D340)</f>
        <v>251.1</v>
      </c>
    </row>
    <row r="339" spans="1:9" s="3" customFormat="1" ht="12.75" customHeight="1" x14ac:dyDescent="0.25">
      <c r="A339" s="40"/>
      <c r="B339" s="30" t="s">
        <v>12</v>
      </c>
      <c r="C339" s="42"/>
      <c r="D339" s="9">
        <v>249.1</v>
      </c>
    </row>
    <row r="340" spans="1:9" s="3" customFormat="1" ht="12.75" customHeight="1" x14ac:dyDescent="0.25">
      <c r="A340" s="40"/>
      <c r="B340" s="30" t="s">
        <v>17</v>
      </c>
      <c r="C340" s="42"/>
      <c r="D340" s="9">
        <v>2</v>
      </c>
    </row>
    <row r="341" spans="1:9" s="3" customFormat="1" ht="18" customHeight="1" x14ac:dyDescent="0.25">
      <c r="A341" s="40" t="s">
        <v>112</v>
      </c>
      <c r="B341" s="33" t="s">
        <v>113</v>
      </c>
      <c r="C341" s="34"/>
      <c r="D341" s="16">
        <f t="shared" ref="D341" si="62">SUM(D342)</f>
        <v>368.3</v>
      </c>
    </row>
    <row r="342" spans="1:9" s="3" customFormat="1" ht="15" customHeight="1" x14ac:dyDescent="0.25">
      <c r="A342" s="40"/>
      <c r="B342" s="6" t="s">
        <v>107</v>
      </c>
      <c r="C342" s="13" t="s">
        <v>22</v>
      </c>
      <c r="D342" s="15">
        <f t="shared" ref="D342" si="63">SUM(D343:D344)</f>
        <v>368.3</v>
      </c>
    </row>
    <row r="343" spans="1:9" s="3" customFormat="1" ht="12.75" customHeight="1" x14ac:dyDescent="0.25">
      <c r="A343" s="40"/>
      <c r="B343" s="30" t="s">
        <v>12</v>
      </c>
      <c r="C343" s="42"/>
      <c r="D343" s="9">
        <v>362.3</v>
      </c>
    </row>
    <row r="344" spans="1:9" s="3" customFormat="1" ht="12.75" customHeight="1" x14ac:dyDescent="0.25">
      <c r="A344" s="40"/>
      <c r="B344" s="30" t="s">
        <v>17</v>
      </c>
      <c r="C344" s="42"/>
      <c r="D344" s="9">
        <v>6</v>
      </c>
    </row>
    <row r="345" spans="1:9" s="3" customFormat="1" ht="18" customHeight="1" x14ac:dyDescent="0.25">
      <c r="A345" s="40" t="s">
        <v>114</v>
      </c>
      <c r="B345" s="33" t="s">
        <v>115</v>
      </c>
      <c r="C345" s="32"/>
      <c r="D345" s="16">
        <f t="shared" ref="D345" si="64">SUM(D346)</f>
        <v>292.8</v>
      </c>
    </row>
    <row r="346" spans="1:9" s="3" customFormat="1" ht="15" customHeight="1" x14ac:dyDescent="0.25">
      <c r="A346" s="40"/>
      <c r="B346" s="6" t="s">
        <v>107</v>
      </c>
      <c r="C346" s="13" t="s">
        <v>22</v>
      </c>
      <c r="D346" s="15">
        <f t="shared" ref="D346" si="65">SUM(D347:D348)</f>
        <v>292.8</v>
      </c>
    </row>
    <row r="347" spans="1:9" s="3" customFormat="1" ht="12.75" customHeight="1" x14ac:dyDescent="0.25">
      <c r="A347" s="40"/>
      <c r="B347" s="30" t="s">
        <v>12</v>
      </c>
      <c r="C347" s="42"/>
      <c r="D347" s="9">
        <v>291.8</v>
      </c>
    </row>
    <row r="348" spans="1:9" s="3" customFormat="1" ht="12.75" customHeight="1" x14ac:dyDescent="0.25">
      <c r="A348" s="40"/>
      <c r="B348" s="30" t="s">
        <v>17</v>
      </c>
      <c r="C348" s="42"/>
      <c r="D348" s="9">
        <v>1</v>
      </c>
    </row>
    <row r="349" spans="1:9" s="3" customFormat="1" ht="18" customHeight="1" x14ac:dyDescent="0.25">
      <c r="A349" s="40" t="s">
        <v>116</v>
      </c>
      <c r="B349" s="33" t="s">
        <v>117</v>
      </c>
      <c r="C349" s="32"/>
      <c r="D349" s="16">
        <f t="shared" ref="D349" si="66">SUM(D350)</f>
        <v>306.39999999999998</v>
      </c>
    </row>
    <row r="350" spans="1:9" s="3" customFormat="1" ht="15" customHeight="1" x14ac:dyDescent="0.25">
      <c r="A350" s="40"/>
      <c r="B350" s="6" t="s">
        <v>107</v>
      </c>
      <c r="C350" s="13" t="s">
        <v>22</v>
      </c>
      <c r="D350" s="15">
        <f t="shared" ref="D350" si="67">SUM(D351:D352)</f>
        <v>306.39999999999998</v>
      </c>
    </row>
    <row r="351" spans="1:9" s="3" customFormat="1" ht="12.75" customHeight="1" x14ac:dyDescent="0.25">
      <c r="A351" s="40"/>
      <c r="B351" s="30" t="s">
        <v>12</v>
      </c>
      <c r="C351" s="42"/>
      <c r="D351" s="9">
        <v>287.89999999999998</v>
      </c>
    </row>
    <row r="352" spans="1:9" s="3" customFormat="1" ht="12.75" customHeight="1" x14ac:dyDescent="0.25">
      <c r="A352" s="40"/>
      <c r="B352" s="30" t="s">
        <v>17</v>
      </c>
      <c r="C352" s="42"/>
      <c r="D352" s="9">
        <v>18.5</v>
      </c>
    </row>
    <row r="353" spans="1:7" s="3" customFormat="1" ht="18" customHeight="1" x14ac:dyDescent="0.25">
      <c r="A353" s="40" t="s">
        <v>118</v>
      </c>
      <c r="B353" s="33" t="s">
        <v>119</v>
      </c>
      <c r="C353" s="32"/>
      <c r="D353" s="16">
        <f t="shared" ref="D353" si="68">SUM(D354)</f>
        <v>209.8</v>
      </c>
      <c r="G353" s="17"/>
    </row>
    <row r="354" spans="1:7" s="3" customFormat="1" ht="15" customHeight="1" x14ac:dyDescent="0.25">
      <c r="A354" s="40"/>
      <c r="B354" s="6" t="s">
        <v>107</v>
      </c>
      <c r="C354" s="13" t="s">
        <v>22</v>
      </c>
      <c r="D354" s="15">
        <f t="shared" ref="D354" si="69">SUM(D355:D356)</f>
        <v>209.8</v>
      </c>
    </row>
    <row r="355" spans="1:7" s="3" customFormat="1" ht="12.75" customHeight="1" x14ac:dyDescent="0.25">
      <c r="A355" s="40"/>
      <c r="B355" s="30" t="s">
        <v>12</v>
      </c>
      <c r="C355" s="42"/>
      <c r="D355" s="9">
        <v>206.5</v>
      </c>
    </row>
    <row r="356" spans="1:7" s="3" customFormat="1" ht="12.75" customHeight="1" x14ac:dyDescent="0.25">
      <c r="A356" s="40"/>
      <c r="B356" s="30" t="s">
        <v>17</v>
      </c>
      <c r="C356" s="42"/>
      <c r="D356" s="9">
        <v>3.3</v>
      </c>
    </row>
    <row r="357" spans="1:7" s="3" customFormat="1" ht="18" customHeight="1" x14ac:dyDescent="0.25">
      <c r="A357" s="40" t="s">
        <v>120</v>
      </c>
      <c r="B357" s="33" t="s">
        <v>121</v>
      </c>
      <c r="C357" s="32"/>
      <c r="D357" s="16">
        <f t="shared" ref="D357" si="70">SUM(D358)</f>
        <v>311.40000000000003</v>
      </c>
    </row>
    <row r="358" spans="1:7" s="3" customFormat="1" ht="15" customHeight="1" x14ac:dyDescent="0.25">
      <c r="A358" s="40"/>
      <c r="B358" s="6" t="s">
        <v>107</v>
      </c>
      <c r="C358" s="13" t="s">
        <v>22</v>
      </c>
      <c r="D358" s="15">
        <f t="shared" ref="D358" si="71">SUM(D359:D360)</f>
        <v>311.40000000000003</v>
      </c>
    </row>
    <row r="359" spans="1:7" s="3" customFormat="1" ht="12.75" customHeight="1" x14ac:dyDescent="0.25">
      <c r="A359" s="40"/>
      <c r="B359" s="30" t="s">
        <v>12</v>
      </c>
      <c r="C359" s="42"/>
      <c r="D359" s="9">
        <v>308.3</v>
      </c>
    </row>
    <row r="360" spans="1:7" s="3" customFormat="1" ht="12.75" customHeight="1" x14ac:dyDescent="0.25">
      <c r="A360" s="40"/>
      <c r="B360" s="30" t="s">
        <v>17</v>
      </c>
      <c r="C360" s="42"/>
      <c r="D360" s="9">
        <v>3.1</v>
      </c>
    </row>
    <row r="361" spans="1:7" s="3" customFormat="1" ht="18" customHeight="1" x14ac:dyDescent="0.25">
      <c r="A361" s="40" t="s">
        <v>122</v>
      </c>
      <c r="B361" s="33" t="s">
        <v>123</v>
      </c>
      <c r="C361" s="32"/>
      <c r="D361" s="16">
        <f t="shared" ref="D361" si="72">SUM(D362)</f>
        <v>225.8</v>
      </c>
    </row>
    <row r="362" spans="1:7" s="3" customFormat="1" ht="15" customHeight="1" x14ac:dyDescent="0.25">
      <c r="A362" s="40"/>
      <c r="B362" s="6" t="s">
        <v>107</v>
      </c>
      <c r="C362" s="13" t="s">
        <v>22</v>
      </c>
      <c r="D362" s="15">
        <f t="shared" ref="D362" si="73">SUM(D363:D364)</f>
        <v>225.8</v>
      </c>
    </row>
    <row r="363" spans="1:7" s="3" customFormat="1" ht="12.75" customHeight="1" x14ac:dyDescent="0.25">
      <c r="A363" s="40"/>
      <c r="B363" s="30" t="s">
        <v>12</v>
      </c>
      <c r="C363" s="42"/>
      <c r="D363" s="9">
        <v>224</v>
      </c>
    </row>
    <row r="364" spans="1:7" s="3" customFormat="1" ht="12.75" customHeight="1" x14ac:dyDescent="0.25">
      <c r="A364" s="40"/>
      <c r="B364" s="30" t="s">
        <v>17</v>
      </c>
      <c r="C364" s="42"/>
      <c r="D364" s="9">
        <v>1.8</v>
      </c>
    </row>
    <row r="365" spans="1:7" s="3" customFormat="1" ht="18" customHeight="1" x14ac:dyDescent="0.25">
      <c r="A365" s="40" t="s">
        <v>124</v>
      </c>
      <c r="B365" s="33" t="s">
        <v>125</v>
      </c>
      <c r="C365" s="32"/>
      <c r="D365" s="16">
        <f t="shared" ref="D365" si="74">SUM(D366)</f>
        <v>244.5</v>
      </c>
    </row>
    <row r="366" spans="1:7" s="3" customFormat="1" ht="15" customHeight="1" x14ac:dyDescent="0.25">
      <c r="A366" s="40"/>
      <c r="B366" s="6" t="s">
        <v>107</v>
      </c>
      <c r="C366" s="13" t="s">
        <v>22</v>
      </c>
      <c r="D366" s="15">
        <f t="shared" ref="D366" si="75">SUM(D367:D368)</f>
        <v>244.5</v>
      </c>
    </row>
    <row r="367" spans="1:7" s="3" customFormat="1" ht="12.75" customHeight="1" x14ac:dyDescent="0.25">
      <c r="A367" s="40"/>
      <c r="B367" s="30" t="s">
        <v>12</v>
      </c>
      <c r="C367" s="42"/>
      <c r="D367" s="9">
        <v>227.5</v>
      </c>
    </row>
    <row r="368" spans="1:7" s="3" customFormat="1" ht="12.75" customHeight="1" x14ac:dyDescent="0.25">
      <c r="A368" s="40"/>
      <c r="B368" s="30" t="s">
        <v>17</v>
      </c>
      <c r="C368" s="42"/>
      <c r="D368" s="9">
        <v>17</v>
      </c>
    </row>
    <row r="369" spans="1:4" s="3" customFormat="1" ht="18" customHeight="1" x14ac:dyDescent="0.25">
      <c r="A369" s="40" t="s">
        <v>126</v>
      </c>
      <c r="B369" s="33" t="s">
        <v>127</v>
      </c>
      <c r="C369" s="32"/>
      <c r="D369" s="16">
        <f>SUM(D370)</f>
        <v>236.9</v>
      </c>
    </row>
    <row r="370" spans="1:4" s="3" customFormat="1" ht="15" customHeight="1" x14ac:dyDescent="0.25">
      <c r="A370" s="40"/>
      <c r="B370" s="6" t="s">
        <v>107</v>
      </c>
      <c r="C370" s="13" t="s">
        <v>22</v>
      </c>
      <c r="D370" s="15">
        <f t="shared" ref="D370" si="76">SUM(D371:D372)</f>
        <v>236.9</v>
      </c>
    </row>
    <row r="371" spans="1:4" s="3" customFormat="1" ht="12.75" customHeight="1" x14ac:dyDescent="0.25">
      <c r="A371" s="40"/>
      <c r="B371" s="30" t="s">
        <v>12</v>
      </c>
      <c r="C371" s="42"/>
      <c r="D371" s="9">
        <v>235.9</v>
      </c>
    </row>
    <row r="372" spans="1:4" s="3" customFormat="1" ht="12.75" customHeight="1" x14ac:dyDescent="0.25">
      <c r="A372" s="40"/>
      <c r="B372" s="30" t="s">
        <v>17</v>
      </c>
      <c r="C372" s="42"/>
      <c r="D372" s="9">
        <v>1</v>
      </c>
    </row>
    <row r="373" spans="1:4" s="3" customFormat="1" ht="18" customHeight="1" x14ac:dyDescent="0.25">
      <c r="A373" s="40" t="s">
        <v>128</v>
      </c>
      <c r="B373" s="33" t="s">
        <v>129</v>
      </c>
      <c r="C373" s="32"/>
      <c r="D373" s="16">
        <f t="shared" ref="D373" si="77">SUM(D374)</f>
        <v>195</v>
      </c>
    </row>
    <row r="374" spans="1:4" s="3" customFormat="1" ht="15" customHeight="1" x14ac:dyDescent="0.25">
      <c r="A374" s="40"/>
      <c r="B374" s="6" t="s">
        <v>107</v>
      </c>
      <c r="C374" s="13" t="s">
        <v>22</v>
      </c>
      <c r="D374" s="15">
        <f t="shared" ref="D374" si="78">SUM(D375:D376)</f>
        <v>195</v>
      </c>
    </row>
    <row r="375" spans="1:4" s="3" customFormat="1" ht="12.75" customHeight="1" x14ac:dyDescent="0.25">
      <c r="A375" s="40"/>
      <c r="B375" s="30" t="s">
        <v>12</v>
      </c>
      <c r="C375" s="42"/>
      <c r="D375" s="11">
        <v>194</v>
      </c>
    </row>
    <row r="376" spans="1:4" s="3" customFormat="1" ht="12.75" customHeight="1" x14ac:dyDescent="0.25">
      <c r="A376" s="40"/>
      <c r="B376" s="30" t="s">
        <v>17</v>
      </c>
      <c r="C376" s="42"/>
      <c r="D376" s="11">
        <v>1</v>
      </c>
    </row>
    <row r="377" spans="1:4" s="3" customFormat="1" ht="18" customHeight="1" x14ac:dyDescent="0.25">
      <c r="A377" s="40" t="s">
        <v>130</v>
      </c>
      <c r="B377" s="33" t="s">
        <v>131</v>
      </c>
      <c r="C377" s="32"/>
      <c r="D377" s="16">
        <f>SUM(D378)</f>
        <v>4173.9000000000005</v>
      </c>
    </row>
    <row r="378" spans="1:4" s="3" customFormat="1" ht="15" customHeight="1" x14ac:dyDescent="0.25">
      <c r="A378" s="40"/>
      <c r="B378" s="12" t="s">
        <v>132</v>
      </c>
      <c r="C378" s="13" t="s">
        <v>27</v>
      </c>
      <c r="D378" s="15">
        <f t="shared" ref="D378" si="79">SUM(D379:D384)</f>
        <v>4173.9000000000005</v>
      </c>
    </row>
    <row r="379" spans="1:4" s="3" customFormat="1" ht="12.75" customHeight="1" x14ac:dyDescent="0.25">
      <c r="A379" s="40"/>
      <c r="B379" s="30" t="s">
        <v>142</v>
      </c>
      <c r="C379" s="42"/>
      <c r="D379" s="9">
        <v>216.6</v>
      </c>
    </row>
    <row r="380" spans="1:4" s="3" customFormat="1" ht="12.75" customHeight="1" x14ac:dyDescent="0.25">
      <c r="A380" s="40"/>
      <c r="B380" s="30" t="s">
        <v>23</v>
      </c>
      <c r="C380" s="42"/>
      <c r="D380" s="9">
        <v>53.2</v>
      </c>
    </row>
    <row r="381" spans="1:4" s="3" customFormat="1" ht="12.75" customHeight="1" x14ac:dyDescent="0.25">
      <c r="A381" s="40"/>
      <c r="B381" s="30" t="s">
        <v>16</v>
      </c>
      <c r="C381" s="42"/>
      <c r="D381" s="11">
        <v>225.7</v>
      </c>
    </row>
    <row r="382" spans="1:4" s="3" customFormat="1" ht="12.75" customHeight="1" x14ac:dyDescent="0.25">
      <c r="A382" s="40"/>
      <c r="B382" s="30" t="s">
        <v>15</v>
      </c>
      <c r="C382" s="42"/>
      <c r="D382" s="9">
        <v>693.7</v>
      </c>
    </row>
    <row r="383" spans="1:4" s="3" customFormat="1" ht="12.75" customHeight="1" x14ac:dyDescent="0.25">
      <c r="A383" s="40"/>
      <c r="B383" s="30" t="s">
        <v>12</v>
      </c>
      <c r="C383" s="42"/>
      <c r="D383" s="9">
        <v>2480.9</v>
      </c>
    </row>
    <row r="384" spans="1:4" s="3" customFormat="1" ht="12.75" customHeight="1" x14ac:dyDescent="0.25">
      <c r="A384" s="40"/>
      <c r="B384" s="30" t="s">
        <v>17</v>
      </c>
      <c r="C384" s="42"/>
      <c r="D384" s="9">
        <v>503.8</v>
      </c>
    </row>
    <row r="385" spans="1:4" s="3" customFormat="1" ht="18" customHeight="1" x14ac:dyDescent="0.25">
      <c r="A385" s="40" t="s">
        <v>133</v>
      </c>
      <c r="B385" s="33" t="s">
        <v>134</v>
      </c>
      <c r="C385" s="32"/>
      <c r="D385" s="16">
        <f t="shared" ref="D385" si="80">SUM(D386)</f>
        <v>683.6</v>
      </c>
    </row>
    <row r="386" spans="1:4" s="3" customFormat="1" ht="15" customHeight="1" x14ac:dyDescent="0.25">
      <c r="A386" s="40"/>
      <c r="B386" s="12" t="s">
        <v>135</v>
      </c>
      <c r="C386" s="13" t="s">
        <v>30</v>
      </c>
      <c r="D386" s="15">
        <f>SUM(D387:D389)</f>
        <v>683.6</v>
      </c>
    </row>
    <row r="387" spans="1:4" s="3" customFormat="1" ht="12.75" customHeight="1" x14ac:dyDescent="0.25">
      <c r="A387" s="40"/>
      <c r="B387" s="30" t="s">
        <v>142</v>
      </c>
      <c r="C387" s="43"/>
      <c r="D387" s="9">
        <v>100.1</v>
      </c>
    </row>
    <row r="388" spans="1:4" s="3" customFormat="1" ht="12.75" customHeight="1" x14ac:dyDescent="0.25">
      <c r="A388" s="40"/>
      <c r="B388" s="30" t="s">
        <v>15</v>
      </c>
      <c r="C388" s="44"/>
      <c r="D388" s="9">
        <v>538</v>
      </c>
    </row>
    <row r="389" spans="1:4" s="3" customFormat="1" ht="12.75" customHeight="1" x14ac:dyDescent="0.25">
      <c r="A389" s="40"/>
      <c r="B389" s="30" t="s">
        <v>12</v>
      </c>
      <c r="C389" s="45"/>
      <c r="D389" s="9">
        <v>45.5</v>
      </c>
    </row>
    <row r="390" spans="1:4" s="3" customFormat="1" ht="20.100000000000001" customHeight="1" x14ac:dyDescent="0.25">
      <c r="A390" s="47" t="s">
        <v>136</v>
      </c>
      <c r="B390" s="47"/>
      <c r="C390" s="35"/>
      <c r="D390" s="36">
        <f>SUM(D440+D437+D431+D422+D416+D410+D398+D391)</f>
        <v>79591.699999999983</v>
      </c>
    </row>
    <row r="391" spans="1:4" s="3" customFormat="1" ht="15" customHeight="1" x14ac:dyDescent="0.25">
      <c r="A391" s="48" t="s">
        <v>137</v>
      </c>
      <c r="B391" s="48"/>
      <c r="C391" s="37" t="s">
        <v>11</v>
      </c>
      <c r="D391" s="22">
        <f>SUM(D392:D397)</f>
        <v>12878.399999999998</v>
      </c>
    </row>
    <row r="392" spans="1:4" s="3" customFormat="1" ht="12.75" customHeight="1" x14ac:dyDescent="0.25">
      <c r="A392" s="48"/>
      <c r="B392" s="30" t="s">
        <v>142</v>
      </c>
      <c r="C392" s="50"/>
      <c r="D392" s="9">
        <f>SUM(D17)</f>
        <v>66.8</v>
      </c>
    </row>
    <row r="393" spans="1:4" s="3" customFormat="1" ht="12.75" customHeight="1" x14ac:dyDescent="0.25">
      <c r="A393" s="48"/>
      <c r="B393" s="30" t="s">
        <v>23</v>
      </c>
      <c r="C393" s="51"/>
      <c r="D393" s="9">
        <f>SUM(D18)</f>
        <v>249.5</v>
      </c>
    </row>
    <row r="394" spans="1:4" s="3" customFormat="1" ht="12.75" customHeight="1" x14ac:dyDescent="0.25">
      <c r="A394" s="48"/>
      <c r="B394" s="30" t="s">
        <v>15</v>
      </c>
      <c r="C394" s="51"/>
      <c r="D394" s="9">
        <f>SUM(D19+D166)</f>
        <v>2493.4</v>
      </c>
    </row>
    <row r="395" spans="1:4" s="3" customFormat="1" ht="12.75" customHeight="1" x14ac:dyDescent="0.25">
      <c r="A395" s="48"/>
      <c r="B395" s="30" t="s">
        <v>16</v>
      </c>
      <c r="C395" s="51"/>
      <c r="D395" s="9">
        <f>SUM(D20)</f>
        <v>26.2</v>
      </c>
    </row>
    <row r="396" spans="1:4" s="3" customFormat="1" ht="12.75" customHeight="1" x14ac:dyDescent="0.25">
      <c r="A396" s="48"/>
      <c r="B396" s="30" t="s">
        <v>12</v>
      </c>
      <c r="C396" s="51"/>
      <c r="D396" s="9">
        <f>SUM(D21+D64+D72+D80+D88+D96+D104+D114+D122+D130+D140+D148+D156+D167+D14)</f>
        <v>10009.999999999998</v>
      </c>
    </row>
    <row r="397" spans="1:4" s="3" customFormat="1" ht="12.75" customHeight="1" x14ac:dyDescent="0.25">
      <c r="A397" s="48"/>
      <c r="B397" s="30" t="s">
        <v>17</v>
      </c>
      <c r="C397" s="52"/>
      <c r="D397" s="9">
        <f>SUM(D22)</f>
        <v>32.5</v>
      </c>
    </row>
    <row r="398" spans="1:4" s="3" customFormat="1" ht="15" customHeight="1" x14ac:dyDescent="0.25">
      <c r="A398" s="48" t="s">
        <v>18</v>
      </c>
      <c r="B398" s="48"/>
      <c r="C398" s="37" t="s">
        <v>19</v>
      </c>
      <c r="D398" s="22">
        <f>SUM(D399:D409)</f>
        <v>35435.799999999996</v>
      </c>
    </row>
    <row r="399" spans="1:4" s="3" customFormat="1" ht="12.75" customHeight="1" x14ac:dyDescent="0.25">
      <c r="A399" s="53"/>
      <c r="B399" s="30" t="s">
        <v>142</v>
      </c>
      <c r="C399" s="50"/>
      <c r="D399" s="9">
        <f>SUM(D24)</f>
        <v>2053.6</v>
      </c>
    </row>
    <row r="400" spans="1:4" s="3" customFormat="1" ht="12.75" customHeight="1" x14ac:dyDescent="0.25">
      <c r="A400" s="54"/>
      <c r="B400" s="30" t="s">
        <v>23</v>
      </c>
      <c r="C400" s="51"/>
      <c r="D400" s="9">
        <f>SUM(D25)</f>
        <v>293.7</v>
      </c>
    </row>
    <row r="401" spans="1:4" s="3" customFormat="1" ht="12.75" customHeight="1" x14ac:dyDescent="0.25">
      <c r="A401" s="54"/>
      <c r="B401" s="30" t="s">
        <v>15</v>
      </c>
      <c r="C401" s="51"/>
      <c r="D401" s="9">
        <f>SUM(D171+D180+D188+D198+D207+D215+D224+D232+D241+D250+D257+D266+D274+D281+D289+D297+D306)</f>
        <v>604.19999999999993</v>
      </c>
    </row>
    <row r="402" spans="1:4" s="3" customFormat="1" ht="12.75" customHeight="1" x14ac:dyDescent="0.25">
      <c r="A402" s="54"/>
      <c r="B402" s="30" t="s">
        <v>20</v>
      </c>
      <c r="C402" s="51"/>
      <c r="D402" s="9">
        <f>SUM(D27+D170+D179+D187+D197+D206+D214+D223+D231+D240+D249+D256+D265+D273+D280+D288+D296+D305+D312+D320)</f>
        <v>14804.700000000003</v>
      </c>
    </row>
    <row r="403" spans="1:4" s="3" customFormat="1" ht="12.75" customHeight="1" x14ac:dyDescent="0.25">
      <c r="A403" s="54"/>
      <c r="B403" s="30" t="s">
        <v>145</v>
      </c>
      <c r="C403" s="51"/>
      <c r="D403" s="9">
        <f>SUM(D172+D181+D189+D199+D208+D216+D225+D233+D242+D251+D258+D267+D275+D282+D290+D298+D307+D321)</f>
        <v>159.99999999999997</v>
      </c>
    </row>
    <row r="404" spans="1:4" s="3" customFormat="1" ht="12.75" customHeight="1" x14ac:dyDescent="0.25">
      <c r="A404" s="54"/>
      <c r="B404" s="30" t="s">
        <v>16</v>
      </c>
      <c r="C404" s="51"/>
      <c r="D404" s="9">
        <f>SUM(D26+D182+D200+D209+D234+D243+D283+D291+D299+D268+D259+D226+D190+D173+D313+D217)</f>
        <v>730.59999999999991</v>
      </c>
    </row>
    <row r="405" spans="1:4" s="3" customFormat="1" ht="12.75" customHeight="1" x14ac:dyDescent="0.25">
      <c r="A405" s="54"/>
      <c r="B405" s="30" t="s">
        <v>149</v>
      </c>
      <c r="C405" s="51"/>
      <c r="D405" s="9">
        <f>SUM(D174+D191+D201+D235+D244+D260+D300)</f>
        <v>13.799999999999999</v>
      </c>
    </row>
    <row r="406" spans="1:4" s="3" customFormat="1" ht="12.75" customHeight="1" x14ac:dyDescent="0.25">
      <c r="A406" s="54"/>
      <c r="B406" s="30" t="s">
        <v>147</v>
      </c>
      <c r="C406" s="51"/>
      <c r="D406" s="9">
        <f>SUM(D192+D218)</f>
        <v>140.9</v>
      </c>
    </row>
    <row r="407" spans="1:4" s="3" customFormat="1" ht="12.75" customHeight="1" x14ac:dyDescent="0.25">
      <c r="A407" s="54"/>
      <c r="B407" s="30" t="s">
        <v>12</v>
      </c>
      <c r="C407" s="51"/>
      <c r="D407" s="9">
        <f>SUM(D29+D175+D183+D193+D202+D210+D219+D227+D236+D245+D252+D261+D269+D276+D284+D292+D301+D308+D314+D322)</f>
        <v>14476.699999999999</v>
      </c>
    </row>
    <row r="408" spans="1:4" s="3" customFormat="1" ht="12.75" customHeight="1" x14ac:dyDescent="0.25">
      <c r="A408" s="54"/>
      <c r="B408" s="30" t="s">
        <v>148</v>
      </c>
      <c r="C408" s="51"/>
      <c r="D408" s="9">
        <f>SUM(D28)</f>
        <v>1600</v>
      </c>
    </row>
    <row r="409" spans="1:4" s="3" customFormat="1" ht="12.75" customHeight="1" x14ac:dyDescent="0.25">
      <c r="A409" s="55"/>
      <c r="B409" s="30" t="s">
        <v>17</v>
      </c>
      <c r="C409" s="52"/>
      <c r="D409" s="9">
        <f>SUM(D176+D184+D194+D203+D211+D220+D228+D237+D246+D253+D262+D270+D277+D285+D293+D302+D309+D315+D323)</f>
        <v>557.6</v>
      </c>
    </row>
    <row r="410" spans="1:4" s="3" customFormat="1" ht="15" customHeight="1" x14ac:dyDescent="0.25">
      <c r="A410" s="48" t="s">
        <v>21</v>
      </c>
      <c r="B410" s="48"/>
      <c r="C410" s="37" t="s">
        <v>22</v>
      </c>
      <c r="D410" s="22">
        <f t="shared" ref="D410" si="81">SUM(D411:D415)</f>
        <v>6218.0000000000009</v>
      </c>
    </row>
    <row r="411" spans="1:4" s="3" customFormat="1" ht="12.75" customHeight="1" x14ac:dyDescent="0.25">
      <c r="A411" s="48"/>
      <c r="B411" s="30" t="s">
        <v>142</v>
      </c>
      <c r="C411" s="49"/>
      <c r="D411" s="9">
        <f>SUM(D31)</f>
        <v>88.6</v>
      </c>
    </row>
    <row r="412" spans="1:4" s="3" customFormat="1" ht="12.75" customHeight="1" x14ac:dyDescent="0.25">
      <c r="A412" s="48"/>
      <c r="B412" s="30" t="s">
        <v>23</v>
      </c>
      <c r="C412" s="49"/>
      <c r="D412" s="9">
        <f>SUM(D32)</f>
        <v>67.2</v>
      </c>
    </row>
    <row r="413" spans="1:4" s="3" customFormat="1" ht="12.75" customHeight="1" x14ac:dyDescent="0.25">
      <c r="A413" s="48"/>
      <c r="B413" s="30" t="s">
        <v>16</v>
      </c>
      <c r="C413" s="49"/>
      <c r="D413" s="9">
        <f>SUM(D33+D326)</f>
        <v>92</v>
      </c>
    </row>
    <row r="414" spans="1:4" s="3" customFormat="1" ht="12.75" customHeight="1" x14ac:dyDescent="0.25">
      <c r="A414" s="48"/>
      <c r="B414" s="30" t="s">
        <v>12</v>
      </c>
      <c r="C414" s="49"/>
      <c r="D414" s="9">
        <f>SUM(D34+D317+D327+D331+D335+D339+D343+D347+D351+D355+D359+D363+D371+D375+D367+D106+D132+D158)</f>
        <v>5903.1</v>
      </c>
    </row>
    <row r="415" spans="1:4" s="3" customFormat="1" ht="12.75" customHeight="1" x14ac:dyDescent="0.25">
      <c r="A415" s="48"/>
      <c r="B415" s="30" t="s">
        <v>17</v>
      </c>
      <c r="C415" s="49"/>
      <c r="D415" s="9">
        <f>SUM(D328+D332+D336+D340+D344+D348+D352+D356+D360+D364+D368+D372+D376)</f>
        <v>67.099999999999994</v>
      </c>
    </row>
    <row r="416" spans="1:4" s="3" customFormat="1" ht="15" customHeight="1" x14ac:dyDescent="0.25">
      <c r="A416" s="48" t="s">
        <v>138</v>
      </c>
      <c r="B416" s="48"/>
      <c r="C416" s="37" t="s">
        <v>24</v>
      </c>
      <c r="D416" s="22">
        <f>SUM(D417:D421)</f>
        <v>5137.2</v>
      </c>
    </row>
    <row r="417" spans="1:4" s="3" customFormat="1" ht="12.75" customHeight="1" x14ac:dyDescent="0.25">
      <c r="A417" s="48"/>
      <c r="B417" s="30" t="s">
        <v>142</v>
      </c>
      <c r="C417" s="49"/>
      <c r="D417" s="9">
        <f>SUM(D36)</f>
        <v>20</v>
      </c>
    </row>
    <row r="418" spans="1:4" s="3" customFormat="1" ht="12.75" customHeight="1" x14ac:dyDescent="0.25">
      <c r="A418" s="48"/>
      <c r="B418" s="30" t="s">
        <v>23</v>
      </c>
      <c r="C418" s="49"/>
      <c r="D418" s="9">
        <f>SUM(D37)</f>
        <v>9.1999999999999993</v>
      </c>
    </row>
    <row r="419" spans="1:4" s="3" customFormat="1" ht="12.75" customHeight="1" x14ac:dyDescent="0.25">
      <c r="A419" s="48"/>
      <c r="B419" s="30" t="s">
        <v>25</v>
      </c>
      <c r="C419" s="49"/>
      <c r="D419" s="9">
        <f>SUM(D38)</f>
        <v>3033.4</v>
      </c>
    </row>
    <row r="420" spans="1:4" s="3" customFormat="1" ht="12.75" customHeight="1" x14ac:dyDescent="0.25">
      <c r="A420" s="48"/>
      <c r="B420" s="30" t="s">
        <v>12</v>
      </c>
      <c r="C420" s="49"/>
      <c r="D420" s="21">
        <f>SUM(D39+D66+D74+D82+D90+D98+D108+D116+D124+D134+D142+D150+D160)</f>
        <v>2035.9</v>
      </c>
    </row>
    <row r="421" spans="1:4" s="3" customFormat="1" ht="12.75" customHeight="1" x14ac:dyDescent="0.25">
      <c r="A421" s="48"/>
      <c r="B421" s="30" t="s">
        <v>17</v>
      </c>
      <c r="C421" s="49"/>
      <c r="D421" s="9">
        <f>SUM(D67+D75+D83+D91+D99+D109+D117+D125+D135+D143+D151+D161)</f>
        <v>38.700000000000003</v>
      </c>
    </row>
    <row r="422" spans="1:4" s="3" customFormat="1" ht="15" customHeight="1" x14ac:dyDescent="0.25">
      <c r="A422" s="48" t="s">
        <v>26</v>
      </c>
      <c r="B422" s="48"/>
      <c r="C422" s="37" t="s">
        <v>27</v>
      </c>
      <c r="D422" s="22">
        <f>SUM(D423:D430)</f>
        <v>13346.8</v>
      </c>
    </row>
    <row r="423" spans="1:4" s="3" customFormat="1" ht="12.75" customHeight="1" x14ac:dyDescent="0.25">
      <c r="A423" s="56"/>
      <c r="B423" s="30" t="s">
        <v>142</v>
      </c>
      <c r="C423" s="48"/>
      <c r="D423" s="9">
        <f>SUM(D41+D379)</f>
        <v>328.3</v>
      </c>
    </row>
    <row r="424" spans="1:4" s="3" customFormat="1" ht="12.75" customHeight="1" x14ac:dyDescent="0.25">
      <c r="A424" s="56"/>
      <c r="B424" s="30" t="s">
        <v>23</v>
      </c>
      <c r="C424" s="48"/>
      <c r="D424" s="9">
        <f>SUM(D42+D380)</f>
        <v>61</v>
      </c>
    </row>
    <row r="425" spans="1:4" s="3" customFormat="1" ht="12.75" customHeight="1" x14ac:dyDescent="0.25">
      <c r="A425" s="56"/>
      <c r="B425" s="30" t="s">
        <v>15</v>
      </c>
      <c r="C425" s="48"/>
      <c r="D425" s="9">
        <f>SUM(D44+D382)</f>
        <v>2047.1000000000001</v>
      </c>
    </row>
    <row r="426" spans="1:4" s="3" customFormat="1" ht="12.75" customHeight="1" x14ac:dyDescent="0.25">
      <c r="A426" s="56"/>
      <c r="B426" s="30" t="s">
        <v>16</v>
      </c>
      <c r="C426" s="48"/>
      <c r="D426" s="9">
        <f>SUM(D43+D381)</f>
        <v>480.9</v>
      </c>
    </row>
    <row r="427" spans="1:4" s="3" customFormat="1" ht="12.75" customHeight="1" x14ac:dyDescent="0.25">
      <c r="A427" s="56"/>
      <c r="B427" s="30" t="s">
        <v>149</v>
      </c>
      <c r="C427" s="48"/>
      <c r="D427" s="9">
        <f>SUM(D45)</f>
        <v>35.1</v>
      </c>
    </row>
    <row r="428" spans="1:4" s="3" customFormat="1" ht="12.75" customHeight="1" x14ac:dyDescent="0.25">
      <c r="A428" s="56"/>
      <c r="B428" s="30" t="s">
        <v>12</v>
      </c>
      <c r="C428" s="48"/>
      <c r="D428" s="9">
        <f>SUM(D46+D383+D69+D77+D85+D93+D101+D111+D119+D127+D137+D145+D153+D163)</f>
        <v>6369.8</v>
      </c>
    </row>
    <row r="429" spans="1:4" s="3" customFormat="1" ht="12.75" customHeight="1" x14ac:dyDescent="0.25">
      <c r="A429" s="56"/>
      <c r="B429" s="30" t="s">
        <v>28</v>
      </c>
      <c r="C429" s="48"/>
      <c r="D429" s="19">
        <f>SUM(D47)</f>
        <v>3520.8</v>
      </c>
    </row>
    <row r="430" spans="1:4" s="3" customFormat="1" ht="12.75" customHeight="1" x14ac:dyDescent="0.25">
      <c r="A430" s="56"/>
      <c r="B430" s="30" t="s">
        <v>17</v>
      </c>
      <c r="C430" s="48"/>
      <c r="D430" s="19">
        <f>SUM(D384)</f>
        <v>503.8</v>
      </c>
    </row>
    <row r="431" spans="1:4" s="3" customFormat="1" ht="15" customHeight="1" x14ac:dyDescent="0.25">
      <c r="A431" s="48" t="s">
        <v>29</v>
      </c>
      <c r="B431" s="48"/>
      <c r="C431" s="37" t="s">
        <v>30</v>
      </c>
      <c r="D431" s="22">
        <f>SUM(D432:D436)</f>
        <v>1936.9</v>
      </c>
    </row>
    <row r="432" spans="1:4" s="3" customFormat="1" ht="12.75" customHeight="1" x14ac:dyDescent="0.25">
      <c r="A432" s="56"/>
      <c r="B432" s="30" t="s">
        <v>142</v>
      </c>
      <c r="C432" s="48"/>
      <c r="D432" s="9">
        <f>SUM(D49+D387)</f>
        <v>986.4</v>
      </c>
    </row>
    <row r="433" spans="1:4" s="3" customFormat="1" ht="12.75" customHeight="1" x14ac:dyDescent="0.25">
      <c r="A433" s="56"/>
      <c r="B433" s="30" t="s">
        <v>23</v>
      </c>
      <c r="C433" s="48"/>
      <c r="D433" s="9">
        <f>SUM(D50)</f>
        <v>157.80000000000001</v>
      </c>
    </row>
    <row r="434" spans="1:4" s="3" customFormat="1" ht="12.75" customHeight="1" x14ac:dyDescent="0.25">
      <c r="A434" s="56"/>
      <c r="B434" s="30" t="s">
        <v>15</v>
      </c>
      <c r="C434" s="48"/>
      <c r="D434" s="9">
        <f>SUM(D388)</f>
        <v>538</v>
      </c>
    </row>
    <row r="435" spans="1:4" s="3" customFormat="1" ht="12.75" customHeight="1" x14ac:dyDescent="0.25">
      <c r="A435" s="56"/>
      <c r="B435" s="30" t="s">
        <v>12</v>
      </c>
      <c r="C435" s="48"/>
      <c r="D435" s="9">
        <f>SUM(D51+D389)</f>
        <v>214.5</v>
      </c>
    </row>
    <row r="436" spans="1:4" s="3" customFormat="1" ht="12.75" customHeight="1" x14ac:dyDescent="0.25">
      <c r="A436" s="56"/>
      <c r="B436" s="30" t="s">
        <v>31</v>
      </c>
      <c r="C436" s="48"/>
      <c r="D436" s="19">
        <f>SUM(D52)</f>
        <v>40.200000000000003</v>
      </c>
    </row>
    <row r="437" spans="1:4" s="3" customFormat="1" ht="15" customHeight="1" x14ac:dyDescent="0.25">
      <c r="A437" s="48" t="s">
        <v>139</v>
      </c>
      <c r="B437" s="48"/>
      <c r="C437" s="37" t="s">
        <v>33</v>
      </c>
      <c r="D437" s="22">
        <f>SUM(D438:D439)</f>
        <v>2273</v>
      </c>
    </row>
    <row r="438" spans="1:4" s="3" customFormat="1" ht="12.75" customHeight="1" x14ac:dyDescent="0.25">
      <c r="A438" s="56"/>
      <c r="B438" s="30" t="s">
        <v>12</v>
      </c>
      <c r="C438" s="49"/>
      <c r="D438" s="23">
        <f>SUM(D54)</f>
        <v>2062.1999999999998</v>
      </c>
    </row>
    <row r="439" spans="1:4" ht="12.75" customHeight="1" x14ac:dyDescent="0.25">
      <c r="A439" s="56"/>
      <c r="B439" s="30" t="s">
        <v>31</v>
      </c>
      <c r="C439" s="49"/>
      <c r="D439" s="23">
        <f>SUM(D55)</f>
        <v>210.8</v>
      </c>
    </row>
    <row r="440" spans="1:4" ht="15" customHeight="1" x14ac:dyDescent="0.25">
      <c r="A440" s="48" t="s">
        <v>34</v>
      </c>
      <c r="B440" s="48"/>
      <c r="C440" s="37" t="s">
        <v>35</v>
      </c>
      <c r="D440" s="22">
        <f t="shared" ref="D440" si="82">SUM(D441:D445)</f>
        <v>2365.6</v>
      </c>
    </row>
    <row r="441" spans="1:4" ht="12.75" customHeight="1" x14ac:dyDescent="0.25">
      <c r="A441" s="56"/>
      <c r="B441" s="30" t="s">
        <v>142</v>
      </c>
      <c r="C441" s="48"/>
      <c r="D441" s="9">
        <f>SUM(D57)</f>
        <v>477.7</v>
      </c>
    </row>
    <row r="442" spans="1:4" ht="12.75" customHeight="1" x14ac:dyDescent="0.25">
      <c r="A442" s="56"/>
      <c r="B442" s="30" t="s">
        <v>23</v>
      </c>
      <c r="C442" s="48"/>
      <c r="D442" s="9">
        <f>SUM(D58)</f>
        <v>84.3</v>
      </c>
    </row>
    <row r="443" spans="1:4" ht="12.75" customHeight="1" x14ac:dyDescent="0.25">
      <c r="A443" s="56"/>
      <c r="B443" s="30" t="s">
        <v>15</v>
      </c>
      <c r="C443" s="48"/>
      <c r="D443" s="9">
        <f>SUM(D59)</f>
        <v>454.1</v>
      </c>
    </row>
    <row r="444" spans="1:4" ht="12.75" customHeight="1" x14ac:dyDescent="0.25">
      <c r="A444" s="56"/>
      <c r="B444" s="30" t="s">
        <v>36</v>
      </c>
      <c r="C444" s="48"/>
      <c r="D444" s="9">
        <f>SUM(D60)</f>
        <v>890</v>
      </c>
    </row>
    <row r="445" spans="1:4" ht="12.75" customHeight="1" x14ac:dyDescent="0.25">
      <c r="A445" s="56"/>
      <c r="B445" s="30" t="s">
        <v>12</v>
      </c>
      <c r="C445" s="48"/>
      <c r="D445" s="9">
        <f>SUM(D61)</f>
        <v>459.5</v>
      </c>
    </row>
    <row r="446" spans="1:4" ht="15" customHeight="1" x14ac:dyDescent="0.25">
      <c r="A446" s="57" t="s">
        <v>140</v>
      </c>
      <c r="B446" s="57"/>
      <c r="C446" s="57"/>
    </row>
    <row r="447" spans="1:4" ht="15" customHeight="1" x14ac:dyDescent="0.25"/>
    <row r="448" spans="1:4" ht="15" customHeight="1" x14ac:dyDescent="0.25"/>
    <row r="449" spans="3:4" ht="15" customHeight="1" x14ac:dyDescent="0.25"/>
    <row r="450" spans="3:4" ht="15" customHeight="1" x14ac:dyDescent="0.25">
      <c r="C450" s="24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5"/>
    </row>
    <row r="465" spans="3:4" x14ac:dyDescent="0.25">
      <c r="C465" s="24"/>
      <c r="D465" s="25"/>
    </row>
    <row r="466" spans="3:4" x14ac:dyDescent="0.25">
      <c r="C466" s="24"/>
      <c r="D466" s="26"/>
    </row>
    <row r="467" spans="3:4" x14ac:dyDescent="0.25">
      <c r="C467" s="3"/>
      <c r="D467" s="27"/>
    </row>
  </sheetData>
  <mergeCells count="131">
    <mergeCell ref="A438:A439"/>
    <mergeCell ref="C438:C439"/>
    <mergeCell ref="A440:B440"/>
    <mergeCell ref="A441:A445"/>
    <mergeCell ref="C441:C445"/>
    <mergeCell ref="A446:C446"/>
    <mergeCell ref="A423:A430"/>
    <mergeCell ref="C423:C430"/>
    <mergeCell ref="A431:B431"/>
    <mergeCell ref="A432:A436"/>
    <mergeCell ref="C432:C436"/>
    <mergeCell ref="A437:B437"/>
    <mergeCell ref="A411:A415"/>
    <mergeCell ref="C411:C415"/>
    <mergeCell ref="A416:B416"/>
    <mergeCell ref="A417:A421"/>
    <mergeCell ref="C417:C421"/>
    <mergeCell ref="A422:B422"/>
    <mergeCell ref="A392:A397"/>
    <mergeCell ref="A398:B398"/>
    <mergeCell ref="A410:B410"/>
    <mergeCell ref="C392:C397"/>
    <mergeCell ref="C399:C409"/>
    <mergeCell ref="A399:A409"/>
    <mergeCell ref="A377:A384"/>
    <mergeCell ref="C379:C384"/>
    <mergeCell ref="A385:A389"/>
    <mergeCell ref="A390:B390"/>
    <mergeCell ref="A391:B391"/>
    <mergeCell ref="A365:A368"/>
    <mergeCell ref="C367:C368"/>
    <mergeCell ref="A369:A372"/>
    <mergeCell ref="C371:C372"/>
    <mergeCell ref="A373:A376"/>
    <mergeCell ref="C375:C376"/>
    <mergeCell ref="C387:C389"/>
    <mergeCell ref="A353:A356"/>
    <mergeCell ref="C355:C356"/>
    <mergeCell ref="A357:A360"/>
    <mergeCell ref="C359:C360"/>
    <mergeCell ref="A361:A364"/>
    <mergeCell ref="C363:C364"/>
    <mergeCell ref="A341:A344"/>
    <mergeCell ref="C343:C344"/>
    <mergeCell ref="A345:A348"/>
    <mergeCell ref="C347:C348"/>
    <mergeCell ref="A349:A352"/>
    <mergeCell ref="C351:C352"/>
    <mergeCell ref="A329:A332"/>
    <mergeCell ref="C331:C332"/>
    <mergeCell ref="A333:A336"/>
    <mergeCell ref="C335:C336"/>
    <mergeCell ref="A337:A340"/>
    <mergeCell ref="C339:C340"/>
    <mergeCell ref="A310:A317"/>
    <mergeCell ref="A318:A323"/>
    <mergeCell ref="C320:C323"/>
    <mergeCell ref="A324:A328"/>
    <mergeCell ref="C326:C328"/>
    <mergeCell ref="C312:C315"/>
    <mergeCell ref="A286:A293"/>
    <mergeCell ref="C288:C293"/>
    <mergeCell ref="A294:A302"/>
    <mergeCell ref="C296:C302"/>
    <mergeCell ref="A303:A309"/>
    <mergeCell ref="C305:C309"/>
    <mergeCell ref="A263:A270"/>
    <mergeCell ref="C265:C270"/>
    <mergeCell ref="A271:A277"/>
    <mergeCell ref="C273:C277"/>
    <mergeCell ref="A278:A285"/>
    <mergeCell ref="C280:C285"/>
    <mergeCell ref="A238:A246"/>
    <mergeCell ref="C240:C246"/>
    <mergeCell ref="A247:A253"/>
    <mergeCell ref="C249:C253"/>
    <mergeCell ref="A254:A262"/>
    <mergeCell ref="C256:C262"/>
    <mergeCell ref="A212:A220"/>
    <mergeCell ref="C214:C220"/>
    <mergeCell ref="A221:A228"/>
    <mergeCell ref="C223:C228"/>
    <mergeCell ref="A229:A237"/>
    <mergeCell ref="C231:C237"/>
    <mergeCell ref="A185:A194"/>
    <mergeCell ref="C187:C194"/>
    <mergeCell ref="A195:A203"/>
    <mergeCell ref="C197:C203"/>
    <mergeCell ref="A204:A211"/>
    <mergeCell ref="C206:C211"/>
    <mergeCell ref="A164:A167"/>
    <mergeCell ref="C166:C167"/>
    <mergeCell ref="A168:A176"/>
    <mergeCell ref="C170:C176"/>
    <mergeCell ref="A177:A184"/>
    <mergeCell ref="C179:C184"/>
    <mergeCell ref="A138:A145"/>
    <mergeCell ref="C142:C143"/>
    <mergeCell ref="A146:A153"/>
    <mergeCell ref="C150:C151"/>
    <mergeCell ref="A154:A163"/>
    <mergeCell ref="C160:C161"/>
    <mergeCell ref="A112:A119"/>
    <mergeCell ref="C116:C117"/>
    <mergeCell ref="A120:A127"/>
    <mergeCell ref="C124:C125"/>
    <mergeCell ref="A128:A137"/>
    <mergeCell ref="C134:C135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Ruta Vaitkuniene</cp:lastModifiedBy>
  <cp:lastPrinted>2025-02-07T09:16:23Z</cp:lastPrinted>
  <dcterms:created xsi:type="dcterms:W3CDTF">2021-01-31T12:45:20Z</dcterms:created>
  <dcterms:modified xsi:type="dcterms:W3CDTF">2025-11-14T12:45:28Z</dcterms:modified>
</cp:coreProperties>
</file>