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uta.vaitkuniene\Downloads\"/>
    </mc:Choice>
  </mc:AlternateContent>
  <xr:revisionPtr revIDLastSave="0" documentId="8_{E280BCF7-D713-4D0B-9395-0C3D2E4959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programa 3 lentelė" sheetId="1" r:id="rId1"/>
    <sheet name="Lėšų atmintinė" sheetId="2" r:id="rId2"/>
  </sheets>
  <calcPr calcId="191029"/>
  <customWorkbookViews>
    <customWorkbookView name="Ruta Vaitkuniene - Individuali peržiūra" guid="{AA5A253A-BF5A-42F0-BBA8-E05818822F3B}" mergeInterval="0" personalView="1" maximized="1" xWindow="-8" yWindow="-8" windowWidth="1936" windowHeight="1048" activeSheetId="1"/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Irena Stankeviciene - Individuali peržiūra" guid="{D40DC06B-B48E-4B03-95F3-3E7C0BD5B99D}" mergeInterval="0" personalView="1" yWindow="40" windowWidth="1920" windowHeight="1040" activeSheetId="1"/>
    <customWorkbookView name="user - Individuali peržiūra" guid="{332F9C2A-37BA-4BBD-8438-18775629EB58}" mergeInterval="0" personalView="1" xWindow="1032" yWindow="189" windowWidth="1147" windowHeight="81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7" i="1" l="1"/>
  <c r="C220" i="1"/>
  <c r="C219" i="1"/>
  <c r="C215" i="1"/>
  <c r="D180" i="1"/>
  <c r="D45" i="1" l="1"/>
  <c r="D218" i="1" l="1"/>
  <c r="E218" i="1"/>
  <c r="C218" i="1"/>
  <c r="D128" i="1" l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D220" i="1"/>
  <c r="D213" i="1" s="1"/>
  <c r="E220" i="1"/>
  <c r="D219" i="1"/>
  <c r="E219" i="1"/>
  <c r="D217" i="1"/>
  <c r="E217" i="1"/>
  <c r="D216" i="1"/>
  <c r="E216" i="1"/>
  <c r="C216" i="1"/>
  <c r="D215" i="1"/>
  <c r="E215" i="1"/>
  <c r="E213" i="1" l="1"/>
  <c r="C213" i="1"/>
  <c r="F187" i="1"/>
  <c r="E187" i="1"/>
  <c r="D187" i="1"/>
  <c r="F180" i="1" l="1"/>
  <c r="E180" i="1"/>
  <c r="D173" i="1" l="1"/>
  <c r="D200" i="1"/>
  <c r="F173" i="1"/>
  <c r="E173" i="1"/>
  <c r="D160" i="1" l="1"/>
  <c r="D153" i="1"/>
  <c r="D167" i="1" l="1"/>
  <c r="F167" i="1"/>
  <c r="E167" i="1"/>
  <c r="D89" i="1" l="1"/>
  <c r="D51" i="1" l="1"/>
  <c r="D77" i="1"/>
  <c r="D83" i="1"/>
  <c r="D147" i="1"/>
  <c r="D195" i="1"/>
  <c r="F153" i="1" l="1"/>
  <c r="E153" i="1"/>
  <c r="F160" i="1" l="1"/>
  <c r="E160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7" i="1"/>
  <c r="F147" i="1"/>
  <c r="E123" i="1"/>
  <c r="F123" i="1"/>
  <c r="D123" i="1"/>
  <c r="E195" i="1" l="1"/>
  <c r="F195" i="1"/>
  <c r="E134" i="1"/>
  <c r="F134" i="1"/>
  <c r="D134" i="1"/>
  <c r="E141" i="1"/>
  <c r="F141" i="1"/>
  <c r="D141" i="1"/>
  <c r="D205" i="1" s="1"/>
  <c r="E200" i="1"/>
  <c r="F200" i="1"/>
  <c r="E100" i="1"/>
  <c r="F100" i="1"/>
  <c r="D100" i="1"/>
  <c r="E128" i="1"/>
  <c r="F128" i="1"/>
  <c r="E96" i="1"/>
  <c r="F96" i="1"/>
  <c r="D96" i="1"/>
  <c r="F205" i="1" l="1"/>
  <c r="E205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D204" i="1" s="1"/>
  <c r="E206" i="1" l="1"/>
  <c r="F206" i="1" l="1"/>
</calcChain>
</file>

<file path=xl/sharedStrings.xml><?xml version="1.0" encoding="utf-8"?>
<sst xmlns="http://schemas.openxmlformats.org/spreadsheetml/2006/main" count="293" uniqueCount="117">
  <si>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</si>
  <si>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</si>
  <si>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</si>
  <si>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</si>
  <si>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</si>
  <si>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</si>
  <si>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</si>
  <si>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</si>
  <si>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</si>
  <si>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</si>
  <si>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</si>
  <si>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</si>
  <si>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</si>
  <si>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</si>
  <si>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</si>
  <si>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</si>
  <si>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</si>
  <si>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</si>
  <si>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</si>
  <si>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</si>
  <si>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</si>
  <si>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</si>
  <si>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</si>
  <si>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</si>
  <si>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</si>
  <si>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</si>
  <si>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</si>
  <si>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</si>
  <si>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</si>
  <si>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</si>
  <si>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</si>
  <si>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</si>
  <si>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</si>
  <si>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</si>
  <si>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</si>
  <si>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</si>
  <si>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</si>
  <si>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</si>
  <si>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</si>
  <si>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</si>
  <si>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</si>
  <si>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</si>
  <si>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</si>
  <si>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</si>
  <si>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</si>
  <si>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</si>
  <si>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</si>
  <si>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</si>
  <si>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</si>
  <si>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</si>
  <si>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</si>
  <si>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</si>
  <si>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</si>
  <si>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</si>
  <si>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</si>
  <si>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</si>
  <si>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</si>
  <si>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</si>
  <si>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</si>
  <si>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</si>
  <si>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</si>
  <si>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</si>
  <si>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</si>
  <si>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</si>
  <si>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</si>
  <si>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</si>
  <si>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</si>
  <si>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</si>
  <si>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</si>
  <si>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</si>
  <si>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</si>
  <si>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</si>
  <si>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</si>
  <si>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</si>
  <si>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</si>
  <si>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</si>
  <si>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</si>
  <si>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</si>
  <si>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</si>
  <si>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</si>
  <si>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</si>
  <si>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</si>
  <si>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</si>
  <si>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</si>
  <si>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</si>
  <si>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</si>
  <si>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</si>
  <si>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</si>
  <si>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</si>
  <si>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</si>
  <si>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</si>
  <si>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</si>
  <si>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</si>
  <si>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</si>
  <si>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</si>
  <si>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</si>
  <si>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</si>
  <si>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</si>
  <si>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</si>
  <si>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</si>
  <si>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</si>
  <si>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</si>
  <si>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</si>
  <si>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</si>
  <si>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</si>
  <si>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</si>
  <si>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</si>
  <si>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</si>
  <si>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</si>
  <si>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</si>
  <si>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</si>
  <si>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</si>
  <si>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</si>
  <si>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</si>
  <si>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</si>
  <si>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</si>
  <si>
    <t xml:space="preserve">Priemonė: Projekto „Visos dienos mokyklos paslaugų prieinamumo didinimas Panevėžio rajono ir Šiaulių rajono mokyklose“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</si>
</sst>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53" Type="http://schemas.openxmlformats.org/officeDocument/2006/relationships/revisionLog" Target="revisionLog4.xml"/><Relationship Id="rId358" Type="http://schemas.openxmlformats.org/officeDocument/2006/relationships/revisionLog" Target="revisionLog1.xml"/><Relationship Id="rId357" Type="http://schemas.openxmlformats.org/officeDocument/2006/relationships/revisionLog" Target="revisionLog8.xml"/><Relationship Id="rId352" Type="http://schemas.openxmlformats.org/officeDocument/2006/relationships/revisionLog" Target="revisionLog3.xml"/><Relationship Id="rId356" Type="http://schemas.openxmlformats.org/officeDocument/2006/relationships/revisionLog" Target="revisionLog7.xml"/><Relationship Id="rId351" Type="http://schemas.openxmlformats.org/officeDocument/2006/relationships/revisionLog" Target="revisionLog2.xml"/><Relationship Id="rId355" Type="http://schemas.openxmlformats.org/officeDocument/2006/relationships/revisionLog" Target="revisionLog6.xml"/><Relationship Id="rId354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C79DB1D-CC87-4BBA-B93E-5C90082FABC6}" diskRevisions="1" revisionId="1934" version="2" preserveHistory="15">
  <header guid="{F2EEF1BF-B7A7-4F22-A3D6-08078B6D0057}" dateTime="2025-11-11T09:01:35" maxSheetId="3" userName="user" r:id="rId351" minRId="1913" maxRId="1918">
    <sheetIdMap count="2">
      <sheetId val="1"/>
      <sheetId val="2"/>
    </sheetIdMap>
  </header>
  <header guid="{5EBC4127-99E3-4B05-93C7-30CAB2DCEF66}" dateTime="2025-11-11T10:49:47" maxSheetId="3" userName="user" r:id="rId352" minRId="1919" maxRId="1929">
    <sheetIdMap count="2">
      <sheetId val="1"/>
      <sheetId val="2"/>
    </sheetIdMap>
  </header>
  <header guid="{72C2725B-8CB3-4523-BD4D-12B85EE0AA68}" dateTime="2025-11-11T10:52:20" maxSheetId="3" userName="user" r:id="rId353" minRId="1930">
    <sheetIdMap count="2">
      <sheetId val="1"/>
      <sheetId val="2"/>
    </sheetIdMap>
  </header>
  <header guid="{E0F6EA99-74C5-4E6B-8F0D-6AF48DD5B573}" dateTime="2025-11-11T11:33:07" maxSheetId="3" userName="user" r:id="rId354" minRId="1931">
    <sheetIdMap count="2">
      <sheetId val="1"/>
      <sheetId val="2"/>
    </sheetIdMap>
  </header>
  <header guid="{9DB5D7E2-B0CD-4E06-92B3-3D2642FE9325}" dateTime="2025-11-14T11:11:44" maxSheetId="3" userName="user" r:id="rId355" minRId="1932">
    <sheetIdMap count="2">
      <sheetId val="1"/>
      <sheetId val="2"/>
    </sheetIdMap>
  </header>
  <header guid="{005677A5-20A1-4CE9-9C70-EBFA7D9AB2C2}" dateTime="2025-11-14T11:12:04" maxSheetId="3" userName="user" r:id="rId356" minRId="1933">
    <sheetIdMap count="2">
      <sheetId val="1"/>
      <sheetId val="2"/>
    </sheetIdMap>
  </header>
  <header guid="{41C77219-DE60-4597-9A06-492BE805B81B}" dateTime="2025-11-14T11:13:26" maxSheetId="3" userName="user" r:id="rId357" minRId="1934">
    <sheetIdMap count="2">
      <sheetId val="1"/>
      <sheetId val="2"/>
    </sheetIdMap>
  </header>
  <header guid="{8C79DB1D-CC87-4BBA-B93E-5C90082FABC6}" dateTime="2025-11-14T15:07:14" maxSheetId="3" userName="Ruta Vaitkuniene" r:id="rId35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A5A253A-BF5A-42F0-BBA8-E05818822F3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3" sId="1" numFmtId="4">
    <oc r="D32">
      <v>6510.9</v>
    </oc>
    <nc r="D32">
      <v>6509.3</v>
    </nc>
  </rcc>
  <rcc rId="1914" sId="1" numFmtId="4">
    <oc r="D33">
      <v>9140.7999999999993</v>
    </oc>
    <nc r="D33">
      <v>9140.7000000000007</v>
    </nc>
  </rcc>
  <rcc rId="1915" sId="1" numFmtId="4">
    <oc r="D47">
      <v>186.6</v>
    </oc>
    <nc r="D47">
      <v>188.2</v>
    </nc>
  </rcc>
  <rcc rId="1916" sId="1" numFmtId="4">
    <oc r="D48">
      <v>217.3</v>
    </oc>
    <nc r="D48">
      <v>213.2</v>
    </nc>
  </rcc>
  <rcc rId="1917" sId="1" numFmtId="4">
    <oc r="D60">
      <v>145.69999999999999</v>
    </oc>
    <nc r="D60">
      <v>149.80000000000001</v>
    </nc>
  </rcc>
  <rcc rId="1918" sId="1" numFmtId="4">
    <oc r="D67">
      <v>1982.3</v>
    </oc>
    <nc r="D67">
      <v>1982.4</v>
    </nc>
  </rcc>
  <rcv guid="{332F9C2A-37BA-4BBD-8438-18775629EB58}" action="delete"/>
  <rcv guid="{332F9C2A-37BA-4BBD-8438-18775629EB5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9" sId="1" numFmtId="4">
    <oc r="D9">
      <v>1849</v>
    </oc>
    <nc r="D9">
      <v>1854.8</v>
    </nc>
  </rcc>
  <rcc rId="1920" sId="1" numFmtId="4">
    <oc r="D11">
      <v>193.2</v>
    </oc>
    <nc r="D11">
      <v>198.6</v>
    </nc>
  </rcc>
  <rcc rId="1921" sId="1" numFmtId="4">
    <oc r="D12">
      <v>273.8</v>
    </oc>
    <nc r="D12">
      <v>286.2</v>
    </nc>
  </rcc>
  <rcc rId="1922" sId="1" numFmtId="4">
    <oc r="D27">
      <v>109.1</v>
    </oc>
    <nc r="D27">
      <v>121.5</v>
    </nc>
  </rcc>
  <rcc rId="1923" sId="1" numFmtId="4">
    <oc r="D34">
      <v>165.1</v>
    </oc>
    <nc r="D34">
      <v>165.5</v>
    </nc>
  </rcc>
  <rcc rId="1924" sId="1" numFmtId="4">
    <oc r="D35">
      <v>1367.3</v>
    </oc>
    <nc r="D35">
      <v>1479.2</v>
    </nc>
  </rcc>
  <rcc rId="1925" sId="1" numFmtId="4">
    <oc r="D59">
      <v>443.7</v>
    </oc>
    <nc r="D59">
      <v>444.9</v>
    </nc>
  </rcc>
  <rcc rId="1926" sId="1" numFmtId="4">
    <oc r="D68">
      <v>32.799999999999997</v>
    </oc>
    <nc r="D68">
      <v>34.200000000000003</v>
    </nc>
  </rcc>
  <rcc rId="1927" sId="1" numFmtId="4">
    <oc r="D103">
      <v>148</v>
    </oc>
    <nc r="D103">
      <v>4.2</v>
    </nc>
  </rcc>
  <rcc rId="1928" sId="1" numFmtId="4">
    <oc r="D107">
      <v>602.1</v>
    </oc>
    <nc r="D107">
      <v>616.4</v>
    </nc>
  </rcc>
  <rcc rId="1929" sId="1" numFmtId="4">
    <oc r="D131">
      <v>382.2</v>
    </oc>
    <nc r="D131">
      <v>362.2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0" sId="1" numFmtId="4">
    <oc r="D206">
      <v>7055.2</v>
    </oc>
    <nc r="D206">
      <v>7056.6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1" sId="1" numFmtId="4">
    <oc r="D206">
      <v>7056.6</v>
    </oc>
    <nc r="D206">
      <v>7412.3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2" sId="1" numFmtId="4">
    <oc r="D107">
      <v>616.4</v>
    </oc>
    <nc r="D107">
      <v>618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3" sId="1" numFmtId="4">
    <oc r="D131">
      <v>362.2</v>
    </oc>
    <nc r="D131">
      <v>342.2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4" sId="1" numFmtId="4">
    <oc r="D206">
      <v>7412.3</v>
    </oc>
    <nc r="D206">
      <v>7393.9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1C77219-DE60-4597-9A06-492BE805B81B}" name="Ruta Vaitkuniene" id="-299904638" dateTime="2025-11-14T15:07:1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20"/>
  <sheetViews>
    <sheetView tabSelected="1" topLeftCell="A193" zoomScaleNormal="100" workbookViewId="0">
      <selection activeCell="B207" sqref="B207:G20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4" t="s">
        <v>107</v>
      </c>
      <c r="C2" s="74"/>
      <c r="D2" s="74"/>
      <c r="E2" s="74"/>
      <c r="F2" s="74"/>
      <c r="G2" s="74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106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112</v>
      </c>
      <c r="C6" s="15" t="s">
        <v>109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f>SUM(D9:D12)</f>
        <v>3838.1999999999994</v>
      </c>
      <c r="E7" s="73">
        <f t="shared" ref="E7:F7" si="0">SUM(E9:E12)</f>
        <v>3517.7999999999997</v>
      </c>
      <c r="F7" s="73">
        <f t="shared" si="0"/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1854.8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1498.6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198.6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286.2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SUM(D16:D19)</f>
        <v>181.7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5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6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6"/>
      <c r="C17" s="41" t="s">
        <v>13</v>
      </c>
      <c r="D17" s="23">
        <v>181.7</v>
      </c>
      <c r="E17" s="24"/>
      <c r="F17" s="24"/>
      <c r="G17" s="55"/>
    </row>
    <row r="18" spans="2:7" ht="16.149999999999999" customHeight="1" x14ac:dyDescent="0.2">
      <c r="B18" s="76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7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113</v>
      </c>
      <c r="C21" s="15" t="s">
        <v>110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f>SUM(D24:D27)</f>
        <v>2215.5</v>
      </c>
      <c r="E22" s="9">
        <f t="shared" ref="E22:F22" si="2">SUM(E24:E27)</f>
        <v>2077.9</v>
      </c>
      <c r="F22" s="9">
        <f t="shared" si="2"/>
        <v>2118.4</v>
      </c>
      <c r="G22" s="53"/>
    </row>
    <row r="23" spans="2:7" ht="16.149999999999999" customHeight="1" x14ac:dyDescent="0.2">
      <c r="B23" s="75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6"/>
      <c r="C24" s="41" t="s">
        <v>10</v>
      </c>
      <c r="D24" s="23">
        <v>999.7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6"/>
      <c r="C25" s="41" t="s">
        <v>13</v>
      </c>
      <c r="D25" s="23">
        <v>982.3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6"/>
      <c r="C26" s="41" t="s">
        <v>17</v>
      </c>
      <c r="D26" s="23">
        <v>112</v>
      </c>
      <c r="E26" s="23">
        <v>113</v>
      </c>
      <c r="F26" s="23">
        <v>113</v>
      </c>
      <c r="G26" s="55"/>
    </row>
    <row r="27" spans="2:7" ht="16.149999999999999" customHeight="1" x14ac:dyDescent="0.2">
      <c r="B27" s="77"/>
      <c r="C27" s="41" t="s">
        <v>9</v>
      </c>
      <c r="D27" s="23">
        <v>121.5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114</v>
      </c>
      <c r="C29" s="15" t="s">
        <v>111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f>SUM(D32:D35)</f>
        <v>17294.7</v>
      </c>
      <c r="E30" s="9">
        <f t="shared" ref="E30:F30" si="3">SUM(E32:E35)</f>
        <v>15699.1</v>
      </c>
      <c r="F30" s="9">
        <f t="shared" si="3"/>
        <v>15962.800000000001</v>
      </c>
      <c r="G30" s="53"/>
    </row>
    <row r="31" spans="2:7" ht="16.149999999999999" customHeight="1" x14ac:dyDescent="0.2">
      <c r="B31" s="75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6"/>
      <c r="C32" s="41" t="s">
        <v>10</v>
      </c>
      <c r="D32" s="23">
        <v>6509.3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6"/>
      <c r="C33" s="41" t="s">
        <v>13</v>
      </c>
      <c r="D33" s="23">
        <v>9140.7000000000007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6"/>
      <c r="C34" s="41" t="s">
        <v>17</v>
      </c>
      <c r="D34" s="23">
        <v>165.5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7"/>
      <c r="C35" s="41" t="s">
        <v>9</v>
      </c>
      <c r="D35" s="23">
        <v>1479.2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108</v>
      </c>
    </row>
    <row r="38" spans="2:7" ht="18.600000000000001" customHeight="1" x14ac:dyDescent="0.2">
      <c r="B38" s="42"/>
      <c r="C38" s="19" t="s">
        <v>3</v>
      </c>
      <c r="D38" s="9">
        <f>SUM(D40:D43)</f>
        <v>762.2</v>
      </c>
      <c r="E38" s="9">
        <f t="shared" ref="E38:F38" si="4">SUM(E40:E43)</f>
        <v>747.9</v>
      </c>
      <c r="F38" s="9">
        <f t="shared" si="4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630.9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96.2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10.5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24.6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401.79999999999995</v>
      </c>
      <c r="E45" s="9">
        <f t="shared" ref="E45:F45" si="5">SUM(E47:E49)</f>
        <v>394</v>
      </c>
      <c r="F45" s="9">
        <f t="shared" si="5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188.2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213.2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>
        <v>0.4</v>
      </c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6">SUM(E53:E54)</f>
        <v>15.8</v>
      </c>
      <c r="F51" s="9">
        <f t="shared" si="6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699.30000000000007</v>
      </c>
      <c r="E57" s="9">
        <f t="shared" ref="E57:F57" si="7">SUM(E59:E62)</f>
        <v>614.9</v>
      </c>
      <c r="F57" s="9">
        <f t="shared" si="7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444.9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149.80000000000001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71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33.6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3068.8</v>
      </c>
      <c r="E64" s="9">
        <f t="shared" ref="E64:F64" si="8">SUM(E66:E68)</f>
        <v>3055</v>
      </c>
      <c r="F64" s="9">
        <f t="shared" si="8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1052.2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1982.4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>
        <v>34.200000000000003</v>
      </c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9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>
        <v>9</v>
      </c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18.3</v>
      </c>
      <c r="E77" s="9">
        <f t="shared" ref="E77:F77" si="10">SUM(E79:E80)</f>
        <v>14.3</v>
      </c>
      <c r="F77" s="9">
        <f t="shared" si="10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>
        <v>4.7</v>
      </c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1933.8999999999999</v>
      </c>
      <c r="E83" s="9">
        <f t="shared" ref="E83:F83" si="11">SUM(E85:E87)</f>
        <v>1926.3</v>
      </c>
      <c r="F83" s="9">
        <f t="shared" si="11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626.29999999999995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1307.5999999999999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0</v>
      </c>
      <c r="E96" s="9">
        <f t="shared" ref="E96:F96" si="13">SUM(E98)</f>
        <v>71.8</v>
      </c>
      <c r="F96" s="9">
        <f t="shared" si="13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0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271.3</v>
      </c>
      <c r="E100" s="9">
        <f t="shared" ref="E100:F100" si="14">SUM(E102:E103)</f>
        <v>42.1</v>
      </c>
      <c r="F100" s="9">
        <f t="shared" si="14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267.10000000000002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4.2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618</v>
      </c>
      <c r="E105" s="9">
        <f t="shared" ref="E105:F105" si="15">SUM(E107:E108)</f>
        <v>627.5</v>
      </c>
      <c r="F105" s="9">
        <f t="shared" si="15"/>
        <v>627.5</v>
      </c>
      <c r="G105" s="53"/>
    </row>
    <row r="106" spans="2:7" ht="15.75" customHeight="1" x14ac:dyDescent="0.2">
      <c r="B106" s="75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6"/>
      <c r="C107" s="59" t="s">
        <v>13</v>
      </c>
      <c r="D107" s="23">
        <v>618</v>
      </c>
      <c r="E107" s="23">
        <v>627.5</v>
      </c>
      <c r="F107" s="23">
        <v>627.5</v>
      </c>
      <c r="G107" s="55"/>
    </row>
    <row r="108" spans="2:7" ht="15.75" customHeight="1" x14ac:dyDescent="0.2">
      <c r="B108" s="77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137.69999999999999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137.69999999999999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1.2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>
        <v>1.2</v>
      </c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SUM(D130:D132)</f>
        <v>1942.2</v>
      </c>
      <c r="E128" s="9">
        <f t="shared" ref="E128:F128" si="19">SUM(E130:E131)</f>
        <v>1000</v>
      </c>
      <c r="F128" s="9">
        <f t="shared" si="19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342.2</v>
      </c>
      <c r="E131" s="24"/>
      <c r="F131" s="24"/>
      <c r="G131" s="55"/>
    </row>
    <row r="132" spans="2:7" ht="18.75" customHeight="1" x14ac:dyDescent="0.2">
      <c r="B132" s="36"/>
      <c r="C132" s="41" t="s">
        <v>115</v>
      </c>
      <c r="D132" s="23">
        <v>1600</v>
      </c>
      <c r="E132" s="24"/>
      <c r="F132" s="24"/>
      <c r="G132" s="55"/>
    </row>
    <row r="133" spans="2:7" ht="43.5" customHeight="1" x14ac:dyDescent="0.2">
      <c r="B133" s="44" t="s">
        <v>59</v>
      </c>
      <c r="C133" s="15" t="s">
        <v>77</v>
      </c>
      <c r="D133" s="25"/>
      <c r="E133" s="25"/>
      <c r="F133" s="25"/>
      <c r="G133" s="49" t="s">
        <v>60</v>
      </c>
    </row>
    <row r="134" spans="2:7" ht="16.149999999999999" customHeight="1" x14ac:dyDescent="0.2">
      <c r="B134" s="42"/>
      <c r="C134" s="19" t="s">
        <v>3</v>
      </c>
      <c r="D134" s="9">
        <f>SUM(D136:D139)</f>
        <v>1484.5</v>
      </c>
      <c r="E134" s="9">
        <f t="shared" ref="E134:F134" si="20">SUM(E136:E139)</f>
        <v>940</v>
      </c>
      <c r="F134" s="9">
        <f t="shared" si="20"/>
        <v>0</v>
      </c>
      <c r="G134" s="53"/>
    </row>
    <row r="135" spans="2:7" ht="16.149999999999999" customHeight="1" x14ac:dyDescent="0.2">
      <c r="B135" s="45"/>
      <c r="C135" s="43" t="s">
        <v>4</v>
      </c>
      <c r="D135" s="7"/>
      <c r="E135" s="7"/>
      <c r="F135" s="7"/>
      <c r="G135" s="54"/>
    </row>
    <row r="136" spans="2:7" ht="16.149999999999999" customHeight="1" x14ac:dyDescent="0.2">
      <c r="B136" s="30"/>
      <c r="C136" s="41" t="s">
        <v>10</v>
      </c>
      <c r="D136" s="23">
        <v>1484.5</v>
      </c>
      <c r="E136" s="23"/>
      <c r="F136" s="23"/>
      <c r="G136" s="55"/>
    </row>
    <row r="137" spans="2:7" ht="16.149999999999999" customHeight="1" x14ac:dyDescent="0.2">
      <c r="B137" s="30"/>
      <c r="C137" s="41" t="s">
        <v>13</v>
      </c>
      <c r="D137" s="23"/>
      <c r="E137" s="23">
        <v>90</v>
      </c>
      <c r="F137" s="23"/>
      <c r="G137" s="55"/>
    </row>
    <row r="138" spans="2:7" ht="16.149999999999999" customHeight="1" x14ac:dyDescent="0.2">
      <c r="B138" s="35"/>
      <c r="C138" s="41" t="s">
        <v>14</v>
      </c>
      <c r="D138" s="23"/>
      <c r="E138" s="23">
        <v>850</v>
      </c>
      <c r="F138" s="24"/>
      <c r="G138" s="55"/>
    </row>
    <row r="139" spans="2:7" ht="16.149999999999999" customHeight="1" x14ac:dyDescent="0.2">
      <c r="B139" s="36"/>
      <c r="C139" s="41" t="s">
        <v>9</v>
      </c>
      <c r="D139" s="46"/>
      <c r="E139" s="46"/>
      <c r="F139" s="46"/>
      <c r="G139" s="56"/>
    </row>
    <row r="140" spans="2:7" ht="55.5" customHeight="1" x14ac:dyDescent="0.2">
      <c r="B140" s="44" t="s">
        <v>61</v>
      </c>
      <c r="C140" s="15" t="s">
        <v>76</v>
      </c>
      <c r="D140" s="25"/>
      <c r="E140" s="25"/>
      <c r="F140" s="25"/>
      <c r="G140" s="49" t="s">
        <v>55</v>
      </c>
    </row>
    <row r="141" spans="2:7" ht="16.149999999999999" customHeight="1" x14ac:dyDescent="0.2">
      <c r="B141" s="42"/>
      <c r="C141" s="19" t="s">
        <v>3</v>
      </c>
      <c r="D141" s="9">
        <f>SUM(D143:D145)</f>
        <v>652.79999999999995</v>
      </c>
      <c r="E141" s="9">
        <f t="shared" ref="E141:F141" si="21">SUM(E143:E145)</f>
        <v>97.5</v>
      </c>
      <c r="F141" s="9">
        <f t="shared" si="21"/>
        <v>101.2</v>
      </c>
      <c r="G141" s="53"/>
    </row>
    <row r="142" spans="2:7" ht="16.149999999999999" customHeight="1" x14ac:dyDescent="0.2">
      <c r="B142" s="45"/>
      <c r="C142" s="43" t="s">
        <v>4</v>
      </c>
      <c r="D142" s="7"/>
      <c r="E142" s="7"/>
      <c r="F142" s="7"/>
      <c r="G142" s="54"/>
    </row>
    <row r="143" spans="2:7" ht="16.149999999999999" customHeight="1" x14ac:dyDescent="0.2">
      <c r="B143" s="30"/>
      <c r="C143" s="41" t="s">
        <v>10</v>
      </c>
      <c r="D143" s="23">
        <v>142.80000000000001</v>
      </c>
      <c r="E143" s="23">
        <v>97.5</v>
      </c>
      <c r="F143" s="23">
        <v>101.2</v>
      </c>
      <c r="G143" s="55"/>
    </row>
    <row r="144" spans="2:7" ht="16.149999999999999" customHeight="1" x14ac:dyDescent="0.2">
      <c r="B144" s="35"/>
      <c r="C144" s="41" t="s">
        <v>14</v>
      </c>
      <c r="D144" s="23">
        <v>510</v>
      </c>
      <c r="E144" s="23"/>
      <c r="F144" s="23"/>
      <c r="G144" s="55"/>
    </row>
    <row r="145" spans="2:7" ht="16.149999999999999" customHeight="1" x14ac:dyDescent="0.2">
      <c r="B145" s="36"/>
      <c r="C145" s="41" t="s">
        <v>9</v>
      </c>
      <c r="D145" s="46"/>
      <c r="E145" s="46"/>
      <c r="F145" s="46"/>
      <c r="G145" s="56"/>
    </row>
    <row r="146" spans="2:7" ht="28.5" customHeight="1" x14ac:dyDescent="0.2">
      <c r="B146" s="44" t="s">
        <v>62</v>
      </c>
      <c r="C146" s="15" t="s">
        <v>75</v>
      </c>
      <c r="D146" s="25"/>
      <c r="E146" s="25"/>
      <c r="F146" s="25"/>
      <c r="G146" s="49" t="s">
        <v>54</v>
      </c>
    </row>
    <row r="147" spans="2:7" ht="16.149999999999999" customHeight="1" x14ac:dyDescent="0.2">
      <c r="B147" s="42"/>
      <c r="C147" s="19" t="s">
        <v>3</v>
      </c>
      <c r="D147" s="9">
        <f>SUM(D149:D151)</f>
        <v>0</v>
      </c>
      <c r="E147" s="9">
        <f t="shared" ref="E147:F147" si="22">SUM(E149:E151)</f>
        <v>0</v>
      </c>
      <c r="F147" s="9">
        <f t="shared" si="22"/>
        <v>0</v>
      </c>
      <c r="G147" s="53"/>
    </row>
    <row r="148" spans="2:7" ht="16.149999999999999" customHeight="1" x14ac:dyDescent="0.2">
      <c r="B148" s="45"/>
      <c r="C148" s="43" t="s">
        <v>4</v>
      </c>
      <c r="D148" s="7"/>
      <c r="E148" s="7"/>
      <c r="F148" s="7"/>
      <c r="G148" s="54"/>
    </row>
    <row r="149" spans="2:7" ht="16.149999999999999" customHeight="1" x14ac:dyDescent="0.2">
      <c r="B149" s="30"/>
      <c r="C149" s="41" t="s">
        <v>10</v>
      </c>
      <c r="D149" s="24"/>
      <c r="E149" s="24"/>
      <c r="F149" s="24"/>
      <c r="G149" s="55"/>
    </row>
    <row r="150" spans="2:7" ht="16.149999999999999" customHeight="1" x14ac:dyDescent="0.2">
      <c r="B150" s="35"/>
      <c r="C150" s="41" t="s">
        <v>14</v>
      </c>
      <c r="D150" s="24"/>
      <c r="E150" s="24"/>
      <c r="F150" s="24"/>
      <c r="G150" s="55"/>
    </row>
    <row r="151" spans="2:7" ht="16.149999999999999" customHeight="1" x14ac:dyDescent="0.2">
      <c r="B151" s="36"/>
      <c r="C151" s="41" t="s">
        <v>9</v>
      </c>
      <c r="D151" s="61"/>
      <c r="E151" s="61"/>
      <c r="F151" s="61"/>
      <c r="G151" s="56"/>
    </row>
    <row r="152" spans="2:7" ht="33" customHeight="1" x14ac:dyDescent="0.2">
      <c r="B152" s="44" t="s">
        <v>65</v>
      </c>
      <c r="C152" s="15" t="s">
        <v>74</v>
      </c>
      <c r="D152" s="25"/>
      <c r="E152" s="25"/>
      <c r="F152" s="25"/>
      <c r="G152" s="49" t="s">
        <v>54</v>
      </c>
    </row>
    <row r="153" spans="2:7" ht="16.149999999999999" customHeight="1" x14ac:dyDescent="0.2">
      <c r="B153" s="42"/>
      <c r="C153" s="19" t="s">
        <v>3</v>
      </c>
      <c r="D153" s="9">
        <f>SUM(D155:D158)</f>
        <v>1581.9</v>
      </c>
      <c r="E153" s="9">
        <f>SUM(E155:E158)</f>
        <v>26.1</v>
      </c>
      <c r="F153" s="9">
        <f>SUM(F155:F158)</f>
        <v>0</v>
      </c>
      <c r="G153" s="53"/>
    </row>
    <row r="154" spans="2:7" ht="16.149999999999999" customHeight="1" x14ac:dyDescent="0.2">
      <c r="B154" s="45"/>
      <c r="C154" s="43" t="s">
        <v>4</v>
      </c>
      <c r="D154" s="7"/>
      <c r="E154" s="7"/>
      <c r="F154" s="7"/>
      <c r="G154" s="54"/>
    </row>
    <row r="155" spans="2:7" ht="25.5" x14ac:dyDescent="0.2">
      <c r="B155" s="30"/>
      <c r="C155" s="41" t="s">
        <v>10</v>
      </c>
      <c r="D155" s="23">
        <v>200</v>
      </c>
      <c r="E155" s="23"/>
      <c r="F155" s="23"/>
      <c r="G155" s="55"/>
    </row>
    <row r="156" spans="2:7" ht="16.149999999999999" customHeight="1" x14ac:dyDescent="0.2">
      <c r="B156" s="30"/>
      <c r="C156" s="41" t="s">
        <v>13</v>
      </c>
      <c r="D156" s="23">
        <v>219.9</v>
      </c>
      <c r="E156" s="23">
        <v>1.1000000000000001</v>
      </c>
      <c r="F156" s="23"/>
      <c r="G156" s="55"/>
    </row>
    <row r="157" spans="2:7" ht="16.149999999999999" customHeight="1" x14ac:dyDescent="0.2">
      <c r="B157" s="35"/>
      <c r="C157" s="41" t="s">
        <v>14</v>
      </c>
      <c r="D157" s="23">
        <v>1162</v>
      </c>
      <c r="E157" s="23">
        <v>25</v>
      </c>
      <c r="F157" s="23"/>
      <c r="G157" s="55"/>
    </row>
    <row r="158" spans="2:7" ht="16.149999999999999" customHeight="1" x14ac:dyDescent="0.2">
      <c r="B158" s="36"/>
      <c r="C158" s="41" t="s">
        <v>9</v>
      </c>
      <c r="D158" s="46"/>
      <c r="E158" s="46"/>
      <c r="F158" s="46"/>
      <c r="G158" s="56"/>
    </row>
    <row r="159" spans="2:7" ht="42.75" customHeight="1" x14ac:dyDescent="0.2">
      <c r="B159" s="44" t="s">
        <v>64</v>
      </c>
      <c r="C159" s="15" t="s">
        <v>73</v>
      </c>
      <c r="D159" s="25"/>
      <c r="E159" s="25"/>
      <c r="F159" s="25"/>
      <c r="G159" s="49" t="s">
        <v>54</v>
      </c>
    </row>
    <row r="160" spans="2:7" ht="16.149999999999999" customHeight="1" x14ac:dyDescent="0.2">
      <c r="B160" s="42"/>
      <c r="C160" s="19" t="s">
        <v>3</v>
      </c>
      <c r="D160" s="9">
        <f>SUM(D162:D165)</f>
        <v>237.4</v>
      </c>
      <c r="E160" s="9">
        <f>SUM(E162:E165)</f>
        <v>0</v>
      </c>
      <c r="F160" s="9">
        <f>SUM(F162:F165)</f>
        <v>0</v>
      </c>
      <c r="G160" s="53"/>
    </row>
    <row r="161" spans="2:7" ht="16.149999999999999" customHeight="1" x14ac:dyDescent="0.2">
      <c r="B161" s="45"/>
      <c r="C161" s="43" t="s">
        <v>4</v>
      </c>
      <c r="D161" s="7"/>
      <c r="E161" s="7"/>
      <c r="F161" s="7"/>
      <c r="G161" s="54"/>
    </row>
    <row r="162" spans="2:7" ht="24" customHeight="1" x14ac:dyDescent="0.2">
      <c r="B162" s="30"/>
      <c r="C162" s="41" t="s">
        <v>10</v>
      </c>
      <c r="D162" s="24"/>
      <c r="E162" s="24"/>
      <c r="F162" s="24"/>
      <c r="G162" s="55"/>
    </row>
    <row r="163" spans="2:7" ht="16.5" customHeight="1" x14ac:dyDescent="0.2">
      <c r="B163" s="30"/>
      <c r="C163" s="41" t="s">
        <v>13</v>
      </c>
      <c r="D163" s="24">
        <v>140.9</v>
      </c>
      <c r="E163" s="24"/>
      <c r="F163" s="24"/>
      <c r="G163" s="55"/>
    </row>
    <row r="164" spans="2:7" ht="16.149999999999999" customHeight="1" x14ac:dyDescent="0.2">
      <c r="B164" s="35"/>
      <c r="C164" s="41" t="s">
        <v>14</v>
      </c>
      <c r="D164" s="24"/>
      <c r="E164" s="24"/>
      <c r="F164" s="24"/>
      <c r="G164" s="55"/>
    </row>
    <row r="165" spans="2:7" ht="16.149999999999999" customHeight="1" x14ac:dyDescent="0.2">
      <c r="B165" s="36"/>
      <c r="C165" s="41" t="s">
        <v>9</v>
      </c>
      <c r="D165" s="46">
        <v>96.5</v>
      </c>
      <c r="E165" s="46"/>
      <c r="F165" s="46"/>
      <c r="G165" s="56"/>
    </row>
    <row r="166" spans="2:7" ht="29.25" customHeight="1" x14ac:dyDescent="0.2">
      <c r="B166" s="44" t="s">
        <v>99</v>
      </c>
      <c r="C166" s="15" t="s">
        <v>100</v>
      </c>
      <c r="D166" s="25"/>
      <c r="E166" s="25"/>
      <c r="F166" s="25"/>
      <c r="G166" s="49" t="s">
        <v>54</v>
      </c>
    </row>
    <row r="167" spans="2:7" ht="16.149999999999999" customHeight="1" x14ac:dyDescent="0.2">
      <c r="B167" s="42"/>
      <c r="C167" s="19" t="s">
        <v>3</v>
      </c>
      <c r="D167" s="9">
        <f>SUM(D169:D171)</f>
        <v>4.9000000000000004</v>
      </c>
      <c r="E167" s="9">
        <f>SUM(E169:E171)</f>
        <v>4.9000000000000004</v>
      </c>
      <c r="F167" s="9">
        <f>SUM(F169:F171)</f>
        <v>0</v>
      </c>
      <c r="G167" s="53"/>
    </row>
    <row r="168" spans="2:7" ht="16.149999999999999" customHeight="1" x14ac:dyDescent="0.2">
      <c r="B168" s="45"/>
      <c r="C168" s="43" t="s">
        <v>4</v>
      </c>
      <c r="D168" s="7"/>
      <c r="E168" s="7"/>
      <c r="F168" s="7"/>
      <c r="G168" s="54"/>
    </row>
    <row r="169" spans="2:7" ht="25.5" customHeight="1" x14ac:dyDescent="0.2">
      <c r="B169" s="30"/>
      <c r="C169" s="41" t="s">
        <v>10</v>
      </c>
      <c r="D169" s="24"/>
      <c r="E169" s="24"/>
      <c r="F169" s="24"/>
      <c r="G169" s="55"/>
    </row>
    <row r="170" spans="2:7" ht="16.149999999999999" customHeight="1" x14ac:dyDescent="0.2">
      <c r="B170" s="35"/>
      <c r="C170" s="41" t="s">
        <v>14</v>
      </c>
      <c r="D170" s="23">
        <v>4.9000000000000004</v>
      </c>
      <c r="E170" s="23">
        <v>4.9000000000000004</v>
      </c>
      <c r="F170" s="24"/>
      <c r="G170" s="55"/>
    </row>
    <row r="171" spans="2:7" ht="16.149999999999999" customHeight="1" x14ac:dyDescent="0.2">
      <c r="B171" s="36"/>
      <c r="C171" s="41" t="s">
        <v>9</v>
      </c>
      <c r="D171" s="46"/>
      <c r="E171" s="46"/>
      <c r="F171" s="46"/>
      <c r="G171" s="56"/>
    </row>
    <row r="172" spans="2:7" ht="42.75" customHeight="1" x14ac:dyDescent="0.2">
      <c r="B172" s="44" t="s">
        <v>101</v>
      </c>
      <c r="C172" s="15" t="s">
        <v>102</v>
      </c>
      <c r="D172" s="25"/>
      <c r="E172" s="25"/>
      <c r="F172" s="25"/>
      <c r="G172" s="49"/>
    </row>
    <row r="173" spans="2:7" ht="16.149999999999999" customHeight="1" x14ac:dyDescent="0.2">
      <c r="B173" s="42"/>
      <c r="C173" s="19" t="s">
        <v>3</v>
      </c>
      <c r="D173" s="9">
        <f>SUM(D175:D178)</f>
        <v>95.3</v>
      </c>
      <c r="E173" s="9">
        <f>SUM(E175:E178)</f>
        <v>95.3</v>
      </c>
      <c r="F173" s="9">
        <f>SUM(F175:F178)</f>
        <v>39.799999999999997</v>
      </c>
      <c r="G173" s="53"/>
    </row>
    <row r="174" spans="2:7" ht="16.149999999999999" customHeight="1" x14ac:dyDescent="0.2">
      <c r="B174" s="45"/>
      <c r="C174" s="43" t="s">
        <v>4</v>
      </c>
      <c r="D174" s="7"/>
      <c r="E174" s="7"/>
      <c r="F174" s="7"/>
      <c r="G174" s="54"/>
    </row>
    <row r="175" spans="2:7" ht="16.149999999999999" customHeight="1" x14ac:dyDescent="0.2">
      <c r="B175" s="30"/>
      <c r="C175" s="41" t="s">
        <v>10</v>
      </c>
      <c r="D175" s="24"/>
      <c r="E175" s="24"/>
      <c r="F175" s="24"/>
      <c r="G175" s="55"/>
    </row>
    <row r="176" spans="2:7" ht="16.149999999999999" customHeight="1" x14ac:dyDescent="0.2">
      <c r="B176" s="30"/>
      <c r="C176" s="41" t="s">
        <v>13</v>
      </c>
      <c r="D176" s="23">
        <v>18.8</v>
      </c>
      <c r="E176" s="23">
        <v>18.8</v>
      </c>
      <c r="F176" s="23">
        <v>7.9</v>
      </c>
      <c r="G176" s="55"/>
    </row>
    <row r="177" spans="2:7" ht="16.149999999999999" customHeight="1" x14ac:dyDescent="0.2">
      <c r="B177" s="35"/>
      <c r="C177" s="41" t="s">
        <v>14</v>
      </c>
      <c r="D177" s="23">
        <v>76.5</v>
      </c>
      <c r="E177" s="23">
        <v>76.5</v>
      </c>
      <c r="F177" s="23">
        <v>31.9</v>
      </c>
      <c r="G177" s="55"/>
    </row>
    <row r="178" spans="2:7" ht="16.149999999999999" customHeight="1" x14ac:dyDescent="0.2">
      <c r="B178" s="36"/>
      <c r="C178" s="41" t="s">
        <v>9</v>
      </c>
      <c r="D178" s="46"/>
      <c r="E178" s="46"/>
      <c r="F178" s="46"/>
      <c r="G178" s="56"/>
    </row>
    <row r="179" spans="2:7" ht="39" customHeight="1" x14ac:dyDescent="0.2">
      <c r="B179" s="44" t="s">
        <v>103</v>
      </c>
      <c r="C179" s="15" t="s">
        <v>116</v>
      </c>
      <c r="D179" s="25"/>
      <c r="E179" s="25"/>
      <c r="F179" s="25"/>
      <c r="G179" s="49"/>
    </row>
    <row r="180" spans="2:7" ht="16.149999999999999" customHeight="1" x14ac:dyDescent="0.2">
      <c r="B180" s="42"/>
      <c r="C180" s="19" t="s">
        <v>3</v>
      </c>
      <c r="D180" s="9">
        <f>SUM(D182:D185)</f>
        <v>248.2</v>
      </c>
      <c r="E180" s="9">
        <f>SUM(E182:E185)</f>
        <v>0</v>
      </c>
      <c r="F180" s="9">
        <f>SUM(F182:F185)</f>
        <v>0</v>
      </c>
      <c r="G180" s="53"/>
    </row>
    <row r="181" spans="2:7" ht="16.149999999999999" customHeight="1" x14ac:dyDescent="0.2">
      <c r="B181" s="45"/>
      <c r="C181" s="43" t="s">
        <v>4</v>
      </c>
      <c r="D181" s="7"/>
      <c r="E181" s="7"/>
      <c r="F181" s="7"/>
      <c r="G181" s="54"/>
    </row>
    <row r="182" spans="2:7" ht="16.149999999999999" customHeight="1" x14ac:dyDescent="0.2">
      <c r="B182" s="30"/>
      <c r="C182" s="41" t="s">
        <v>10</v>
      </c>
      <c r="D182" s="24"/>
      <c r="E182" s="24"/>
      <c r="F182" s="24"/>
      <c r="G182" s="55"/>
    </row>
    <row r="183" spans="2:7" ht="16.149999999999999" customHeight="1" x14ac:dyDescent="0.2">
      <c r="B183" s="30"/>
      <c r="C183" s="41" t="s">
        <v>13</v>
      </c>
      <c r="D183" s="24">
        <v>35</v>
      </c>
      <c r="E183" s="24"/>
      <c r="F183" s="24"/>
      <c r="G183" s="55"/>
    </row>
    <row r="184" spans="2:7" ht="16.149999999999999" customHeight="1" x14ac:dyDescent="0.2">
      <c r="B184" s="35"/>
      <c r="C184" s="41" t="s">
        <v>14</v>
      </c>
      <c r="D184" s="24">
        <v>198.2</v>
      </c>
      <c r="E184" s="24"/>
      <c r="F184" s="24"/>
      <c r="G184" s="55"/>
    </row>
    <row r="185" spans="2:7" ht="16.149999999999999" customHeight="1" x14ac:dyDescent="0.2">
      <c r="B185" s="36"/>
      <c r="C185" s="41" t="s">
        <v>9</v>
      </c>
      <c r="D185" s="46">
        <v>15</v>
      </c>
      <c r="E185" s="46"/>
      <c r="F185" s="46"/>
      <c r="G185" s="56"/>
    </row>
    <row r="186" spans="2:7" ht="32.25" customHeight="1" x14ac:dyDescent="0.2">
      <c r="B186" s="44" t="s">
        <v>104</v>
      </c>
      <c r="C186" s="15" t="s">
        <v>105</v>
      </c>
      <c r="D186" s="25"/>
      <c r="E186" s="25"/>
      <c r="F186" s="25"/>
      <c r="G186" s="49"/>
    </row>
    <row r="187" spans="2:7" ht="16.149999999999999" customHeight="1" x14ac:dyDescent="0.2">
      <c r="B187" s="42"/>
      <c r="C187" s="19" t="s">
        <v>3</v>
      </c>
      <c r="D187" s="9">
        <f>SUM(D189:D192)</f>
        <v>122</v>
      </c>
      <c r="E187" s="9">
        <f>SUM(E189:E192)</f>
        <v>0</v>
      </c>
      <c r="F187" s="9">
        <f>SUM(F189:F192)</f>
        <v>0</v>
      </c>
      <c r="G187" s="53"/>
    </row>
    <row r="188" spans="2:7" ht="16.149999999999999" customHeight="1" x14ac:dyDescent="0.2">
      <c r="B188" s="45"/>
      <c r="C188" s="43" t="s">
        <v>4</v>
      </c>
      <c r="D188" s="7"/>
      <c r="E188" s="7"/>
      <c r="F188" s="7"/>
      <c r="G188" s="54"/>
    </row>
    <row r="189" spans="2:7" ht="16.149999999999999" customHeight="1" x14ac:dyDescent="0.2">
      <c r="B189" s="30"/>
      <c r="C189" s="41" t="s">
        <v>10</v>
      </c>
      <c r="D189" s="24"/>
      <c r="E189" s="24"/>
      <c r="F189" s="24"/>
      <c r="G189" s="55"/>
    </row>
    <row r="190" spans="2:7" ht="16.149999999999999" customHeight="1" x14ac:dyDescent="0.2">
      <c r="B190" s="30"/>
      <c r="C190" s="41" t="s">
        <v>13</v>
      </c>
      <c r="D190" s="24">
        <v>20</v>
      </c>
      <c r="E190" s="24"/>
      <c r="F190" s="24"/>
      <c r="G190" s="55"/>
    </row>
    <row r="191" spans="2:7" ht="16.149999999999999" customHeight="1" x14ac:dyDescent="0.2">
      <c r="B191" s="35"/>
      <c r="C191" s="41" t="s">
        <v>14</v>
      </c>
      <c r="D191" s="24">
        <v>102</v>
      </c>
      <c r="E191" s="24"/>
      <c r="F191" s="24"/>
      <c r="G191" s="55"/>
    </row>
    <row r="192" spans="2:7" ht="16.149999999999999" customHeight="1" x14ac:dyDescent="0.2">
      <c r="B192" s="36"/>
      <c r="C192" s="41" t="s">
        <v>9</v>
      </c>
      <c r="D192" s="46"/>
      <c r="E192" s="46"/>
      <c r="F192" s="46"/>
      <c r="G192" s="56"/>
    </row>
    <row r="193" spans="2:7" ht="27.75" customHeight="1" x14ac:dyDescent="0.2">
      <c r="B193" s="12" t="s">
        <v>51</v>
      </c>
      <c r="C193" s="20" t="s">
        <v>72</v>
      </c>
      <c r="D193" s="26"/>
      <c r="E193" s="26"/>
      <c r="F193" s="26"/>
      <c r="G193" s="48"/>
    </row>
    <row r="194" spans="2:7" ht="27" customHeight="1" x14ac:dyDescent="0.2">
      <c r="B194" s="44" t="s">
        <v>52</v>
      </c>
      <c r="C194" s="15" t="s">
        <v>71</v>
      </c>
      <c r="D194" s="25"/>
      <c r="E194" s="25"/>
      <c r="F194" s="25"/>
      <c r="G194" s="49" t="s">
        <v>63</v>
      </c>
    </row>
    <row r="195" spans="2:7" ht="16.149999999999999" customHeight="1" x14ac:dyDescent="0.2">
      <c r="B195" s="42"/>
      <c r="C195" s="19" t="s">
        <v>3</v>
      </c>
      <c r="D195" s="9">
        <f>SUM(D197:D198)</f>
        <v>35</v>
      </c>
      <c r="E195" s="9">
        <f t="shared" ref="E195:F195" si="23">SUM(E197:E198)</f>
        <v>36.799999999999997</v>
      </c>
      <c r="F195" s="9">
        <f t="shared" si="23"/>
        <v>38.200000000000003</v>
      </c>
      <c r="G195" s="53"/>
    </row>
    <row r="196" spans="2:7" ht="16.149999999999999" customHeight="1" x14ac:dyDescent="0.2">
      <c r="B196" s="45"/>
      <c r="C196" s="43" t="s">
        <v>4</v>
      </c>
      <c r="D196" s="7"/>
      <c r="E196" s="7"/>
      <c r="F196" s="7"/>
      <c r="G196" s="54"/>
    </row>
    <row r="197" spans="2:7" ht="16.149999999999999" customHeight="1" x14ac:dyDescent="0.2">
      <c r="B197" s="30"/>
      <c r="C197" s="41" t="s">
        <v>10</v>
      </c>
      <c r="D197" s="23">
        <v>35</v>
      </c>
      <c r="E197" s="23">
        <v>36.799999999999997</v>
      </c>
      <c r="F197" s="23">
        <v>38.200000000000003</v>
      </c>
      <c r="G197" s="55"/>
    </row>
    <row r="198" spans="2:7" ht="16.149999999999999" customHeight="1" x14ac:dyDescent="0.2">
      <c r="B198" s="36"/>
      <c r="C198" s="41" t="s">
        <v>9</v>
      </c>
      <c r="D198" s="23"/>
      <c r="E198" s="23"/>
      <c r="F198" s="23"/>
      <c r="G198" s="55"/>
    </row>
    <row r="199" spans="2:7" ht="19.5" customHeight="1" x14ac:dyDescent="0.2">
      <c r="B199" s="44" t="s">
        <v>53</v>
      </c>
      <c r="C199" s="15" t="s">
        <v>70</v>
      </c>
      <c r="D199" s="25"/>
      <c r="E199" s="25"/>
      <c r="F199" s="25"/>
      <c r="G199" s="49"/>
    </row>
    <row r="200" spans="2:7" ht="25.5" customHeight="1" x14ac:dyDescent="0.2">
      <c r="B200" s="42"/>
      <c r="C200" s="19" t="s">
        <v>3</v>
      </c>
      <c r="D200" s="9">
        <f>SUM(D202:D203)</f>
        <v>12.4</v>
      </c>
      <c r="E200" s="9">
        <f t="shared" ref="E200:F200" si="24">SUM(E202:E203)</f>
        <v>12.6</v>
      </c>
      <c r="F200" s="9">
        <f t="shared" si="24"/>
        <v>13.1</v>
      </c>
      <c r="G200" s="53"/>
    </row>
    <row r="201" spans="2:7" ht="16.149999999999999" customHeight="1" x14ac:dyDescent="0.2">
      <c r="B201" s="45"/>
      <c r="C201" s="43" t="s">
        <v>4</v>
      </c>
      <c r="D201" s="7"/>
      <c r="E201" s="7"/>
      <c r="F201" s="7"/>
      <c r="G201" s="54"/>
    </row>
    <row r="202" spans="2:7" ht="16.149999999999999" customHeight="1" x14ac:dyDescent="0.2">
      <c r="B202" s="30"/>
      <c r="C202" s="41" t="s">
        <v>10</v>
      </c>
      <c r="D202" s="23">
        <v>12.4</v>
      </c>
      <c r="E202" s="23">
        <v>12.6</v>
      </c>
      <c r="F202" s="23">
        <v>13.1</v>
      </c>
      <c r="G202" s="55"/>
    </row>
    <row r="203" spans="2:7" ht="16.149999999999999" customHeight="1" x14ac:dyDescent="0.2">
      <c r="B203" s="36"/>
      <c r="C203" s="41" t="s">
        <v>9</v>
      </c>
      <c r="D203" s="23"/>
      <c r="E203" s="23"/>
      <c r="F203" s="23"/>
      <c r="G203" s="55"/>
    </row>
    <row r="204" spans="2:7" ht="26.25" customHeight="1" x14ac:dyDescent="0.2">
      <c r="B204" s="29"/>
      <c r="C204" s="39" t="s">
        <v>20</v>
      </c>
      <c r="D204" s="40">
        <f>SUM(D7+D14+D22+D30+D38+D45+D51+D57+D64+D70+D77+D83+D89+D96+D100+D105+D111+D116+D123+D128+D134+D141+D147+D153+D160+D167+D173+D180+D187+D195+D200)</f>
        <v>38017.000000000007</v>
      </c>
      <c r="E204" s="40">
        <v>31074.2</v>
      </c>
      <c r="F204" s="40">
        <v>30042.400000000001</v>
      </c>
      <c r="G204" s="57"/>
    </row>
    <row r="205" spans="2:7" ht="15.75" customHeight="1" x14ac:dyDescent="0.2">
      <c r="B205" s="22"/>
      <c r="C205" s="21" t="s">
        <v>5</v>
      </c>
      <c r="D205" s="6">
        <f>SUM(D187+D180+D173+D167+D160+D153+D147+D141+D134+D128+D123+D116+D111)</f>
        <v>6564.7</v>
      </c>
      <c r="E205" s="6">
        <f t="shared" ref="E205:F205" si="25">SUM(E187+E180+E173+E167+E160+E153+E147+E141+E134+E128+E123+E116+E111)</f>
        <v>2220.4</v>
      </c>
      <c r="F205" s="6">
        <f t="shared" si="25"/>
        <v>701.6</v>
      </c>
      <c r="G205" s="58"/>
    </row>
    <row r="206" spans="2:7" ht="31.5" customHeight="1" x14ac:dyDescent="0.2">
      <c r="B206" s="22"/>
      <c r="C206" s="21" t="s">
        <v>6</v>
      </c>
      <c r="D206" s="6">
        <v>7393.9</v>
      </c>
      <c r="E206" s="6">
        <f>+E204-D204</f>
        <v>-6942.8000000000065</v>
      </c>
      <c r="F206" s="6">
        <f>+F204-E204</f>
        <v>-1031.7999999999993</v>
      </c>
      <c r="G206" s="58"/>
    </row>
    <row r="207" spans="2:7" ht="13.15" customHeight="1" x14ac:dyDescent="0.2">
      <c r="B207" s="80" t="s">
        <v>11</v>
      </c>
      <c r="C207" s="80"/>
      <c r="D207" s="80"/>
      <c r="E207" s="80"/>
      <c r="F207" s="80"/>
      <c r="G207" s="80"/>
    </row>
    <row r="208" spans="2:7" ht="18" customHeight="1" x14ac:dyDescent="0.2">
      <c r="B208" s="78" t="s">
        <v>12</v>
      </c>
      <c r="C208" s="78"/>
      <c r="D208" s="78"/>
      <c r="E208" s="78"/>
      <c r="F208" s="78"/>
      <c r="G208" s="78"/>
    </row>
    <row r="209" spans="2:7" x14ac:dyDescent="0.2">
      <c r="B209" s="79" t="s">
        <v>16</v>
      </c>
      <c r="C209" s="79"/>
      <c r="D209" s="79"/>
      <c r="E209" s="79"/>
      <c r="F209" s="79"/>
      <c r="G209" s="79"/>
    </row>
    <row r="210" spans="2:7" x14ac:dyDescent="0.2">
      <c r="B210" s="1" t="s">
        <v>15</v>
      </c>
    </row>
    <row r="212" spans="2:7" x14ac:dyDescent="0.2">
      <c r="B212" s="62" t="s">
        <v>97</v>
      </c>
      <c r="C212" s="63">
        <v>2025</v>
      </c>
      <c r="D212" s="63">
        <v>2026</v>
      </c>
      <c r="E212" s="63">
        <v>2027</v>
      </c>
    </row>
    <row r="213" spans="2:7" ht="36" x14ac:dyDescent="0.2">
      <c r="B213" s="64" t="s">
        <v>3</v>
      </c>
      <c r="C213" s="70">
        <f>SUM(C215:C220)</f>
        <v>38017.000000000007</v>
      </c>
      <c r="D213" s="70">
        <f>SUM(D215:D220)</f>
        <v>31074.2</v>
      </c>
      <c r="E213" s="70">
        <f>SUM(E215:E220)</f>
        <v>30042.400000000001</v>
      </c>
      <c r="F213" s="34"/>
      <c r="G213" s="34"/>
    </row>
    <row r="214" spans="2:7" x14ac:dyDescent="0.2">
      <c r="B214" s="65" t="s">
        <v>4</v>
      </c>
      <c r="C214" s="66"/>
      <c r="D214" s="66"/>
      <c r="E214" s="66"/>
    </row>
    <row r="215" spans="2:7" ht="40.5" customHeight="1" x14ac:dyDescent="0.2">
      <c r="B215" s="67" t="s">
        <v>10</v>
      </c>
      <c r="C215" s="68">
        <f>SUM(D9+D16+D24+D32+D40+D47+D53+D59+D66+D72+D79+D85+D91+D102+D113+D118+D125+D130+D136+D143+D149+D155+D162+D169+D175+D182+D189+D197+D202)</f>
        <v>14476.699999999999</v>
      </c>
      <c r="D215" s="68">
        <f t="shared" ref="D215:E215" si="26">SUM(E9+E16+E24+E32+E40+E47+E53+E59+E66+E72+E79+E85+E91+E102+E113+E118+E125+E130+E136+E143+E149+E155+E162+E169+E175+E182+E189+E197+E202)</f>
        <v>14187.099999999999</v>
      </c>
      <c r="E215" s="68">
        <f t="shared" si="26"/>
        <v>14172.3</v>
      </c>
    </row>
    <row r="216" spans="2:7" ht="24" x14ac:dyDescent="0.2">
      <c r="B216" s="67" t="s">
        <v>98</v>
      </c>
      <c r="C216" s="71">
        <f>SUM(D11+D18+D26+D34+D42+D61+D74)</f>
        <v>557.6</v>
      </c>
      <c r="D216" s="71">
        <f t="shared" ref="D216:E216" si="27">SUM(E11+E18+E26+E34+E42+E61+E74)</f>
        <v>507.69999999999993</v>
      </c>
      <c r="E216" s="71">
        <f t="shared" si="27"/>
        <v>517.20000000000005</v>
      </c>
    </row>
    <row r="217" spans="2:7" ht="15.75" customHeight="1" x14ac:dyDescent="0.2">
      <c r="B217" s="67" t="s">
        <v>9</v>
      </c>
      <c r="C217" s="71">
        <f>SUM(D12+D19+D27+D35+D43+D49+D54+D62+D68+D75+D80+D87+D94+D103+D108+D114+D121+D126+D131+D139+D145+D151+D158+D165+D171+D178+D185+D192+D198+D203)</f>
        <v>2581.1999999999998</v>
      </c>
      <c r="D217" s="71">
        <f t="shared" ref="D217:E217" si="28">SUM(E12+E19+E27+E35+E43+E49+E54+E62+E68+E75+E80+E87+E94+E103+E108+E114+E121+E126+E131+E139+E145+E151+E158+E165+E171+E178+E185+E192+E198+E203)</f>
        <v>0</v>
      </c>
      <c r="E217" s="71">
        <f t="shared" si="28"/>
        <v>0</v>
      </c>
      <c r="F217" s="34"/>
    </row>
    <row r="218" spans="2:7" ht="15.75" customHeight="1" x14ac:dyDescent="0.2">
      <c r="B218" s="67" t="s">
        <v>115</v>
      </c>
      <c r="C218" s="71">
        <f>SUM(D132)</f>
        <v>1600</v>
      </c>
      <c r="D218" s="71">
        <f t="shared" ref="D218:E218" si="29">SUM(E132)</f>
        <v>0</v>
      </c>
      <c r="E218" s="71">
        <f t="shared" si="29"/>
        <v>0</v>
      </c>
      <c r="F218" s="34"/>
    </row>
    <row r="219" spans="2:7" ht="36" x14ac:dyDescent="0.2">
      <c r="B219" s="67" t="s">
        <v>13</v>
      </c>
      <c r="C219" s="71">
        <f>SUM(D10+D17+D25+D33+D41+D48+D60+D67+D73+D86+D92+D98+D107+D119+D137+D156+D163+D176+D190+D183)</f>
        <v>16747.900000000005</v>
      </c>
      <c r="D219" s="71">
        <f t="shared" ref="D219:E219" si="30">SUM(E10+E17+E25+E33+E41+E48+E60+E67+E73+E86+E92+E98+E107+E119+E137+E156+E163+E176)</f>
        <v>15423</v>
      </c>
      <c r="E219" s="71">
        <f t="shared" si="30"/>
        <v>15321</v>
      </c>
    </row>
    <row r="220" spans="2:7" ht="35.25" customHeight="1" x14ac:dyDescent="0.2">
      <c r="B220" s="69" t="s">
        <v>14</v>
      </c>
      <c r="C220" s="71">
        <f>SUM(D93+D120+D138+D144+D150+D157+D164+D170+D177+D184+D191)</f>
        <v>2053.6000000000004</v>
      </c>
      <c r="D220" s="71">
        <f t="shared" ref="D220:E220" si="31">SUM(E93+E120+E138+E144+E150+E157+E164+E170+E177+E184+E191)</f>
        <v>956.4</v>
      </c>
      <c r="E220" s="71">
        <f t="shared" si="31"/>
        <v>31.9</v>
      </c>
      <c r="F220" s="34"/>
    </row>
  </sheetData>
  <customSheetViews>
    <customSheetView guid="{AA5A253A-BF5A-42F0-BBA8-E05818822F3B}" fitToPage="1" topLeftCell="A193">
      <selection activeCell="B207" sqref="B207:G207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678B05E8-00BB-446F-89A2-E3C034534362}" fitToPage="1" topLeftCell="A201">
      <selection activeCell="B209" sqref="B209:G209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332F9C2A-37BA-4BBD-8438-18775629EB58}" fitToPage="1" topLeftCell="A187">
      <selection activeCell="D108" sqref="D108:D109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8">
    <mergeCell ref="B2:G2"/>
    <mergeCell ref="B106:B108"/>
    <mergeCell ref="B208:G208"/>
    <mergeCell ref="B209:G209"/>
    <mergeCell ref="B207:G207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x14ac:dyDescent="0.2">
      <c r="B9" s="5"/>
    </row>
  </sheetData>
  <customSheetViews>
    <customSheetView guid="{AA5A253A-BF5A-42F0-BBA8-E05818822F3B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Ruta Vaitkuniene</cp:lastModifiedBy>
  <cp:lastPrinted>2025-02-07T09:50:34Z</cp:lastPrinted>
  <dcterms:created xsi:type="dcterms:W3CDTF">2023-07-11T10:34:54Z</dcterms:created>
  <dcterms:modified xsi:type="dcterms:W3CDTF">2025-11-14T13:07:14Z</dcterms:modified>
</cp:coreProperties>
</file>