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-10-30\"/>
    </mc:Choice>
  </mc:AlternateContent>
  <bookViews>
    <workbookView xWindow="-120" yWindow="-120" windowWidth="29040" windowHeight="15840"/>
  </bookViews>
  <sheets>
    <sheet name="Lapas3" sheetId="3" r:id="rId1"/>
  </sheets>
  <calcPr calcId="152511"/>
</workbook>
</file>

<file path=xl/calcChain.xml><?xml version="1.0" encoding="utf-8"?>
<calcChain xmlns="http://schemas.openxmlformats.org/spreadsheetml/2006/main">
  <c r="D419" i="3" l="1"/>
  <c r="D412" i="3"/>
  <c r="D402" i="3"/>
  <c r="D199" i="3"/>
  <c r="D363" i="3"/>
  <c r="D162" i="3"/>
  <c r="D161" i="3" s="1"/>
  <c r="D96" i="3"/>
  <c r="D95" i="3" s="1"/>
  <c r="D92" i="3"/>
  <c r="D82" i="3"/>
  <c r="D78" i="3"/>
  <c r="D434" i="3"/>
  <c r="D425" i="3"/>
  <c r="D423" i="3"/>
  <c r="D346" i="3"/>
  <c r="D179" i="3"/>
  <c r="D159" i="3"/>
  <c r="D158" i="3" s="1"/>
  <c r="D143" i="3"/>
  <c r="D142" i="3" s="1"/>
  <c r="D136" i="3"/>
  <c r="D135" i="3" s="1"/>
  <c r="D132" i="3"/>
  <c r="D131" i="3" s="1"/>
  <c r="D123" i="3"/>
  <c r="D122" i="3" s="1"/>
  <c r="D116" i="3"/>
  <c r="D115" i="3" s="1"/>
  <c r="D109" i="3"/>
  <c r="D108" i="3" s="1"/>
  <c r="D102" i="3"/>
  <c r="D87" i="3"/>
  <c r="D430" i="3"/>
  <c r="D429" i="3" s="1"/>
  <c r="D407" i="3"/>
  <c r="D43" i="3"/>
  <c r="D41" i="3" s="1"/>
  <c r="D259" i="3"/>
  <c r="D241" i="3"/>
  <c r="D211" i="3"/>
  <c r="D223" i="3"/>
  <c r="D396" i="3"/>
  <c r="D395" i="3" s="1"/>
  <c r="D14" i="3"/>
  <c r="D229" i="3"/>
  <c r="D283" i="3"/>
  <c r="D295" i="3"/>
  <c r="D247" i="3"/>
  <c r="D420" i="3"/>
  <c r="D440" i="3" l="1"/>
  <c r="D439" i="3"/>
  <c r="D424" i="3"/>
  <c r="D418" i="3"/>
  <c r="D411" i="3"/>
  <c r="D408" i="3"/>
  <c r="D401" i="3"/>
  <c r="D201" i="3" l="1"/>
  <c r="D195" i="3" l="1"/>
  <c r="D192" i="3"/>
  <c r="D191" i="3" s="1"/>
  <c r="D86" i="3"/>
  <c r="D52" i="3"/>
  <c r="D51" i="3" s="1"/>
  <c r="D27" i="3"/>
  <c r="D81" i="3" l="1"/>
  <c r="D436" i="3"/>
  <c r="D435" i="3"/>
  <c r="D433" i="3"/>
  <c r="D428" i="3"/>
  <c r="D427" i="3" s="1"/>
  <c r="D426" i="3"/>
  <c r="D416" i="3"/>
  <c r="D415" i="3"/>
  <c r="D413" i="3"/>
  <c r="D406" i="3"/>
  <c r="D403" i="3"/>
  <c r="D390" i="3"/>
  <c r="D389" i="3" s="1"/>
  <c r="D388" i="3" s="1"/>
  <c r="D385" i="3"/>
  <c r="D384" i="3" s="1"/>
  <c r="D383" i="3" s="1"/>
  <c r="D380" i="3"/>
  <c r="D379" i="3" s="1"/>
  <c r="D378" i="3" s="1"/>
  <c r="D374" i="3"/>
  <c r="D373" i="3" s="1"/>
  <c r="D372" i="3" s="1"/>
  <c r="D369" i="3"/>
  <c r="D368" i="3" s="1"/>
  <c r="D367" i="3" s="1"/>
  <c r="D362" i="3"/>
  <c r="D361" i="3" s="1"/>
  <c r="D357" i="3"/>
  <c r="D356" i="3" s="1"/>
  <c r="D355" i="3" s="1"/>
  <c r="D352" i="3"/>
  <c r="D351" i="3" s="1"/>
  <c r="D350" i="3" s="1"/>
  <c r="D345" i="3"/>
  <c r="D344" i="3" s="1"/>
  <c r="D341" i="3"/>
  <c r="D340" i="3" s="1"/>
  <c r="D339" i="3" s="1"/>
  <c r="D336" i="3"/>
  <c r="D335" i="3" s="1"/>
  <c r="D334" i="3" s="1"/>
  <c r="D331" i="3"/>
  <c r="D330" i="3" s="1"/>
  <c r="D329" i="3" s="1"/>
  <c r="D325" i="3"/>
  <c r="D324" i="3" s="1"/>
  <c r="D323" i="3" s="1"/>
  <c r="D319" i="3"/>
  <c r="D318" i="3" s="1"/>
  <c r="D317" i="3" s="1"/>
  <c r="D313" i="3"/>
  <c r="D312" i="3" s="1"/>
  <c r="D311" i="3" s="1"/>
  <c r="D307" i="3"/>
  <c r="D306" i="3" s="1"/>
  <c r="D305" i="3" s="1"/>
  <c r="D301" i="3"/>
  <c r="D300" i="3" s="1"/>
  <c r="D299" i="3" s="1"/>
  <c r="D294" i="3"/>
  <c r="D293" i="3" s="1"/>
  <c r="D289" i="3"/>
  <c r="D288" i="3" s="1"/>
  <c r="D287" i="3" s="1"/>
  <c r="D282" i="3"/>
  <c r="D281" i="3" s="1"/>
  <c r="D277" i="3"/>
  <c r="D276" i="3" s="1"/>
  <c r="D275" i="3" s="1"/>
  <c r="D271" i="3"/>
  <c r="D270" i="3" s="1"/>
  <c r="D269" i="3" s="1"/>
  <c r="D265" i="3"/>
  <c r="D264" i="3" s="1"/>
  <c r="D263" i="3" s="1"/>
  <c r="D258" i="3"/>
  <c r="D257" i="3" s="1"/>
  <c r="D253" i="3"/>
  <c r="D252" i="3" s="1"/>
  <c r="D251" i="3" s="1"/>
  <c r="D246" i="3"/>
  <c r="D245" i="3" s="1"/>
  <c r="D240" i="3"/>
  <c r="D239" i="3" s="1"/>
  <c r="D235" i="3"/>
  <c r="D234" i="3" s="1"/>
  <c r="D233" i="3" s="1"/>
  <c r="D228" i="3"/>
  <c r="D227" i="3" s="1"/>
  <c r="D222" i="3"/>
  <c r="D221" i="3" s="1"/>
  <c r="D217" i="3"/>
  <c r="D216" i="3" s="1"/>
  <c r="D215" i="3" s="1"/>
  <c r="D210" i="3"/>
  <c r="D209" i="3" s="1"/>
  <c r="D206" i="3"/>
  <c r="D200" i="3"/>
  <c r="D194" i="3"/>
  <c r="D188" i="3"/>
  <c r="D187" i="3" s="1"/>
  <c r="D184" i="3"/>
  <c r="D183" i="3" s="1"/>
  <c r="D178" i="3"/>
  <c r="D176" i="3"/>
  <c r="D175" i="3" s="1"/>
  <c r="D171" i="3"/>
  <c r="D170" i="3" s="1"/>
  <c r="D167" i="3"/>
  <c r="D166" i="3" s="1"/>
  <c r="D155" i="3"/>
  <c r="D154" i="3" s="1"/>
  <c r="D153" i="3" s="1"/>
  <c r="D151" i="3"/>
  <c r="D150" i="3" s="1"/>
  <c r="D146" i="3"/>
  <c r="D145" i="3" s="1"/>
  <c r="D140" i="3"/>
  <c r="D139" i="3" s="1"/>
  <c r="D128" i="3"/>
  <c r="D127" i="3" s="1"/>
  <c r="D126" i="3" s="1"/>
  <c r="D120" i="3"/>
  <c r="D119" i="3" s="1"/>
  <c r="D118" i="3" s="1"/>
  <c r="D113" i="3"/>
  <c r="D112" i="3" s="1"/>
  <c r="D106" i="3"/>
  <c r="D105" i="3" s="1"/>
  <c r="D101" i="3"/>
  <c r="D91" i="3"/>
  <c r="D77" i="3"/>
  <c r="D74" i="3"/>
  <c r="D73" i="3" s="1"/>
  <c r="D69" i="3"/>
  <c r="D68" i="3" s="1"/>
  <c r="D65" i="3"/>
  <c r="D64" i="3" s="1"/>
  <c r="D60" i="3"/>
  <c r="D57" i="3"/>
  <c r="D56" i="3" s="1"/>
  <c r="D46" i="3"/>
  <c r="D45" i="3" s="1"/>
  <c r="D37" i="3"/>
  <c r="D36" i="3" s="1"/>
  <c r="D33" i="3"/>
  <c r="D30" i="3" s="1"/>
  <c r="D26" i="3"/>
  <c r="D24" i="3"/>
  <c r="D23" i="3" s="1"/>
  <c r="D19" i="3"/>
  <c r="D18" i="3" s="1"/>
  <c r="D13" i="3"/>
  <c r="D12" i="3" s="1"/>
  <c r="D138" i="3" l="1"/>
  <c r="D100" i="3"/>
  <c r="D59" i="3"/>
  <c r="D55" i="3" s="1"/>
  <c r="D186" i="3"/>
  <c r="D205" i="3"/>
  <c r="D204" i="3" s="1"/>
  <c r="D165" i="3"/>
  <c r="D90" i="3"/>
  <c r="D17" i="3"/>
  <c r="D63" i="3"/>
  <c r="D422" i="3"/>
  <c r="D421" i="3" s="1"/>
  <c r="D76" i="3"/>
  <c r="D400" i="3"/>
  <c r="D399" i="3" s="1"/>
  <c r="D174" i="3"/>
  <c r="D432" i="3"/>
  <c r="D431" i="3" s="1"/>
  <c r="D405" i="3"/>
  <c r="D404" i="3" s="1"/>
  <c r="D410" i="3"/>
  <c r="D409" i="3" s="1"/>
  <c r="D417" i="3"/>
  <c r="D414" i="3" s="1"/>
  <c r="D438" i="3" l="1"/>
  <c r="D437" i="3" s="1"/>
  <c r="D398" i="3" s="1"/>
  <c r="D394" i="3"/>
</calcChain>
</file>

<file path=xl/sharedStrings.xml><?xml version="1.0" encoding="utf-8"?>
<sst xmlns="http://schemas.openxmlformats.org/spreadsheetml/2006/main" count="576" uniqueCount="140">
  <si>
    <t>PATVIRTINTA</t>
  </si>
  <si>
    <t>Panevėžio rajono savivaldybės tarybos</t>
  </si>
  <si>
    <t>4 priedas</t>
  </si>
  <si>
    <t>(tūkst.Eur)</t>
  </si>
  <si>
    <t>Eil.
Nr.</t>
  </si>
  <si>
    <t>Asignavimų valdytojas</t>
  </si>
  <si>
    <t>Programos kodas</t>
  </si>
  <si>
    <t>Iš viso išlaidoms</t>
  </si>
  <si>
    <t>1.</t>
  </si>
  <si>
    <t>Savivaldybės kontrolės ir audito tarnyba, iš viso</t>
  </si>
  <si>
    <t>Savivaldybės valdymo programa</t>
  </si>
  <si>
    <t>01</t>
  </si>
  <si>
    <t>trumpalaikiams įsiskolinimams dengti</t>
  </si>
  <si>
    <t>2.</t>
  </si>
  <si>
    <t>Savivaldybės administracija, iš viso</t>
  </si>
  <si>
    <t>išlaidoms ir ilgalaikiam turtui kurti, įsigyti, remontuoti</t>
  </si>
  <si>
    <t>įstaigos pajamų lėšų likutis</t>
  </si>
  <si>
    <t>02</t>
  </si>
  <si>
    <t>Aktyvaus bendruomenės gyvenimo skatinimo programa</t>
  </si>
  <si>
    <t>03</t>
  </si>
  <si>
    <t>04</t>
  </si>
  <si>
    <t xml:space="preserve">valstybės lėšų likutis </t>
  </si>
  <si>
    <t xml:space="preserve">infrastruktūros programos lėšų likutis </t>
  </si>
  <si>
    <t>Socialinės atskirties mažinimo programa</t>
  </si>
  <si>
    <t>05</t>
  </si>
  <si>
    <t>piniginės socialinės paramos lėšų likutis</t>
  </si>
  <si>
    <t>Sveikatos apsaugos programa</t>
  </si>
  <si>
    <t>06</t>
  </si>
  <si>
    <t>aplinkos apsaugos rėmimo specialiosios programos likutis</t>
  </si>
  <si>
    <t xml:space="preserve"> Aplinkos apsaugos programa</t>
  </si>
  <si>
    <t>07</t>
  </si>
  <si>
    <t>rinkliavos už atliekų tvarkymą likutis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</si>
  <si>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</si>
  <si>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</si>
  <si>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</si>
  <si>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</si>
  <si>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</si>
  <si>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</si>
  <si>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</si>
  <si>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</si>
  <si>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</si>
  <si>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</si>
  <si>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</si>
  <si>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</si>
  <si>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</si>
  <si>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</si>
  <si>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</si>
  <si>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</si>
  <si>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 xml:space="preserve"> Savivaldybės valdymo programa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</si>
  <si>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</si>
  <si>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</si>
  <si>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</si>
  <si>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</si>
  <si>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</si>
  <si>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</si>
  <si>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</si>
  <si>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</si>
  <si>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</si>
  <si>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</si>
  <si>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</si>
  <si>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</si>
  <si>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</si>
  <si>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</si>
  <si>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</si>
  <si>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</si>
  <si>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</si>
  <si>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</si>
  <si>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</si>
  <si>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</si>
  <si>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</si>
  <si>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</si>
  <si>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</si>
  <si>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Dembavos progimnazija, iš viso</t>
  </si>
  <si>
    <t>23.</t>
  </si>
  <si>
    <t>Paliūniškio pagrindinė mokykla, iš viso</t>
  </si>
  <si>
    <t>24.</t>
  </si>
  <si>
    <t>Upytės Antano Belazaro pagrindinė mokykla, iš viso</t>
  </si>
  <si>
    <t>25.</t>
  </si>
  <si>
    <t>Naujamiesčio mokykla, iš viso</t>
  </si>
  <si>
    <t>26.</t>
  </si>
  <si>
    <t>Pažagienių mokykla-darželis, iš viso</t>
  </si>
  <si>
    <t>27.</t>
  </si>
  <si>
    <t>Piniavos mokykla-darželis, iš viso</t>
  </si>
  <si>
    <t>28.</t>
  </si>
  <si>
    <t>Dembavos lopšelis-darželis „Smalsutis“, iš viso</t>
  </si>
  <si>
    <t>29.</t>
  </si>
  <si>
    <t>Krekenavos lopšelis-darželis „Sigutė“, iš viso</t>
  </si>
  <si>
    <t>30.</t>
  </si>
  <si>
    <t>Naujamiesčio lopšelis-darželis „Bitutė“, iš viso</t>
  </si>
  <si>
    <t>31.</t>
  </si>
  <si>
    <t>Ramygalos lopšelis-darželis „Gandriukas“, iš viso</t>
  </si>
  <si>
    <t>32.</t>
  </si>
  <si>
    <t>Velžio lopšelis-darželis „Šypsenėlė“, iš viso</t>
  </si>
  <si>
    <t>33.</t>
  </si>
  <si>
    <t>Švietimo centras, iš viso</t>
  </si>
  <si>
    <t>34.</t>
  </si>
  <si>
    <t>Muzikos mokykla, iš viso</t>
  </si>
  <si>
    <t>35.</t>
  </si>
  <si>
    <t>Viešoji biblioteka, iš viso</t>
  </si>
  <si>
    <t>36.</t>
  </si>
  <si>
    <t>Ėriškių kultūros centras, iš viso</t>
  </si>
  <si>
    <t>37.</t>
  </si>
  <si>
    <t>Krekenavos kultūros centras, iš viso</t>
  </si>
  <si>
    <t>38.</t>
  </si>
  <si>
    <t>Liūdynės kultūros centras, iš viso</t>
  </si>
  <si>
    <t>39.</t>
  </si>
  <si>
    <t>Miežiškių kultūros centras, iš viso</t>
  </si>
  <si>
    <t>40.</t>
  </si>
  <si>
    <t>Naujamiesčio kultūros centras-dailės galerija, iš viso</t>
  </si>
  <si>
    <t>41.</t>
  </si>
  <si>
    <t>Paįstrio kultūros centras, iš viso</t>
  </si>
  <si>
    <t>42.</t>
  </si>
  <si>
    <t>Raguvos kultūros centras, iš viso</t>
  </si>
  <si>
    <t>43.</t>
  </si>
  <si>
    <t>Ramygalos kultūros centras, iš viso</t>
  </si>
  <si>
    <t>44.</t>
  </si>
  <si>
    <t>Smilgių kultūros centras, iš viso</t>
  </si>
  <si>
    <t>45.</t>
  </si>
  <si>
    <t>Šilagalio kultūros centras, iš viso</t>
  </si>
  <si>
    <t>46.</t>
  </si>
  <si>
    <t>Tiltagalių kultūros centras, iš viso</t>
  </si>
  <si>
    <t>47.</t>
  </si>
  <si>
    <t>Vadoklių kultūros centras, iš viso</t>
  </si>
  <si>
    <t>48.</t>
  </si>
  <si>
    <t>Rajono socialinių paslaugų centras, iš viso</t>
  </si>
  <si>
    <t xml:space="preserve"> Socialinės atskirties mažinimo programa</t>
  </si>
  <si>
    <t xml:space="preserve">Iš viso </t>
  </si>
  <si>
    <t>Ugdymo proceso ir kokybiškos ugdymosi aplinkos užtikrinimo programa</t>
  </si>
  <si>
    <t>Rajono infrastruktūros priežiūros, modernizavimo ir plėtros programa</t>
  </si>
  <si>
    <t>aplinkos apsaugos rėmimo specialiosios programos lėšų likutis</t>
  </si>
  <si>
    <t>Aplinkos apsaugos programa</t>
  </si>
  <si>
    <t>PANEVĖŽIO RAJONO SAVIVALDYBĖS 2025 METŲ KITŲ FINANSAVIMO ŠALTINIŲ PASKIRSTYMAS PROGRAMOMS VYKDYTI</t>
  </si>
  <si>
    <t xml:space="preserve">savivaldybės biudžeto lėšų likutis, iš jų </t>
  </si>
  <si>
    <t xml:space="preserve"> Rajono infrastruktūros priežiūros, modernizavimo ir plėtros programa</t>
  </si>
  <si>
    <t>08</t>
  </si>
  <si>
    <t>Ekonominio konkurencingumo didinimo programa</t>
  </si>
  <si>
    <t>___________________________________</t>
  </si>
  <si>
    <t>49.</t>
  </si>
  <si>
    <t>Visuomenės sveikatos biuras, iš viso</t>
  </si>
  <si>
    <t>2025 m. spalio 30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</si>
</sst>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b/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i/>
      <sz val="11"/>
      <name val="Calibri"/>
      <family val="2"/>
      <charset val="186"/>
    </font>
    <font>
      <b/>
      <i/>
      <sz val="1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27"/>
        <bgColor indexed="41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88">
    <xf numFmtId="0" fontId="0" fillId="0" borderId="0" xfId="0"/>
    <xf numFmtId="0" fontId="2" fillId="0" borderId="0" xfId="1" applyFont="1"/>
    <xf numFmtId="0" fontId="2" fillId="0" borderId="0" xfId="0" applyFont="1"/>
    <xf numFmtId="0" fontId="4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164" fontId="10" fillId="2" borderId="3" xfId="1" applyNumberFormat="1" applyFont="1" applyFill="1" applyBorder="1" applyAlignment="1">
      <alignment vertical="center"/>
    </xf>
    <xf numFmtId="49" fontId="6" fillId="3" borderId="3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4" fontId="10" fillId="4" borderId="3" xfId="0" applyNumberFormat="1" applyFont="1" applyFill="1" applyBorder="1" applyAlignment="1">
      <alignment vertical="center"/>
    </xf>
    <xf numFmtId="49" fontId="8" fillId="2" borderId="3" xfId="2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8" fillId="2" borderId="3" xfId="2" applyFont="1" applyFill="1" applyBorder="1" applyAlignment="1">
      <alignment horizontal="center" vertical="center" wrapText="1"/>
    </xf>
    <xf numFmtId="164" fontId="9" fillId="4" borderId="3" xfId="0" applyNumberFormat="1" applyFont="1" applyFill="1" applyBorder="1" applyAlignment="1">
      <alignment vertical="center"/>
    </xf>
    <xf numFmtId="164" fontId="0" fillId="0" borderId="0" xfId="0" applyNumberFormat="1" applyAlignment="1">
      <alignment vertical="center"/>
    </xf>
    <xf numFmtId="0" fontId="15" fillId="0" borderId="0" xfId="0" applyFont="1" applyAlignment="1">
      <alignment vertical="center"/>
    </xf>
    <xf numFmtId="164" fontId="8" fillId="2" borderId="3" xfId="1" applyNumberFormat="1" applyFont="1" applyFill="1" applyBorder="1" applyAlignment="1">
      <alignment vertical="center"/>
    </xf>
    <xf numFmtId="164" fontId="10" fillId="2" borderId="3" xfId="1" applyNumberFormat="1" applyFont="1" applyFill="1" applyBorder="1" applyAlignment="1">
      <alignment horizontal="right" vertical="center"/>
    </xf>
    <xf numFmtId="0" fontId="6" fillId="3" borderId="3" xfId="1" applyFont="1" applyFill="1" applyBorder="1" applyAlignment="1">
      <alignment vertical="center"/>
    </xf>
    <xf numFmtId="49" fontId="6" fillId="3" borderId="3" xfId="1" applyNumberFormat="1" applyFont="1" applyFill="1" applyBorder="1" applyAlignment="1">
      <alignment horizontal="right" vertical="center"/>
    </xf>
    <xf numFmtId="164" fontId="6" fillId="3" borderId="3" xfId="1" applyNumberFormat="1" applyFont="1" applyFill="1" applyBorder="1" applyAlignment="1">
      <alignment vertical="center"/>
    </xf>
    <xf numFmtId="164" fontId="9" fillId="2" borderId="3" xfId="0" applyNumberFormat="1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49" fontId="7" fillId="3" borderId="3" xfId="2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vertical="center"/>
    </xf>
    <xf numFmtId="164" fontId="6" fillId="5" borderId="3" xfId="0" applyNumberFormat="1" applyFont="1" applyFill="1" applyBorder="1" applyAlignment="1">
      <alignment vertical="center"/>
    </xf>
    <xf numFmtId="49" fontId="4" fillId="2" borderId="3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vertical="center"/>
    </xf>
    <xf numFmtId="164" fontId="10" fillId="2" borderId="3" xfId="0" applyNumberFormat="1" applyFont="1" applyFill="1" applyBorder="1" applyAlignment="1">
      <alignment vertical="center"/>
    </xf>
    <xf numFmtId="164" fontId="14" fillId="0" borderId="0" xfId="0" applyNumberFormat="1" applyFont="1" applyAlignment="1">
      <alignment vertical="center"/>
    </xf>
    <xf numFmtId="164" fontId="9" fillId="0" borderId="3" xfId="0" applyNumberFormat="1" applyFont="1" applyBorder="1" applyAlignment="1">
      <alignment vertical="center"/>
    </xf>
    <xf numFmtId="49" fontId="9" fillId="2" borderId="3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6" fillId="3" borderId="3" xfId="2" applyFont="1" applyFill="1" applyBorder="1" applyAlignment="1">
      <alignment horizontal="left" vertical="center"/>
    </xf>
    <xf numFmtId="49" fontId="7" fillId="3" borderId="3" xfId="2" applyNumberFormat="1" applyFont="1" applyFill="1" applyBorder="1" applyAlignment="1">
      <alignment horizontal="left" vertical="center"/>
    </xf>
    <xf numFmtId="164" fontId="6" fillId="3" borderId="3" xfId="2" applyNumberFormat="1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right" vertical="center"/>
    </xf>
    <xf numFmtId="0" fontId="6" fillId="3" borderId="3" xfId="1" applyFont="1" applyFill="1" applyBorder="1" applyAlignment="1">
      <alignment horizontal="left" vertical="center"/>
    </xf>
    <xf numFmtId="164" fontId="6" fillId="3" borderId="3" xfId="1" applyNumberFormat="1" applyFont="1" applyFill="1" applyBorder="1" applyAlignment="1">
      <alignment horizontal="right" vertical="center"/>
    </xf>
    <xf numFmtId="0" fontId="9" fillId="4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164" fontId="8" fillId="2" borderId="3" xfId="2" applyNumberFormat="1" applyFont="1" applyFill="1" applyBorder="1" applyAlignment="1">
      <alignment horizontal="right" vertical="center"/>
    </xf>
    <xf numFmtId="164" fontId="8" fillId="2" borderId="3" xfId="0" applyNumberFormat="1" applyFont="1" applyFill="1" applyBorder="1" applyAlignment="1">
      <alignment vertical="center"/>
    </xf>
    <xf numFmtId="164" fontId="10" fillId="0" borderId="3" xfId="0" applyNumberFormat="1" applyFont="1" applyBorder="1" applyAlignment="1">
      <alignment vertical="center"/>
    </xf>
    <xf numFmtId="49" fontId="12" fillId="2" borderId="3" xfId="2" applyNumberFormat="1" applyFont="1" applyFill="1" applyBorder="1" applyAlignment="1">
      <alignment horizontal="center" vertical="center"/>
    </xf>
    <xf numFmtId="49" fontId="9" fillId="2" borderId="3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49" fontId="8" fillId="2" borderId="3" xfId="2" applyNumberFormat="1" applyFont="1" applyFill="1" applyBorder="1" applyAlignment="1">
      <alignment horizontal="center" vertical="center"/>
    </xf>
    <xf numFmtId="49" fontId="13" fillId="2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top" wrapText="1"/>
    </xf>
    <xf numFmtId="164" fontId="9" fillId="4" borderId="1" xfId="0" applyNumberFormat="1" applyFont="1" applyFill="1" applyBorder="1" applyAlignment="1">
      <alignment horizontal="center" vertical="center"/>
    </xf>
    <xf numFmtId="164" fontId="9" fillId="4" borderId="4" xfId="0" applyNumberFormat="1" applyFont="1" applyFill="1" applyBorder="1" applyAlignment="1">
      <alignment horizontal="center" vertical="center"/>
    </xf>
    <xf numFmtId="164" fontId="9" fillId="4" borderId="2" xfId="0" applyNumberFormat="1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top" wrapText="1"/>
    </xf>
    <xf numFmtId="0" fontId="11" fillId="2" borderId="4" xfId="2" applyFont="1" applyFill="1" applyBorder="1" applyAlignment="1">
      <alignment horizontal="center" vertical="top" wrapText="1"/>
    </xf>
    <xf numFmtId="0" fontId="11" fillId="2" borderId="2" xfId="2" applyFont="1" applyFill="1" applyBorder="1" applyAlignment="1">
      <alignment horizontal="center" vertical="top" wrapText="1"/>
    </xf>
    <xf numFmtId="49" fontId="12" fillId="2" borderId="1" xfId="2" applyNumberFormat="1" applyFont="1" applyFill="1" applyBorder="1" applyAlignment="1">
      <alignment horizontal="center" vertical="center"/>
    </xf>
    <xf numFmtId="49" fontId="12" fillId="2" borderId="4" xfId="2" applyNumberFormat="1" applyFont="1" applyFill="1" applyBorder="1" applyAlignment="1">
      <alignment horizontal="center" vertical="center"/>
    </xf>
    <xf numFmtId="49" fontId="12" fillId="2" borderId="2" xfId="2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49" fontId="13" fillId="2" borderId="1" xfId="0" applyNumberFormat="1" applyFont="1" applyFill="1" applyBorder="1" applyAlignment="1">
      <alignment horizontal="center" vertical="center"/>
    </xf>
    <xf numFmtId="49" fontId="13" fillId="2" borderId="4" xfId="0" applyNumberFormat="1" applyFont="1" applyFill="1" applyBorder="1" applyAlignment="1">
      <alignment horizontal="center" vertical="center"/>
    </xf>
    <xf numFmtId="49" fontId="13" fillId="2" borderId="2" xfId="0" applyNumberFormat="1" applyFont="1" applyFill="1" applyBorder="1" applyAlignment="1">
      <alignment horizontal="center" vertical="center"/>
    </xf>
    <xf numFmtId="49" fontId="8" fillId="2" borderId="1" xfId="2" applyNumberFormat="1" applyFont="1" applyFill="1" applyBorder="1" applyAlignment="1">
      <alignment horizontal="center" vertical="center"/>
    </xf>
    <xf numFmtId="49" fontId="8" fillId="2" borderId="4" xfId="2" applyNumberFormat="1" applyFont="1" applyFill="1" applyBorder="1" applyAlignment="1">
      <alignment horizontal="center" vertical="center"/>
    </xf>
    <xf numFmtId="49" fontId="8" fillId="2" borderId="2" xfId="2" applyNumberFormat="1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top" wrapText="1"/>
    </xf>
    <xf numFmtId="0" fontId="6" fillId="2" borderId="4" xfId="2" applyFont="1" applyFill="1" applyBorder="1" applyAlignment="1">
      <alignment horizontal="center" vertical="top" wrapText="1"/>
    </xf>
    <xf numFmtId="0" fontId="6" fillId="2" borderId="2" xfId="2" applyFont="1" applyFill="1" applyBorder="1" applyAlignment="1">
      <alignment horizontal="center" vertical="top" wrapText="1"/>
    </xf>
    <xf numFmtId="49" fontId="9" fillId="2" borderId="1" xfId="1" applyNumberFormat="1" applyFont="1" applyFill="1" applyBorder="1" applyAlignment="1">
      <alignment horizontal="center" vertical="center"/>
    </xf>
    <xf numFmtId="49" fontId="9" fillId="2" borderId="4" xfId="1" applyNumberFormat="1" applyFont="1" applyFill="1" applyBorder="1" applyAlignment="1">
      <alignment horizontal="center" vertical="center"/>
    </xf>
    <xf numFmtId="49" fontId="9" fillId="2" borderId="2" xfId="1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2" applyFont="1" applyFill="1" applyBorder="1" applyAlignment="1">
      <alignment horizontal="center" vertical="top" wrapText="1"/>
    </xf>
    <xf numFmtId="49" fontId="9" fillId="2" borderId="3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</cellXfs>
  <cellStyles count="3"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441"/>
  <sheetViews>
    <sheetView tabSelected="1" workbookViewId="0">
      <selection activeCell="C5" sqref="C5"/>
    </sheetView>
  </sheetViews>
  <sheetFormatPr defaultRowHeight="15" x14ac:dyDescent="0.25"/>
  <cols>
    <col min="1" max="1" width="4.85546875" customWidth="1"/>
    <col min="2" max="2" width="67.140625" customWidth="1"/>
    <col min="3" max="3" width="10.42578125" customWidth="1"/>
    <col min="4" max="4" width="23.42578125" customWidth="1"/>
  </cols>
  <sheetData>
    <row r="2" spans="1:4" ht="15.75" x14ac:dyDescent="0.25">
      <c r="C2" s="1" t="s">
        <v>0</v>
      </c>
    </row>
    <row r="3" spans="1:4" ht="15.75" x14ac:dyDescent="0.25">
      <c r="C3" s="1" t="s">
        <v>1</v>
      </c>
    </row>
    <row r="4" spans="1:4" ht="15.75" x14ac:dyDescent="0.25">
      <c r="C4" s="1" t="s">
        <v>139</v>
      </c>
    </row>
    <row r="5" spans="1:4" ht="15.75" x14ac:dyDescent="0.25">
      <c r="C5" s="1" t="s">
        <v>2</v>
      </c>
    </row>
    <row r="8" spans="1:4" ht="32.25" customHeight="1" x14ac:dyDescent="0.25">
      <c r="A8" s="47" t="s">
        <v>131</v>
      </c>
      <c r="B8" s="47"/>
      <c r="C8" s="47"/>
      <c r="D8" s="47"/>
    </row>
    <row r="9" spans="1:4" ht="15.75" x14ac:dyDescent="0.25">
      <c r="A9" s="2"/>
      <c r="B9" s="2"/>
      <c r="C9" s="2"/>
    </row>
    <row r="10" spans="1:4" ht="15.75" x14ac:dyDescent="0.25">
      <c r="A10" s="2"/>
      <c r="B10" s="2"/>
      <c r="C10" s="2"/>
      <c r="D10" s="32" t="s">
        <v>3</v>
      </c>
    </row>
    <row r="11" spans="1:4" ht="38.25" customHeight="1" x14ac:dyDescent="0.25">
      <c r="A11" s="3" t="s">
        <v>4</v>
      </c>
      <c r="B11" s="4" t="s">
        <v>5</v>
      </c>
      <c r="C11" s="3" t="s">
        <v>6</v>
      </c>
      <c r="D11" s="4" t="s">
        <v>7</v>
      </c>
    </row>
    <row r="12" spans="1:4" ht="18" customHeight="1" x14ac:dyDescent="0.25">
      <c r="A12" s="68" t="s">
        <v>8</v>
      </c>
      <c r="B12" s="33" t="s">
        <v>9</v>
      </c>
      <c r="C12" s="34"/>
      <c r="D12" s="35">
        <f t="shared" ref="D12:D13" si="0">SUM(D13)</f>
        <v>1.2000000000000002</v>
      </c>
    </row>
    <row r="13" spans="1:4" ht="14.25" customHeight="1" x14ac:dyDescent="0.25">
      <c r="A13" s="69"/>
      <c r="B13" s="5" t="s">
        <v>10</v>
      </c>
      <c r="C13" s="10" t="s">
        <v>11</v>
      </c>
      <c r="D13" s="16">
        <f t="shared" si="0"/>
        <v>1.2000000000000002</v>
      </c>
    </row>
    <row r="14" spans="1:4" ht="12.75" customHeight="1" x14ac:dyDescent="0.25">
      <c r="A14" s="69"/>
      <c r="B14" s="36" t="s">
        <v>132</v>
      </c>
      <c r="C14" s="71"/>
      <c r="D14" s="13">
        <f>SUM(D15:D16)</f>
        <v>1.2000000000000002</v>
      </c>
    </row>
    <row r="15" spans="1:4" ht="12.75" customHeight="1" x14ac:dyDescent="0.25">
      <c r="A15" s="69"/>
      <c r="B15" s="37" t="s">
        <v>12</v>
      </c>
      <c r="C15" s="72"/>
      <c r="D15" s="6">
        <v>0.1</v>
      </c>
    </row>
    <row r="16" spans="1:4" ht="12.75" customHeight="1" x14ac:dyDescent="0.25">
      <c r="A16" s="70"/>
      <c r="B16" s="37" t="s">
        <v>15</v>
      </c>
      <c r="C16" s="73"/>
      <c r="D16" s="6">
        <v>1.1000000000000001</v>
      </c>
    </row>
    <row r="17" spans="1:4" s="8" customFormat="1" ht="17.25" customHeight="1" x14ac:dyDescent="0.25">
      <c r="A17" s="54" t="s">
        <v>13</v>
      </c>
      <c r="B17" s="38" t="s">
        <v>14</v>
      </c>
      <c r="C17" s="7"/>
      <c r="D17" s="39">
        <f>SUM(D41+D45+D36+D30+D26+D18+D23+D51)</f>
        <v>5566.9</v>
      </c>
    </row>
    <row r="18" spans="1:4" s="8" customFormat="1" ht="15" customHeight="1" x14ac:dyDescent="0.25">
      <c r="A18" s="55"/>
      <c r="B18" s="5" t="s">
        <v>10</v>
      </c>
      <c r="C18" s="10" t="s">
        <v>11</v>
      </c>
      <c r="D18" s="16">
        <f>SUM(D19+D22)</f>
        <v>680.80000000000007</v>
      </c>
    </row>
    <row r="19" spans="1:4" s="8" customFormat="1" ht="12.75" customHeight="1" x14ac:dyDescent="0.25">
      <c r="A19" s="55"/>
      <c r="B19" s="36" t="s">
        <v>132</v>
      </c>
      <c r="C19" s="51"/>
      <c r="D19" s="13">
        <f>SUM(D20:D21)</f>
        <v>677.2</v>
      </c>
    </row>
    <row r="20" spans="1:4" s="8" customFormat="1" ht="12.75" customHeight="1" x14ac:dyDescent="0.25">
      <c r="A20" s="55"/>
      <c r="B20" s="37" t="s">
        <v>12</v>
      </c>
      <c r="C20" s="52"/>
      <c r="D20" s="9">
        <v>18.7</v>
      </c>
    </row>
    <row r="21" spans="1:4" s="8" customFormat="1" ht="12.75" customHeight="1" x14ac:dyDescent="0.25">
      <c r="A21" s="55"/>
      <c r="B21" s="37" t="s">
        <v>15</v>
      </c>
      <c r="C21" s="52"/>
      <c r="D21" s="9">
        <v>658.5</v>
      </c>
    </row>
    <row r="22" spans="1:4" s="8" customFormat="1" ht="12.75" customHeight="1" x14ac:dyDescent="0.25">
      <c r="A22" s="55"/>
      <c r="B22" s="40" t="s">
        <v>16</v>
      </c>
      <c r="C22" s="53"/>
      <c r="D22" s="13">
        <v>3.6</v>
      </c>
    </row>
    <row r="23" spans="1:4" s="8" customFormat="1" x14ac:dyDescent="0.25">
      <c r="A23" s="55"/>
      <c r="B23" s="12" t="s">
        <v>127</v>
      </c>
      <c r="C23" s="10" t="s">
        <v>17</v>
      </c>
      <c r="D23" s="16">
        <f t="shared" ref="D23" si="1">SUM(D24)</f>
        <v>545.20000000000005</v>
      </c>
    </row>
    <row r="24" spans="1:4" s="8" customFormat="1" ht="12.75" customHeight="1" x14ac:dyDescent="0.25">
      <c r="A24" s="55"/>
      <c r="B24" s="36" t="s">
        <v>132</v>
      </c>
      <c r="C24" s="48"/>
      <c r="D24" s="13">
        <f>SUM(D25)</f>
        <v>545.20000000000005</v>
      </c>
    </row>
    <row r="25" spans="1:4" s="8" customFormat="1" ht="12.75" customHeight="1" x14ac:dyDescent="0.25">
      <c r="A25" s="55"/>
      <c r="B25" s="37" t="s">
        <v>15</v>
      </c>
      <c r="C25" s="48"/>
      <c r="D25" s="9">
        <v>545.20000000000005</v>
      </c>
    </row>
    <row r="26" spans="1:4" s="8" customFormat="1" ht="15" customHeight="1" x14ac:dyDescent="0.25">
      <c r="A26" s="55"/>
      <c r="B26" s="5" t="s">
        <v>18</v>
      </c>
      <c r="C26" s="10" t="s">
        <v>19</v>
      </c>
      <c r="D26" s="16">
        <f t="shared" ref="D26" si="2">SUM(D27)</f>
        <v>247.89999999999998</v>
      </c>
    </row>
    <row r="27" spans="1:4" s="8" customFormat="1" ht="12.75" customHeight="1" x14ac:dyDescent="0.25">
      <c r="A27" s="55"/>
      <c r="B27" s="36" t="s">
        <v>132</v>
      </c>
      <c r="C27" s="49"/>
      <c r="D27" s="13">
        <f>SUM(D28:D29)</f>
        <v>247.89999999999998</v>
      </c>
    </row>
    <row r="28" spans="1:4" s="8" customFormat="1" ht="12.75" customHeight="1" x14ac:dyDescent="0.25">
      <c r="A28" s="55"/>
      <c r="B28" s="37" t="s">
        <v>12</v>
      </c>
      <c r="C28" s="49"/>
      <c r="D28" s="9">
        <v>0.2</v>
      </c>
    </row>
    <row r="29" spans="1:4" s="8" customFormat="1" ht="12.75" customHeight="1" x14ac:dyDescent="0.25">
      <c r="A29" s="55"/>
      <c r="B29" s="37" t="s">
        <v>15</v>
      </c>
      <c r="C29" s="49"/>
      <c r="D29" s="9">
        <v>247.7</v>
      </c>
    </row>
    <row r="30" spans="1:4" s="8" customFormat="1" x14ac:dyDescent="0.25">
      <c r="A30" s="55"/>
      <c r="B30" s="12" t="s">
        <v>133</v>
      </c>
      <c r="C30" s="10" t="s">
        <v>20</v>
      </c>
      <c r="D30" s="16">
        <f>SUM(D33+D31+D32)</f>
        <v>2315.1</v>
      </c>
    </row>
    <row r="31" spans="1:4" s="8" customFormat="1" ht="12.75" customHeight="1" x14ac:dyDescent="0.25">
      <c r="A31" s="55"/>
      <c r="B31" s="36" t="s">
        <v>21</v>
      </c>
      <c r="C31" s="48"/>
      <c r="D31" s="13">
        <v>8.4</v>
      </c>
    </row>
    <row r="32" spans="1:4" s="8" customFormat="1" ht="12.75" customHeight="1" x14ac:dyDescent="0.25">
      <c r="A32" s="55"/>
      <c r="B32" s="36" t="s">
        <v>22</v>
      </c>
      <c r="C32" s="48"/>
      <c r="D32" s="13">
        <v>210.9</v>
      </c>
    </row>
    <row r="33" spans="1:4" s="8" customFormat="1" ht="12.75" customHeight="1" x14ac:dyDescent="0.25">
      <c r="A33" s="55"/>
      <c r="B33" s="36" t="s">
        <v>132</v>
      </c>
      <c r="C33" s="48"/>
      <c r="D33" s="13">
        <f>SUM(D34:D35)</f>
        <v>2095.7999999999997</v>
      </c>
    </row>
    <row r="34" spans="1:4" s="8" customFormat="1" ht="12.75" customHeight="1" x14ac:dyDescent="0.25">
      <c r="A34" s="55"/>
      <c r="B34" s="37" t="s">
        <v>12</v>
      </c>
      <c r="C34" s="48"/>
      <c r="D34" s="9">
        <v>34.6</v>
      </c>
    </row>
    <row r="35" spans="1:4" s="11" customFormat="1" ht="12.75" customHeight="1" x14ac:dyDescent="0.25">
      <c r="A35" s="55"/>
      <c r="B35" s="37" t="s">
        <v>15</v>
      </c>
      <c r="C35" s="48"/>
      <c r="D35" s="9">
        <v>2061.1999999999998</v>
      </c>
    </row>
    <row r="36" spans="1:4" s="8" customFormat="1" ht="15" customHeight="1" x14ac:dyDescent="0.25">
      <c r="A36" s="55"/>
      <c r="B36" s="12" t="s">
        <v>23</v>
      </c>
      <c r="C36" s="10" t="s">
        <v>24</v>
      </c>
      <c r="D36" s="16">
        <f t="shared" ref="D36" si="3">SUM(D37)</f>
        <v>1161.5</v>
      </c>
    </row>
    <row r="37" spans="1:4" s="8" customFormat="1" ht="12.75" customHeight="1" x14ac:dyDescent="0.25">
      <c r="A37" s="55"/>
      <c r="B37" s="36" t="s">
        <v>132</v>
      </c>
      <c r="C37" s="49"/>
      <c r="D37" s="13">
        <f>SUM(D38:D40)</f>
        <v>1161.5</v>
      </c>
    </row>
    <row r="38" spans="1:4" s="8" customFormat="1" ht="12.75" customHeight="1" x14ac:dyDescent="0.25">
      <c r="A38" s="55"/>
      <c r="B38" s="37" t="s">
        <v>12</v>
      </c>
      <c r="C38" s="49"/>
      <c r="D38" s="9">
        <v>88.2</v>
      </c>
    </row>
    <row r="39" spans="1:4" s="8" customFormat="1" ht="12.75" customHeight="1" x14ac:dyDescent="0.25">
      <c r="A39" s="55"/>
      <c r="B39" s="37" t="s">
        <v>15</v>
      </c>
      <c r="C39" s="49"/>
      <c r="D39" s="9">
        <v>967.9</v>
      </c>
    </row>
    <row r="40" spans="1:4" s="11" customFormat="1" ht="12.75" customHeight="1" x14ac:dyDescent="0.25">
      <c r="A40" s="55"/>
      <c r="B40" s="37" t="s">
        <v>25</v>
      </c>
      <c r="C40" s="49"/>
      <c r="D40" s="9">
        <v>105.4</v>
      </c>
    </row>
    <row r="41" spans="1:4" s="8" customFormat="1" ht="15" customHeight="1" x14ac:dyDescent="0.25">
      <c r="A41" s="55"/>
      <c r="B41" s="12" t="s">
        <v>26</v>
      </c>
      <c r="C41" s="10" t="s">
        <v>27</v>
      </c>
      <c r="D41" s="16">
        <f>SUM(D42+D43)</f>
        <v>44.099999999999994</v>
      </c>
    </row>
    <row r="42" spans="1:4" s="8" customFormat="1" ht="12.75" customHeight="1" x14ac:dyDescent="0.25">
      <c r="A42" s="55"/>
      <c r="B42" s="41" t="s">
        <v>28</v>
      </c>
      <c r="C42" s="65"/>
      <c r="D42" s="21">
        <v>33.9</v>
      </c>
    </row>
    <row r="43" spans="1:4" s="8" customFormat="1" ht="12.75" customHeight="1" x14ac:dyDescent="0.25">
      <c r="A43" s="55"/>
      <c r="B43" s="36" t="s">
        <v>132</v>
      </c>
      <c r="C43" s="66"/>
      <c r="D43" s="13">
        <f>SUM(D44)</f>
        <v>10.199999999999999</v>
      </c>
    </row>
    <row r="44" spans="1:4" s="8" customFormat="1" ht="12.75" customHeight="1" x14ac:dyDescent="0.25">
      <c r="A44" s="55"/>
      <c r="B44" s="37" t="s">
        <v>15</v>
      </c>
      <c r="C44" s="67"/>
      <c r="D44" s="9">
        <v>10.199999999999999</v>
      </c>
    </row>
    <row r="45" spans="1:4" s="8" customFormat="1" ht="15" customHeight="1" x14ac:dyDescent="0.25">
      <c r="A45" s="55"/>
      <c r="B45" s="12" t="s">
        <v>29</v>
      </c>
      <c r="C45" s="10" t="s">
        <v>30</v>
      </c>
      <c r="D45" s="16">
        <f>SUM(D46+D50)</f>
        <v>471.79999999999995</v>
      </c>
    </row>
    <row r="46" spans="1:4" s="8" customFormat="1" ht="12.75" customHeight="1" x14ac:dyDescent="0.25">
      <c r="A46" s="55"/>
      <c r="B46" s="36" t="s">
        <v>132</v>
      </c>
      <c r="C46" s="45"/>
      <c r="D46" s="21">
        <f>SUM(D47:D49)</f>
        <v>75.900000000000006</v>
      </c>
    </row>
    <row r="47" spans="1:4" s="8" customFormat="1" ht="12.75" customHeight="1" x14ac:dyDescent="0.25">
      <c r="A47" s="55"/>
      <c r="B47" s="37" t="s">
        <v>12</v>
      </c>
      <c r="C47" s="45"/>
      <c r="D47" s="9">
        <v>2.7</v>
      </c>
    </row>
    <row r="48" spans="1:4" s="8" customFormat="1" ht="12.75" customHeight="1" x14ac:dyDescent="0.25">
      <c r="A48" s="55"/>
      <c r="B48" s="37" t="s">
        <v>15</v>
      </c>
      <c r="C48" s="45"/>
      <c r="D48" s="9">
        <v>60</v>
      </c>
    </row>
    <row r="49" spans="1:4" s="8" customFormat="1" ht="12.75" customHeight="1" x14ac:dyDescent="0.25">
      <c r="A49" s="55"/>
      <c r="B49" s="37" t="s">
        <v>31</v>
      </c>
      <c r="C49" s="45"/>
      <c r="D49" s="9">
        <v>13.2</v>
      </c>
    </row>
    <row r="50" spans="1:4" s="8" customFormat="1" ht="12.75" customHeight="1" x14ac:dyDescent="0.25">
      <c r="A50" s="55"/>
      <c r="B50" s="41" t="s">
        <v>28</v>
      </c>
      <c r="C50" s="45"/>
      <c r="D50" s="21">
        <v>395.9</v>
      </c>
    </row>
    <row r="51" spans="1:4" s="8" customFormat="1" ht="15" customHeight="1" x14ac:dyDescent="0.25">
      <c r="A51" s="55"/>
      <c r="B51" s="5" t="s">
        <v>135</v>
      </c>
      <c r="C51" s="10" t="s">
        <v>134</v>
      </c>
      <c r="D51" s="43">
        <f>SUM(D52)</f>
        <v>100.5</v>
      </c>
    </row>
    <row r="52" spans="1:4" s="8" customFormat="1" ht="12.75" customHeight="1" x14ac:dyDescent="0.25">
      <c r="A52" s="55"/>
      <c r="B52" s="36" t="s">
        <v>132</v>
      </c>
      <c r="C52" s="57"/>
      <c r="D52" s="13">
        <f>SUM(D53:D54)</f>
        <v>100.5</v>
      </c>
    </row>
    <row r="53" spans="1:4" s="8" customFormat="1" ht="12.75" customHeight="1" x14ac:dyDescent="0.25">
      <c r="A53" s="55"/>
      <c r="B53" s="37" t="s">
        <v>12</v>
      </c>
      <c r="C53" s="58"/>
      <c r="D53" s="9">
        <v>0.5</v>
      </c>
    </row>
    <row r="54" spans="1:4" s="8" customFormat="1" ht="12.75" customHeight="1" x14ac:dyDescent="0.25">
      <c r="A54" s="56"/>
      <c r="B54" s="37" t="s">
        <v>15</v>
      </c>
      <c r="C54" s="59"/>
      <c r="D54" s="9">
        <v>100</v>
      </c>
    </row>
    <row r="55" spans="1:4" s="8" customFormat="1" ht="18" customHeight="1" x14ac:dyDescent="0.25">
      <c r="A55" s="60" t="s">
        <v>32</v>
      </c>
      <c r="B55" s="18" t="s">
        <v>33</v>
      </c>
      <c r="C55" s="19"/>
      <c r="D55" s="20">
        <f>SUM(D59+D56)</f>
        <v>36.299999999999997</v>
      </c>
    </row>
    <row r="56" spans="1:4" s="8" customFormat="1" ht="15" customHeight="1" x14ac:dyDescent="0.25">
      <c r="A56" s="61"/>
      <c r="B56" s="5" t="s">
        <v>10</v>
      </c>
      <c r="C56" s="10" t="s">
        <v>11</v>
      </c>
      <c r="D56" s="16">
        <f t="shared" ref="D56" si="4">SUM(D57)</f>
        <v>0.5</v>
      </c>
    </row>
    <row r="57" spans="1:4" s="8" customFormat="1" ht="12.75" customHeight="1" x14ac:dyDescent="0.25">
      <c r="A57" s="61"/>
      <c r="B57" s="36" t="s">
        <v>132</v>
      </c>
      <c r="C57" s="46"/>
      <c r="D57" s="13">
        <f>SUM(D58:D58)</f>
        <v>0.5</v>
      </c>
    </row>
    <row r="58" spans="1:4" s="8" customFormat="1" ht="12.75" customHeight="1" x14ac:dyDescent="0.25">
      <c r="A58" s="61"/>
      <c r="B58" s="37" t="s">
        <v>12</v>
      </c>
      <c r="C58" s="46"/>
      <c r="D58" s="6">
        <v>0.5</v>
      </c>
    </row>
    <row r="59" spans="1:4" s="11" customFormat="1" ht="13.5" x14ac:dyDescent="0.25">
      <c r="A59" s="61"/>
      <c r="B59" s="12" t="s">
        <v>128</v>
      </c>
      <c r="C59" s="10" t="s">
        <v>20</v>
      </c>
      <c r="D59" s="16">
        <f>SUM(D62+D60)</f>
        <v>35.799999999999997</v>
      </c>
    </row>
    <row r="60" spans="1:4" s="11" customFormat="1" ht="12.75" customHeight="1" x14ac:dyDescent="0.25">
      <c r="A60" s="61"/>
      <c r="B60" s="36" t="s">
        <v>132</v>
      </c>
      <c r="C60" s="62"/>
      <c r="D60" s="13">
        <f>SUM(D61:D61)</f>
        <v>34.5</v>
      </c>
    </row>
    <row r="61" spans="1:4" s="11" customFormat="1" ht="12.75" customHeight="1" x14ac:dyDescent="0.25">
      <c r="A61" s="61"/>
      <c r="B61" s="37" t="s">
        <v>15</v>
      </c>
      <c r="C61" s="63"/>
      <c r="D61" s="9">
        <v>34.5</v>
      </c>
    </row>
    <row r="62" spans="1:4" s="8" customFormat="1" ht="12.75" customHeight="1" x14ac:dyDescent="0.25">
      <c r="A62" s="61"/>
      <c r="B62" s="40" t="s">
        <v>16</v>
      </c>
      <c r="C62" s="64"/>
      <c r="D62" s="21">
        <v>1.3</v>
      </c>
    </row>
    <row r="63" spans="1:4" s="8" customFormat="1" ht="18" customHeight="1" x14ac:dyDescent="0.25">
      <c r="A63" s="50" t="s">
        <v>34</v>
      </c>
      <c r="B63" s="18" t="s">
        <v>35</v>
      </c>
      <c r="C63" s="19"/>
      <c r="D63" s="20">
        <f>SUM(D68+D64+D73)</f>
        <v>31.2</v>
      </c>
    </row>
    <row r="64" spans="1:4" s="8" customFormat="1" ht="15" customHeight="1" x14ac:dyDescent="0.25">
      <c r="A64" s="50"/>
      <c r="B64" s="5" t="s">
        <v>10</v>
      </c>
      <c r="C64" s="10" t="s">
        <v>11</v>
      </c>
      <c r="D64" s="16">
        <f t="shared" ref="D64" si="5">SUM(D65)</f>
        <v>18.8</v>
      </c>
    </row>
    <row r="65" spans="1:10" s="8" customFormat="1" ht="12.75" customHeight="1" x14ac:dyDescent="0.25">
      <c r="A65" s="50"/>
      <c r="B65" s="36" t="s">
        <v>132</v>
      </c>
      <c r="C65" s="46"/>
      <c r="D65" s="13">
        <f>SUM(D66:D67)</f>
        <v>18.8</v>
      </c>
    </row>
    <row r="66" spans="1:10" s="8" customFormat="1" ht="12.75" customHeight="1" x14ac:dyDescent="0.25">
      <c r="A66" s="50"/>
      <c r="B66" s="37" t="s">
        <v>12</v>
      </c>
      <c r="C66" s="46"/>
      <c r="D66" s="6">
        <v>0.8</v>
      </c>
    </row>
    <row r="67" spans="1:10" s="8" customFormat="1" ht="12.75" customHeight="1" x14ac:dyDescent="0.25">
      <c r="A67" s="50"/>
      <c r="B67" s="37" t="s">
        <v>15</v>
      </c>
      <c r="C67" s="46"/>
      <c r="D67" s="6">
        <v>18</v>
      </c>
    </row>
    <row r="68" spans="1:10" s="8" customFormat="1" x14ac:dyDescent="0.25">
      <c r="A68" s="50"/>
      <c r="B68" s="12" t="s">
        <v>128</v>
      </c>
      <c r="C68" s="10" t="s">
        <v>20</v>
      </c>
      <c r="D68" s="16">
        <f>SUM(D72+D69)</f>
        <v>12.200000000000001</v>
      </c>
    </row>
    <row r="69" spans="1:10" s="8" customFormat="1" ht="12.75" customHeight="1" x14ac:dyDescent="0.25">
      <c r="A69" s="50"/>
      <c r="B69" s="36" t="s">
        <v>132</v>
      </c>
      <c r="C69" s="65"/>
      <c r="D69" s="13">
        <f>SUM(D70:D71)</f>
        <v>8.3000000000000007</v>
      </c>
    </row>
    <row r="70" spans="1:10" s="8" customFormat="1" ht="12.75" customHeight="1" x14ac:dyDescent="0.25">
      <c r="A70" s="50"/>
      <c r="B70" s="37" t="s">
        <v>12</v>
      </c>
      <c r="C70" s="66"/>
      <c r="D70" s="9">
        <v>0.3</v>
      </c>
    </row>
    <row r="71" spans="1:10" s="8" customFormat="1" ht="12.75" customHeight="1" x14ac:dyDescent="0.25">
      <c r="A71" s="50"/>
      <c r="B71" s="37" t="s">
        <v>15</v>
      </c>
      <c r="C71" s="66"/>
      <c r="D71" s="9">
        <v>8</v>
      </c>
    </row>
    <row r="72" spans="1:10" s="8" customFormat="1" ht="12.75" customHeight="1" x14ac:dyDescent="0.25">
      <c r="A72" s="50"/>
      <c r="B72" s="40" t="s">
        <v>16</v>
      </c>
      <c r="C72" s="67"/>
      <c r="D72" s="21">
        <v>3.9</v>
      </c>
    </row>
    <row r="73" spans="1:10" s="8" customFormat="1" ht="15" customHeight="1" x14ac:dyDescent="0.25">
      <c r="A73" s="50"/>
      <c r="B73" s="12" t="s">
        <v>23</v>
      </c>
      <c r="C73" s="10" t="s">
        <v>24</v>
      </c>
      <c r="D73" s="16">
        <f t="shared" ref="D73" si="6">SUM(D74)</f>
        <v>0.2</v>
      </c>
    </row>
    <row r="74" spans="1:10" s="8" customFormat="1" ht="12.75" customHeight="1" x14ac:dyDescent="0.25">
      <c r="A74" s="50"/>
      <c r="B74" s="36" t="s">
        <v>132</v>
      </c>
      <c r="C74" s="46"/>
      <c r="D74" s="13">
        <f>SUM(D75:D75)</f>
        <v>0.2</v>
      </c>
    </row>
    <row r="75" spans="1:10" s="8" customFormat="1" ht="12.75" customHeight="1" x14ac:dyDescent="0.25">
      <c r="A75" s="50"/>
      <c r="B75" s="37" t="s">
        <v>12</v>
      </c>
      <c r="C75" s="46"/>
      <c r="D75" s="6">
        <v>0.2</v>
      </c>
    </row>
    <row r="76" spans="1:10" s="8" customFormat="1" ht="18" customHeight="1" x14ac:dyDescent="0.25">
      <c r="A76" s="60" t="s">
        <v>36</v>
      </c>
      <c r="B76" s="18" t="s">
        <v>37</v>
      </c>
      <c r="C76" s="7"/>
      <c r="D76" s="20">
        <f>SUM(D81+D77+D86)</f>
        <v>28.1</v>
      </c>
      <c r="J76" s="14"/>
    </row>
    <row r="77" spans="1:10" s="8" customFormat="1" ht="15" customHeight="1" x14ac:dyDescent="0.25">
      <c r="A77" s="61"/>
      <c r="B77" s="5" t="s">
        <v>10</v>
      </c>
      <c r="C77" s="10" t="s">
        <v>11</v>
      </c>
      <c r="D77" s="16">
        <f t="shared" ref="D77" si="7">SUM(D78)</f>
        <v>2.5</v>
      </c>
    </row>
    <row r="78" spans="1:10" s="8" customFormat="1" ht="12.75" customHeight="1" x14ac:dyDescent="0.25">
      <c r="A78" s="61"/>
      <c r="B78" s="36" t="s">
        <v>132</v>
      </c>
      <c r="C78" s="71"/>
      <c r="D78" s="13">
        <f>SUM(D79:D80)</f>
        <v>2.5</v>
      </c>
    </row>
    <row r="79" spans="1:10" s="8" customFormat="1" ht="12.75" customHeight="1" x14ac:dyDescent="0.25">
      <c r="A79" s="61"/>
      <c r="B79" s="37" t="s">
        <v>12</v>
      </c>
      <c r="C79" s="72"/>
      <c r="D79" s="6">
        <v>1</v>
      </c>
    </row>
    <row r="80" spans="1:10" s="8" customFormat="1" ht="12.75" customHeight="1" x14ac:dyDescent="0.25">
      <c r="A80" s="61"/>
      <c r="B80" s="37" t="s">
        <v>15</v>
      </c>
      <c r="C80" s="73"/>
      <c r="D80" s="6">
        <v>1.5</v>
      </c>
    </row>
    <row r="81" spans="1:4" s="15" customFormat="1" ht="13.5" x14ac:dyDescent="0.25">
      <c r="A81" s="61"/>
      <c r="B81" s="12" t="s">
        <v>128</v>
      </c>
      <c r="C81" s="10" t="s">
        <v>20</v>
      </c>
      <c r="D81" s="16">
        <f>SUM(D85+D82)</f>
        <v>24.5</v>
      </c>
    </row>
    <row r="82" spans="1:4" s="15" customFormat="1" ht="12.75" customHeight="1" x14ac:dyDescent="0.25">
      <c r="A82" s="61"/>
      <c r="B82" s="36" t="s">
        <v>132</v>
      </c>
      <c r="C82" s="65"/>
      <c r="D82" s="13">
        <f>SUM(D83:D84)</f>
        <v>22.6</v>
      </c>
    </row>
    <row r="83" spans="1:4" s="15" customFormat="1" ht="12.75" customHeight="1" x14ac:dyDescent="0.25">
      <c r="A83" s="61"/>
      <c r="B83" s="37" t="s">
        <v>12</v>
      </c>
      <c r="C83" s="66"/>
      <c r="D83" s="9">
        <v>0.6</v>
      </c>
    </row>
    <row r="84" spans="1:4" s="15" customFormat="1" ht="12.75" customHeight="1" x14ac:dyDescent="0.25">
      <c r="A84" s="61"/>
      <c r="B84" s="37" t="s">
        <v>15</v>
      </c>
      <c r="C84" s="66"/>
      <c r="D84" s="9">
        <v>22</v>
      </c>
    </row>
    <row r="85" spans="1:4" s="8" customFormat="1" ht="12.75" customHeight="1" x14ac:dyDescent="0.25">
      <c r="A85" s="61"/>
      <c r="B85" s="40" t="s">
        <v>16</v>
      </c>
      <c r="C85" s="67"/>
      <c r="D85" s="21">
        <v>1.9</v>
      </c>
    </row>
    <row r="86" spans="1:4" s="8" customFormat="1" ht="15" customHeight="1" x14ac:dyDescent="0.25">
      <c r="A86" s="61"/>
      <c r="B86" s="12" t="s">
        <v>23</v>
      </c>
      <c r="C86" s="10" t="s">
        <v>24</v>
      </c>
      <c r="D86" s="16">
        <f t="shared" ref="D86" si="8">SUM(D87)</f>
        <v>1.1000000000000001</v>
      </c>
    </row>
    <row r="87" spans="1:4" s="8" customFormat="1" ht="12.75" customHeight="1" x14ac:dyDescent="0.25">
      <c r="A87" s="61"/>
      <c r="B87" s="36" t="s">
        <v>132</v>
      </c>
      <c r="C87" s="46"/>
      <c r="D87" s="13">
        <f>SUM(D88:D89)</f>
        <v>1.1000000000000001</v>
      </c>
    </row>
    <row r="88" spans="1:4" s="8" customFormat="1" ht="12.75" customHeight="1" x14ac:dyDescent="0.25">
      <c r="A88" s="61"/>
      <c r="B88" s="37" t="s">
        <v>12</v>
      </c>
      <c r="C88" s="46"/>
      <c r="D88" s="6">
        <v>0.1</v>
      </c>
    </row>
    <row r="89" spans="1:4" s="8" customFormat="1" ht="12.75" customHeight="1" x14ac:dyDescent="0.25">
      <c r="A89" s="61"/>
      <c r="B89" s="37" t="s">
        <v>15</v>
      </c>
      <c r="C89" s="46"/>
      <c r="D89" s="6">
        <v>1</v>
      </c>
    </row>
    <row r="90" spans="1:4" s="8" customFormat="1" ht="18" customHeight="1" x14ac:dyDescent="0.25">
      <c r="A90" s="50" t="s">
        <v>38</v>
      </c>
      <c r="B90" s="18" t="s">
        <v>39</v>
      </c>
      <c r="C90" s="19"/>
      <c r="D90" s="20">
        <f>SUM(D95+D91)</f>
        <v>20.2</v>
      </c>
    </row>
    <row r="91" spans="1:4" s="8" customFormat="1" ht="15" customHeight="1" x14ac:dyDescent="0.25">
      <c r="A91" s="50"/>
      <c r="B91" s="5" t="s">
        <v>10</v>
      </c>
      <c r="C91" s="10" t="s">
        <v>11</v>
      </c>
      <c r="D91" s="16">
        <f t="shared" ref="D91" si="9">SUM(D92)</f>
        <v>2.8</v>
      </c>
    </row>
    <row r="92" spans="1:4" s="8" customFormat="1" ht="12.75" customHeight="1" x14ac:dyDescent="0.25">
      <c r="A92" s="50"/>
      <c r="B92" s="36" t="s">
        <v>132</v>
      </c>
      <c r="C92" s="71"/>
      <c r="D92" s="13">
        <f>SUM(D93:D94)</f>
        <v>2.8</v>
      </c>
    </row>
    <row r="93" spans="1:4" s="8" customFormat="1" ht="12.75" customHeight="1" x14ac:dyDescent="0.25">
      <c r="A93" s="50"/>
      <c r="B93" s="37" t="s">
        <v>12</v>
      </c>
      <c r="C93" s="72"/>
      <c r="D93" s="9">
        <v>1.3</v>
      </c>
    </row>
    <row r="94" spans="1:4" s="8" customFormat="1" ht="12.75" customHeight="1" x14ac:dyDescent="0.25">
      <c r="A94" s="50"/>
      <c r="B94" s="37" t="s">
        <v>15</v>
      </c>
      <c r="C94" s="73"/>
      <c r="D94" s="9">
        <v>1.5</v>
      </c>
    </row>
    <row r="95" spans="1:4" s="11" customFormat="1" ht="13.5" x14ac:dyDescent="0.25">
      <c r="A95" s="50"/>
      <c r="B95" s="12" t="s">
        <v>128</v>
      </c>
      <c r="C95" s="10" t="s">
        <v>20</v>
      </c>
      <c r="D95" s="16">
        <f>SUM(D99+D96)</f>
        <v>17.399999999999999</v>
      </c>
    </row>
    <row r="96" spans="1:4" s="11" customFormat="1" ht="12.75" customHeight="1" x14ac:dyDescent="0.25">
      <c r="A96" s="50"/>
      <c r="B96" s="36" t="s">
        <v>132</v>
      </c>
      <c r="C96" s="65"/>
      <c r="D96" s="13">
        <f>SUM(D97:D98)</f>
        <v>15.2</v>
      </c>
    </row>
    <row r="97" spans="1:4" s="11" customFormat="1" ht="12.75" customHeight="1" x14ac:dyDescent="0.25">
      <c r="A97" s="50"/>
      <c r="B97" s="37" t="s">
        <v>12</v>
      </c>
      <c r="C97" s="66"/>
      <c r="D97" s="9">
        <v>0.1</v>
      </c>
    </row>
    <row r="98" spans="1:4" s="11" customFormat="1" ht="12.75" customHeight="1" x14ac:dyDescent="0.25">
      <c r="A98" s="50"/>
      <c r="B98" s="37" t="s">
        <v>15</v>
      </c>
      <c r="C98" s="66"/>
      <c r="D98" s="9">
        <v>15.1</v>
      </c>
    </row>
    <row r="99" spans="1:4" s="8" customFormat="1" ht="12.75" customHeight="1" x14ac:dyDescent="0.25">
      <c r="A99" s="50"/>
      <c r="B99" s="40" t="s">
        <v>16</v>
      </c>
      <c r="C99" s="67"/>
      <c r="D99" s="21">
        <v>2.2000000000000002</v>
      </c>
    </row>
    <row r="100" spans="1:4" s="8" customFormat="1" ht="18" customHeight="1" x14ac:dyDescent="0.25">
      <c r="A100" s="60" t="s">
        <v>40</v>
      </c>
      <c r="B100" s="18" t="s">
        <v>41</v>
      </c>
      <c r="C100" s="19"/>
      <c r="D100" s="20">
        <f>SUM(D108+D101+D112+D105+D115)</f>
        <v>66.399999999999991</v>
      </c>
    </row>
    <row r="101" spans="1:4" s="8" customFormat="1" ht="15" customHeight="1" x14ac:dyDescent="0.25">
      <c r="A101" s="61"/>
      <c r="B101" s="5" t="s">
        <v>10</v>
      </c>
      <c r="C101" s="10" t="s">
        <v>11</v>
      </c>
      <c r="D101" s="16">
        <f t="shared" ref="D101" si="10">SUM(D102)</f>
        <v>7.3000000000000007</v>
      </c>
    </row>
    <row r="102" spans="1:4" s="8" customFormat="1" ht="12.75" customHeight="1" x14ac:dyDescent="0.25">
      <c r="A102" s="61"/>
      <c r="B102" s="36" t="s">
        <v>132</v>
      </c>
      <c r="C102" s="71"/>
      <c r="D102" s="13">
        <f>SUM(D103:D104)</f>
        <v>7.3000000000000007</v>
      </c>
    </row>
    <row r="103" spans="1:4" s="8" customFormat="1" ht="12.75" customHeight="1" x14ac:dyDescent="0.25">
      <c r="A103" s="61"/>
      <c r="B103" s="37" t="s">
        <v>12</v>
      </c>
      <c r="C103" s="72"/>
      <c r="D103" s="6">
        <v>0.9</v>
      </c>
    </row>
    <row r="104" spans="1:4" s="8" customFormat="1" ht="12.75" customHeight="1" x14ac:dyDescent="0.25">
      <c r="A104" s="61"/>
      <c r="B104" s="37" t="s">
        <v>15</v>
      </c>
      <c r="C104" s="73"/>
      <c r="D104" s="6">
        <v>6.4</v>
      </c>
    </row>
    <row r="105" spans="1:4" s="8" customFormat="1" ht="15" customHeight="1" x14ac:dyDescent="0.25">
      <c r="A105" s="61"/>
      <c r="B105" s="5" t="s">
        <v>18</v>
      </c>
      <c r="C105" s="10" t="s">
        <v>19</v>
      </c>
      <c r="D105" s="16">
        <f t="shared" ref="D105" si="11">SUM(D106)</f>
        <v>19</v>
      </c>
    </row>
    <row r="106" spans="1:4" s="8" customFormat="1" ht="12.75" customHeight="1" x14ac:dyDescent="0.25">
      <c r="A106" s="61"/>
      <c r="B106" s="36" t="s">
        <v>132</v>
      </c>
      <c r="C106" s="49"/>
      <c r="D106" s="13">
        <f>SUM(D107:D107)</f>
        <v>19</v>
      </c>
    </row>
    <row r="107" spans="1:4" s="8" customFormat="1" ht="12.75" customHeight="1" x14ac:dyDescent="0.25">
      <c r="A107" s="61"/>
      <c r="B107" s="37" t="s">
        <v>15</v>
      </c>
      <c r="C107" s="49"/>
      <c r="D107" s="9">
        <v>19</v>
      </c>
    </row>
    <row r="108" spans="1:4" s="8" customFormat="1" x14ac:dyDescent="0.25">
      <c r="A108" s="61"/>
      <c r="B108" s="12" t="s">
        <v>128</v>
      </c>
      <c r="C108" s="10" t="s">
        <v>20</v>
      </c>
      <c r="D108" s="16">
        <f>SUM(D111+D109)</f>
        <v>38.700000000000003</v>
      </c>
    </row>
    <row r="109" spans="1:4" s="8" customFormat="1" ht="12.75" customHeight="1" x14ac:dyDescent="0.25">
      <c r="A109" s="61"/>
      <c r="B109" s="36" t="s">
        <v>132</v>
      </c>
      <c r="C109" s="65"/>
      <c r="D109" s="13">
        <f>SUM(D110:D110)</f>
        <v>38.1</v>
      </c>
    </row>
    <row r="110" spans="1:4" s="8" customFormat="1" ht="12.75" customHeight="1" x14ac:dyDescent="0.25">
      <c r="A110" s="61"/>
      <c r="B110" s="37" t="s">
        <v>15</v>
      </c>
      <c r="C110" s="66"/>
      <c r="D110" s="6">
        <v>38.1</v>
      </c>
    </row>
    <row r="111" spans="1:4" s="8" customFormat="1" ht="12.75" customHeight="1" x14ac:dyDescent="0.25">
      <c r="A111" s="61"/>
      <c r="B111" s="40" t="s">
        <v>16</v>
      </c>
      <c r="C111" s="67"/>
      <c r="D111" s="21">
        <v>0.6</v>
      </c>
    </row>
    <row r="112" spans="1:4" s="8" customFormat="1" ht="15" customHeight="1" x14ac:dyDescent="0.25">
      <c r="A112" s="61"/>
      <c r="B112" s="12" t="s">
        <v>23</v>
      </c>
      <c r="C112" s="10" t="s">
        <v>24</v>
      </c>
      <c r="D112" s="16">
        <f t="shared" ref="D112" si="12">SUM(D113)</f>
        <v>0.1</v>
      </c>
    </row>
    <row r="113" spans="1:4" s="8" customFormat="1" ht="12.75" customHeight="1" x14ac:dyDescent="0.25">
      <c r="A113" s="61"/>
      <c r="B113" s="36" t="s">
        <v>132</v>
      </c>
      <c r="C113" s="46"/>
      <c r="D113" s="13">
        <f>SUM(D114:D114)</f>
        <v>0.1</v>
      </c>
    </row>
    <row r="114" spans="1:4" s="8" customFormat="1" ht="12.75" customHeight="1" x14ac:dyDescent="0.25">
      <c r="A114" s="61"/>
      <c r="B114" s="37" t="s">
        <v>12</v>
      </c>
      <c r="C114" s="46"/>
      <c r="D114" s="6">
        <v>0.1</v>
      </c>
    </row>
    <row r="115" spans="1:4" s="8" customFormat="1" ht="15" customHeight="1" x14ac:dyDescent="0.25">
      <c r="A115" s="61"/>
      <c r="B115" s="12" t="s">
        <v>29</v>
      </c>
      <c r="C115" s="10" t="s">
        <v>30</v>
      </c>
      <c r="D115" s="16">
        <f t="shared" ref="D115" si="13">SUM(D116)</f>
        <v>1.3</v>
      </c>
    </row>
    <row r="116" spans="1:4" s="8" customFormat="1" ht="12.75" customHeight="1" x14ac:dyDescent="0.25">
      <c r="A116" s="61"/>
      <c r="B116" s="36" t="s">
        <v>132</v>
      </c>
      <c r="C116" s="71"/>
      <c r="D116" s="13">
        <f>SUM(D117:D117)</f>
        <v>1.3</v>
      </c>
    </row>
    <row r="117" spans="1:4" s="8" customFormat="1" ht="12.75" customHeight="1" x14ac:dyDescent="0.25">
      <c r="A117" s="74"/>
      <c r="B117" s="37" t="s">
        <v>15</v>
      </c>
      <c r="C117" s="73"/>
      <c r="D117" s="9">
        <v>1.3</v>
      </c>
    </row>
    <row r="118" spans="1:4" s="8" customFormat="1" ht="18" customHeight="1" x14ac:dyDescent="0.25">
      <c r="A118" s="50" t="s">
        <v>42</v>
      </c>
      <c r="B118" s="18" t="s">
        <v>43</v>
      </c>
      <c r="C118" s="7"/>
      <c r="D118" s="20">
        <f>SUM(D122+D119)</f>
        <v>45.1</v>
      </c>
    </row>
    <row r="119" spans="1:4" s="8" customFormat="1" ht="15" customHeight="1" x14ac:dyDescent="0.25">
      <c r="A119" s="50"/>
      <c r="B119" s="5" t="s">
        <v>10</v>
      </c>
      <c r="C119" s="10" t="s">
        <v>11</v>
      </c>
      <c r="D119" s="16">
        <f t="shared" ref="D119" si="14">SUM(D120)</f>
        <v>0.5</v>
      </c>
    </row>
    <row r="120" spans="1:4" s="8" customFormat="1" ht="12.75" customHeight="1" x14ac:dyDescent="0.25">
      <c r="A120" s="50"/>
      <c r="B120" s="36" t="s">
        <v>132</v>
      </c>
      <c r="C120" s="46"/>
      <c r="D120" s="13">
        <f>SUM(D121:D121)</f>
        <v>0.5</v>
      </c>
    </row>
    <row r="121" spans="1:4" s="8" customFormat="1" ht="12.75" customHeight="1" x14ac:dyDescent="0.25">
      <c r="A121" s="50"/>
      <c r="B121" s="37" t="s">
        <v>12</v>
      </c>
      <c r="C121" s="46"/>
      <c r="D121" s="6">
        <v>0.5</v>
      </c>
    </row>
    <row r="122" spans="1:4" s="8" customFormat="1" x14ac:dyDescent="0.25">
      <c r="A122" s="50"/>
      <c r="B122" s="12" t="s">
        <v>128</v>
      </c>
      <c r="C122" s="10" t="s">
        <v>20</v>
      </c>
      <c r="D122" s="16">
        <f>SUM(D125+D123)</f>
        <v>44.6</v>
      </c>
    </row>
    <row r="123" spans="1:4" s="8" customFormat="1" ht="12.75" customHeight="1" x14ac:dyDescent="0.25">
      <c r="A123" s="50"/>
      <c r="B123" s="36" t="s">
        <v>132</v>
      </c>
      <c r="C123" s="65"/>
      <c r="D123" s="13">
        <f>SUM(D124:D124)</f>
        <v>23.1</v>
      </c>
    </row>
    <row r="124" spans="1:4" s="8" customFormat="1" ht="12.75" customHeight="1" x14ac:dyDescent="0.25">
      <c r="A124" s="50"/>
      <c r="B124" s="37" t="s">
        <v>15</v>
      </c>
      <c r="C124" s="66"/>
      <c r="D124" s="9">
        <v>23.1</v>
      </c>
    </row>
    <row r="125" spans="1:4" s="8" customFormat="1" ht="12.75" customHeight="1" x14ac:dyDescent="0.25">
      <c r="A125" s="50"/>
      <c r="B125" s="40" t="s">
        <v>16</v>
      </c>
      <c r="C125" s="67"/>
      <c r="D125" s="21">
        <v>21.5</v>
      </c>
    </row>
    <row r="126" spans="1:4" s="8" customFormat="1" ht="18" customHeight="1" x14ac:dyDescent="0.25">
      <c r="A126" s="60" t="s">
        <v>44</v>
      </c>
      <c r="B126" s="18" t="s">
        <v>45</v>
      </c>
      <c r="C126" s="19"/>
      <c r="D126" s="20">
        <f>SUM(D131+D127+D135)</f>
        <v>46.699999999999996</v>
      </c>
    </row>
    <row r="127" spans="1:4" s="8" customFormat="1" ht="15" customHeight="1" x14ac:dyDescent="0.25">
      <c r="A127" s="61"/>
      <c r="B127" s="5" t="s">
        <v>10</v>
      </c>
      <c r="C127" s="10" t="s">
        <v>11</v>
      </c>
      <c r="D127" s="16">
        <f t="shared" ref="D127" si="15">SUM(D128)</f>
        <v>11.8</v>
      </c>
    </row>
    <row r="128" spans="1:4" s="8" customFormat="1" ht="12.75" customHeight="1" x14ac:dyDescent="0.25">
      <c r="A128" s="61"/>
      <c r="B128" s="36" t="s">
        <v>132</v>
      </c>
      <c r="C128" s="46"/>
      <c r="D128" s="13">
        <f>SUM(D129:D130)</f>
        <v>11.8</v>
      </c>
    </row>
    <row r="129" spans="1:4" s="8" customFormat="1" ht="12.75" customHeight="1" x14ac:dyDescent="0.25">
      <c r="A129" s="61"/>
      <c r="B129" s="37" t="s">
        <v>12</v>
      </c>
      <c r="C129" s="46"/>
      <c r="D129" s="6">
        <v>1</v>
      </c>
    </row>
    <row r="130" spans="1:4" s="8" customFormat="1" ht="12.75" customHeight="1" x14ac:dyDescent="0.25">
      <c r="A130" s="61"/>
      <c r="B130" s="37" t="s">
        <v>15</v>
      </c>
      <c r="C130" s="46"/>
      <c r="D130" s="6">
        <v>10.8</v>
      </c>
    </row>
    <row r="131" spans="1:4" s="8" customFormat="1" x14ac:dyDescent="0.25">
      <c r="A131" s="61"/>
      <c r="B131" s="12" t="s">
        <v>128</v>
      </c>
      <c r="C131" s="10" t="s">
        <v>20</v>
      </c>
      <c r="D131" s="16">
        <f>SUM(D134+D132)</f>
        <v>33.799999999999997</v>
      </c>
    </row>
    <row r="132" spans="1:4" s="8" customFormat="1" ht="12.75" customHeight="1" x14ac:dyDescent="0.25">
      <c r="A132" s="61"/>
      <c r="B132" s="36" t="s">
        <v>132</v>
      </c>
      <c r="C132" s="65"/>
      <c r="D132" s="13">
        <f>SUM(D133:D133)</f>
        <v>33</v>
      </c>
    </row>
    <row r="133" spans="1:4" s="8" customFormat="1" ht="12.75" customHeight="1" x14ac:dyDescent="0.25">
      <c r="A133" s="61"/>
      <c r="B133" s="37" t="s">
        <v>15</v>
      </c>
      <c r="C133" s="66"/>
      <c r="D133" s="6">
        <v>33</v>
      </c>
    </row>
    <row r="134" spans="1:4" s="8" customFormat="1" ht="12.75" customHeight="1" x14ac:dyDescent="0.25">
      <c r="A134" s="61"/>
      <c r="B134" s="40" t="s">
        <v>16</v>
      </c>
      <c r="C134" s="67"/>
      <c r="D134" s="21">
        <v>0.8</v>
      </c>
    </row>
    <row r="135" spans="1:4" s="8" customFormat="1" ht="15" customHeight="1" x14ac:dyDescent="0.25">
      <c r="A135" s="61"/>
      <c r="B135" s="12" t="s">
        <v>23</v>
      </c>
      <c r="C135" s="10" t="s">
        <v>24</v>
      </c>
      <c r="D135" s="16">
        <f t="shared" ref="D135" si="16">SUM(D136)</f>
        <v>1.1000000000000001</v>
      </c>
    </row>
    <row r="136" spans="1:4" s="8" customFormat="1" ht="12.75" customHeight="1" x14ac:dyDescent="0.25">
      <c r="A136" s="61"/>
      <c r="B136" s="36" t="s">
        <v>132</v>
      </c>
      <c r="C136" s="65"/>
      <c r="D136" s="13">
        <f>SUM(D137:D137)</f>
        <v>1.1000000000000001</v>
      </c>
    </row>
    <row r="137" spans="1:4" s="8" customFormat="1" ht="12.75" customHeight="1" x14ac:dyDescent="0.25">
      <c r="A137" s="74"/>
      <c r="B137" s="37" t="s">
        <v>15</v>
      </c>
      <c r="C137" s="67"/>
      <c r="D137" s="6">
        <v>1.1000000000000001</v>
      </c>
    </row>
    <row r="138" spans="1:4" s="8" customFormat="1" ht="18" customHeight="1" x14ac:dyDescent="0.25">
      <c r="A138" s="60" t="s">
        <v>46</v>
      </c>
      <c r="B138" s="18" t="s">
        <v>47</v>
      </c>
      <c r="C138" s="19"/>
      <c r="D138" s="20">
        <f>SUM(D145+D139+D150+D142)</f>
        <v>55.300000000000004</v>
      </c>
    </row>
    <row r="139" spans="1:4" s="8" customFormat="1" ht="15" customHeight="1" x14ac:dyDescent="0.25">
      <c r="A139" s="61"/>
      <c r="B139" s="5" t="s">
        <v>48</v>
      </c>
      <c r="C139" s="10" t="s">
        <v>11</v>
      </c>
      <c r="D139" s="42">
        <f>SUM(D140)</f>
        <v>1.6</v>
      </c>
    </row>
    <row r="140" spans="1:4" s="8" customFormat="1" ht="12.75" customHeight="1" x14ac:dyDescent="0.25">
      <c r="A140" s="61"/>
      <c r="B140" s="36" t="s">
        <v>132</v>
      </c>
      <c r="C140" s="49"/>
      <c r="D140" s="13">
        <f>SUM(D141:D141)</f>
        <v>1.6</v>
      </c>
    </row>
    <row r="141" spans="1:4" s="8" customFormat="1" ht="12.75" customHeight="1" x14ac:dyDescent="0.25">
      <c r="A141" s="61"/>
      <c r="B141" s="37" t="s">
        <v>12</v>
      </c>
      <c r="C141" s="49"/>
      <c r="D141" s="9">
        <v>1.6</v>
      </c>
    </row>
    <row r="142" spans="1:4" s="8" customFormat="1" ht="15" customHeight="1" x14ac:dyDescent="0.25">
      <c r="A142" s="61"/>
      <c r="B142" s="5" t="s">
        <v>18</v>
      </c>
      <c r="C142" s="10" t="s">
        <v>19</v>
      </c>
      <c r="D142" s="16">
        <f t="shared" ref="D142" si="17">SUM(D143)</f>
        <v>2</v>
      </c>
    </row>
    <row r="143" spans="1:4" s="8" customFormat="1" ht="12.75" customHeight="1" x14ac:dyDescent="0.25">
      <c r="A143" s="61"/>
      <c r="B143" s="36" t="s">
        <v>132</v>
      </c>
      <c r="C143" s="49"/>
      <c r="D143" s="13">
        <f>SUM(D144:D144)</f>
        <v>2</v>
      </c>
    </row>
    <row r="144" spans="1:4" s="8" customFormat="1" ht="12.75" customHeight="1" x14ac:dyDescent="0.25">
      <c r="A144" s="61"/>
      <c r="B144" s="37" t="s">
        <v>15</v>
      </c>
      <c r="C144" s="49"/>
      <c r="D144" s="9">
        <v>2</v>
      </c>
    </row>
    <row r="145" spans="1:4" s="8" customFormat="1" x14ac:dyDescent="0.25">
      <c r="A145" s="61"/>
      <c r="B145" s="12" t="s">
        <v>128</v>
      </c>
      <c r="C145" s="10" t="s">
        <v>20</v>
      </c>
      <c r="D145" s="16">
        <f>SUM(D149+D146)</f>
        <v>51.6</v>
      </c>
    </row>
    <row r="146" spans="1:4" s="8" customFormat="1" ht="12.75" customHeight="1" x14ac:dyDescent="0.25">
      <c r="A146" s="61"/>
      <c r="B146" s="36" t="s">
        <v>132</v>
      </c>
      <c r="C146" s="65"/>
      <c r="D146" s="13">
        <f>SUM(D147:D148)</f>
        <v>45.2</v>
      </c>
    </row>
    <row r="147" spans="1:4" s="8" customFormat="1" ht="12.75" customHeight="1" x14ac:dyDescent="0.25">
      <c r="A147" s="61"/>
      <c r="B147" s="37" t="s">
        <v>12</v>
      </c>
      <c r="C147" s="66"/>
      <c r="D147" s="9">
        <v>0.1</v>
      </c>
    </row>
    <row r="148" spans="1:4" s="8" customFormat="1" ht="12.75" customHeight="1" x14ac:dyDescent="0.25">
      <c r="A148" s="61"/>
      <c r="B148" s="37" t="s">
        <v>15</v>
      </c>
      <c r="C148" s="66"/>
      <c r="D148" s="9">
        <v>45.1</v>
      </c>
    </row>
    <row r="149" spans="1:4" s="8" customFormat="1" ht="12.75" customHeight="1" x14ac:dyDescent="0.25">
      <c r="A149" s="61"/>
      <c r="B149" s="40" t="s">
        <v>16</v>
      </c>
      <c r="C149" s="67"/>
      <c r="D149" s="21">
        <v>6.4</v>
      </c>
    </row>
    <row r="150" spans="1:4" s="8" customFormat="1" ht="15" customHeight="1" x14ac:dyDescent="0.25">
      <c r="A150" s="61"/>
      <c r="B150" s="12" t="s">
        <v>23</v>
      </c>
      <c r="C150" s="10" t="s">
        <v>24</v>
      </c>
      <c r="D150" s="16">
        <f t="shared" ref="D150" si="18">SUM(D151)</f>
        <v>0.1</v>
      </c>
    </row>
    <row r="151" spans="1:4" s="8" customFormat="1" ht="12.75" customHeight="1" x14ac:dyDescent="0.25">
      <c r="A151" s="61"/>
      <c r="B151" s="36" t="s">
        <v>132</v>
      </c>
      <c r="C151" s="46"/>
      <c r="D151" s="13">
        <f>SUM(D152:D152)</f>
        <v>0.1</v>
      </c>
    </row>
    <row r="152" spans="1:4" s="8" customFormat="1" ht="12.75" customHeight="1" x14ac:dyDescent="0.25">
      <c r="A152" s="74"/>
      <c r="B152" s="37" t="s">
        <v>12</v>
      </c>
      <c r="C152" s="46"/>
      <c r="D152" s="6">
        <v>0.1</v>
      </c>
    </row>
    <row r="153" spans="1:4" s="8" customFormat="1" ht="18" customHeight="1" x14ac:dyDescent="0.25">
      <c r="A153" s="50" t="s">
        <v>49</v>
      </c>
      <c r="B153" s="18" t="s">
        <v>50</v>
      </c>
      <c r="C153" s="19"/>
      <c r="D153" s="20">
        <f>SUM(D161+D154+D158)</f>
        <v>37.799999999999997</v>
      </c>
    </row>
    <row r="154" spans="1:4" s="8" customFormat="1" ht="15" customHeight="1" x14ac:dyDescent="0.25">
      <c r="A154" s="50"/>
      <c r="B154" s="5" t="s">
        <v>10</v>
      </c>
      <c r="C154" s="10" t="s">
        <v>11</v>
      </c>
      <c r="D154" s="16">
        <f t="shared" ref="D154" si="19">SUM(D155)</f>
        <v>11.3</v>
      </c>
    </row>
    <row r="155" spans="1:4" s="8" customFormat="1" ht="12.75" customHeight="1" x14ac:dyDescent="0.25">
      <c r="A155" s="50"/>
      <c r="B155" s="36" t="s">
        <v>132</v>
      </c>
      <c r="C155" s="46"/>
      <c r="D155" s="13">
        <f>SUM(D156:D157)</f>
        <v>11.3</v>
      </c>
    </row>
    <row r="156" spans="1:4" s="8" customFormat="1" ht="12.75" customHeight="1" x14ac:dyDescent="0.25">
      <c r="A156" s="50"/>
      <c r="B156" s="37" t="s">
        <v>12</v>
      </c>
      <c r="C156" s="46"/>
      <c r="D156" s="6">
        <v>1.3</v>
      </c>
    </row>
    <row r="157" spans="1:4" s="8" customFormat="1" ht="12.75" customHeight="1" x14ac:dyDescent="0.25">
      <c r="A157" s="50"/>
      <c r="B157" s="37" t="s">
        <v>15</v>
      </c>
      <c r="C157" s="46"/>
      <c r="D157" s="17">
        <v>10</v>
      </c>
    </row>
    <row r="158" spans="1:4" s="8" customFormat="1" ht="15" customHeight="1" x14ac:dyDescent="0.25">
      <c r="A158" s="50"/>
      <c r="B158" s="5" t="s">
        <v>18</v>
      </c>
      <c r="C158" s="10" t="s">
        <v>19</v>
      </c>
      <c r="D158" s="16">
        <f t="shared" ref="D158" si="20">SUM(D159)</f>
        <v>15</v>
      </c>
    </row>
    <row r="159" spans="1:4" s="8" customFormat="1" ht="12.75" customHeight="1" x14ac:dyDescent="0.25">
      <c r="A159" s="50"/>
      <c r="B159" s="36" t="s">
        <v>132</v>
      </c>
      <c r="C159" s="49"/>
      <c r="D159" s="13">
        <f>SUM(D160:D160)</f>
        <v>15</v>
      </c>
    </row>
    <row r="160" spans="1:4" s="8" customFormat="1" ht="12.75" customHeight="1" x14ac:dyDescent="0.25">
      <c r="A160" s="50"/>
      <c r="B160" s="37" t="s">
        <v>15</v>
      </c>
      <c r="C160" s="49"/>
      <c r="D160" s="9">
        <v>15</v>
      </c>
    </row>
    <row r="161" spans="1:4" s="11" customFormat="1" ht="15" customHeight="1" x14ac:dyDescent="0.25">
      <c r="A161" s="50"/>
      <c r="B161" s="12" t="s">
        <v>128</v>
      </c>
      <c r="C161" s="10" t="s">
        <v>20</v>
      </c>
      <c r="D161" s="16">
        <f>SUM(D162+D164)</f>
        <v>11.5</v>
      </c>
    </row>
    <row r="162" spans="1:4" s="11" customFormat="1" ht="12.75" x14ac:dyDescent="0.25">
      <c r="A162" s="50"/>
      <c r="B162" s="36" t="s">
        <v>132</v>
      </c>
      <c r="C162" s="65"/>
      <c r="D162" s="13">
        <f>SUM(D163:D163)</f>
        <v>9</v>
      </c>
    </row>
    <row r="163" spans="1:4" s="11" customFormat="1" ht="12.75" x14ac:dyDescent="0.25">
      <c r="A163" s="50"/>
      <c r="B163" s="37" t="s">
        <v>15</v>
      </c>
      <c r="C163" s="66"/>
      <c r="D163" s="9">
        <v>9</v>
      </c>
    </row>
    <row r="164" spans="1:4" s="8" customFormat="1" ht="12.75" customHeight="1" x14ac:dyDescent="0.25">
      <c r="A164" s="50"/>
      <c r="B164" s="40" t="s">
        <v>16</v>
      </c>
      <c r="C164" s="67"/>
      <c r="D164" s="21">
        <v>2.5</v>
      </c>
    </row>
    <row r="165" spans="1:4" s="8" customFormat="1" ht="18" customHeight="1" x14ac:dyDescent="0.25">
      <c r="A165" s="50" t="s">
        <v>51</v>
      </c>
      <c r="B165" s="18" t="s">
        <v>52</v>
      </c>
      <c r="C165" s="19"/>
      <c r="D165" s="20">
        <f>SUM(D170+D166)</f>
        <v>45</v>
      </c>
    </row>
    <row r="166" spans="1:4" s="8" customFormat="1" ht="15" customHeight="1" x14ac:dyDescent="0.25">
      <c r="A166" s="50"/>
      <c r="B166" s="5" t="s">
        <v>10</v>
      </c>
      <c r="C166" s="10" t="s">
        <v>11</v>
      </c>
      <c r="D166" s="16">
        <f t="shared" ref="D166" si="21">SUM(D167)</f>
        <v>7.8000000000000007</v>
      </c>
    </row>
    <row r="167" spans="1:4" s="8" customFormat="1" ht="12.75" customHeight="1" x14ac:dyDescent="0.25">
      <c r="A167" s="50"/>
      <c r="B167" s="36" t="s">
        <v>132</v>
      </c>
      <c r="C167" s="46"/>
      <c r="D167" s="13">
        <f>SUM(D168:D169)</f>
        <v>7.8000000000000007</v>
      </c>
    </row>
    <row r="168" spans="1:4" s="8" customFormat="1" ht="12.75" customHeight="1" x14ac:dyDescent="0.25">
      <c r="A168" s="50"/>
      <c r="B168" s="37" t="s">
        <v>12</v>
      </c>
      <c r="C168" s="46"/>
      <c r="D168" s="6">
        <v>0.9</v>
      </c>
    </row>
    <row r="169" spans="1:4" s="8" customFormat="1" ht="12.75" customHeight="1" x14ac:dyDescent="0.25">
      <c r="A169" s="50"/>
      <c r="B169" s="37" t="s">
        <v>15</v>
      </c>
      <c r="C169" s="46"/>
      <c r="D169" s="6">
        <v>6.9</v>
      </c>
    </row>
    <row r="170" spans="1:4" s="8" customFormat="1" x14ac:dyDescent="0.25">
      <c r="A170" s="50"/>
      <c r="B170" s="12" t="s">
        <v>128</v>
      </c>
      <c r="C170" s="10" t="s">
        <v>20</v>
      </c>
      <c r="D170" s="16">
        <f>SUM(D173+D171)</f>
        <v>37.200000000000003</v>
      </c>
    </row>
    <row r="171" spans="1:4" s="8" customFormat="1" ht="12.75" customHeight="1" x14ac:dyDescent="0.25">
      <c r="A171" s="50"/>
      <c r="B171" s="36" t="s">
        <v>132</v>
      </c>
      <c r="C171" s="65"/>
      <c r="D171" s="13">
        <f>SUM(D172:D172)</f>
        <v>28.5</v>
      </c>
    </row>
    <row r="172" spans="1:4" s="8" customFormat="1" ht="12.75" customHeight="1" x14ac:dyDescent="0.25">
      <c r="A172" s="50"/>
      <c r="B172" s="37" t="s">
        <v>15</v>
      </c>
      <c r="C172" s="66"/>
      <c r="D172" s="9">
        <v>28.5</v>
      </c>
    </row>
    <row r="173" spans="1:4" s="8" customFormat="1" ht="12.75" customHeight="1" x14ac:dyDescent="0.25">
      <c r="A173" s="50"/>
      <c r="B173" s="40" t="s">
        <v>16</v>
      </c>
      <c r="C173" s="67"/>
      <c r="D173" s="21">
        <v>8.6999999999999993</v>
      </c>
    </row>
    <row r="174" spans="1:4" s="8" customFormat="1" ht="18" customHeight="1" x14ac:dyDescent="0.25">
      <c r="A174" s="60" t="s">
        <v>53</v>
      </c>
      <c r="B174" s="18" t="s">
        <v>54</v>
      </c>
      <c r="C174" s="19"/>
      <c r="D174" s="20">
        <f>SUM(D178+D175+D183)</f>
        <v>14.299999999999999</v>
      </c>
    </row>
    <row r="175" spans="1:4" s="8" customFormat="1" ht="15" customHeight="1" x14ac:dyDescent="0.25">
      <c r="A175" s="61"/>
      <c r="B175" s="5" t="s">
        <v>10</v>
      </c>
      <c r="C175" s="10" t="s">
        <v>11</v>
      </c>
      <c r="D175" s="16">
        <f t="shared" ref="D175" si="22">SUM(D176)</f>
        <v>0.7</v>
      </c>
    </row>
    <row r="176" spans="1:4" s="8" customFormat="1" ht="12.75" customHeight="1" x14ac:dyDescent="0.25">
      <c r="A176" s="61"/>
      <c r="B176" s="36" t="s">
        <v>132</v>
      </c>
      <c r="C176" s="46"/>
      <c r="D176" s="13">
        <f>SUM(D177:D177)</f>
        <v>0.7</v>
      </c>
    </row>
    <row r="177" spans="1:4" s="8" customFormat="1" ht="12.75" customHeight="1" x14ac:dyDescent="0.25">
      <c r="A177" s="61"/>
      <c r="B177" s="37" t="s">
        <v>12</v>
      </c>
      <c r="C177" s="46"/>
      <c r="D177" s="6">
        <v>0.7</v>
      </c>
    </row>
    <row r="178" spans="1:4" s="8" customFormat="1" x14ac:dyDescent="0.25">
      <c r="A178" s="61"/>
      <c r="B178" s="12" t="s">
        <v>128</v>
      </c>
      <c r="C178" s="10" t="s">
        <v>20</v>
      </c>
      <c r="D178" s="16">
        <f>SUM(D182+D179)</f>
        <v>13.4</v>
      </c>
    </row>
    <row r="179" spans="1:4" s="8" customFormat="1" ht="12.75" customHeight="1" x14ac:dyDescent="0.25">
      <c r="A179" s="61"/>
      <c r="B179" s="36" t="s">
        <v>132</v>
      </c>
      <c r="C179" s="65"/>
      <c r="D179" s="13">
        <f>SUM(D180:D181)</f>
        <v>10.9</v>
      </c>
    </row>
    <row r="180" spans="1:4" s="8" customFormat="1" ht="12.75" customHeight="1" x14ac:dyDescent="0.25">
      <c r="A180" s="61"/>
      <c r="B180" s="37" t="s">
        <v>12</v>
      </c>
      <c r="C180" s="66"/>
      <c r="D180" s="9">
        <v>0.4</v>
      </c>
    </row>
    <row r="181" spans="1:4" s="8" customFormat="1" ht="12.75" customHeight="1" x14ac:dyDescent="0.25">
      <c r="A181" s="61"/>
      <c r="B181" s="37" t="s">
        <v>15</v>
      </c>
      <c r="C181" s="66"/>
      <c r="D181" s="9">
        <v>10.5</v>
      </c>
    </row>
    <row r="182" spans="1:4" s="8" customFormat="1" ht="12.75" customHeight="1" x14ac:dyDescent="0.25">
      <c r="A182" s="61"/>
      <c r="B182" s="40" t="s">
        <v>16</v>
      </c>
      <c r="C182" s="67"/>
      <c r="D182" s="21">
        <v>2.5</v>
      </c>
    </row>
    <row r="183" spans="1:4" s="8" customFormat="1" ht="15" customHeight="1" x14ac:dyDescent="0.25">
      <c r="A183" s="61"/>
      <c r="B183" s="12" t="s">
        <v>23</v>
      </c>
      <c r="C183" s="10" t="s">
        <v>24</v>
      </c>
      <c r="D183" s="16">
        <f t="shared" ref="D183" si="23">SUM(D184)</f>
        <v>0.2</v>
      </c>
    </row>
    <row r="184" spans="1:4" s="8" customFormat="1" ht="12.75" customHeight="1" x14ac:dyDescent="0.25">
      <c r="A184" s="61"/>
      <c r="B184" s="36" t="s">
        <v>132</v>
      </c>
      <c r="C184" s="46"/>
      <c r="D184" s="13">
        <f>SUM(D185:D185)</f>
        <v>0.2</v>
      </c>
    </row>
    <row r="185" spans="1:4" s="8" customFormat="1" ht="12.75" customHeight="1" x14ac:dyDescent="0.25">
      <c r="A185" s="74"/>
      <c r="B185" s="37" t="s">
        <v>12</v>
      </c>
      <c r="C185" s="46"/>
      <c r="D185" s="6">
        <v>0.2</v>
      </c>
    </row>
    <row r="186" spans="1:4" s="8" customFormat="1" ht="18" customHeight="1" x14ac:dyDescent="0.25">
      <c r="A186" s="50" t="s">
        <v>55</v>
      </c>
      <c r="B186" s="18" t="s">
        <v>56</v>
      </c>
      <c r="C186" s="19"/>
      <c r="D186" s="20">
        <f>SUM(D194+D187+D191)</f>
        <v>66.5</v>
      </c>
    </row>
    <row r="187" spans="1:4" s="8" customFormat="1" ht="15" customHeight="1" x14ac:dyDescent="0.25">
      <c r="A187" s="50"/>
      <c r="B187" s="5" t="s">
        <v>10</v>
      </c>
      <c r="C187" s="10" t="s">
        <v>11</v>
      </c>
      <c r="D187" s="16">
        <f t="shared" ref="D187" si="24">SUM(D188)</f>
        <v>5.0999999999999996</v>
      </c>
    </row>
    <row r="188" spans="1:4" s="8" customFormat="1" ht="12.75" customHeight="1" x14ac:dyDescent="0.25">
      <c r="A188" s="50"/>
      <c r="B188" s="36" t="s">
        <v>132</v>
      </c>
      <c r="C188" s="46"/>
      <c r="D188" s="13">
        <f>SUM(D189:D190)</f>
        <v>5.0999999999999996</v>
      </c>
    </row>
    <row r="189" spans="1:4" s="8" customFormat="1" ht="12.75" customHeight="1" x14ac:dyDescent="0.25">
      <c r="A189" s="50"/>
      <c r="B189" s="37" t="s">
        <v>12</v>
      </c>
      <c r="C189" s="46"/>
      <c r="D189" s="6">
        <v>1.1000000000000001</v>
      </c>
    </row>
    <row r="190" spans="1:4" s="8" customFormat="1" ht="12.75" customHeight="1" x14ac:dyDescent="0.25">
      <c r="A190" s="50"/>
      <c r="B190" s="37" t="s">
        <v>15</v>
      </c>
      <c r="C190" s="46"/>
      <c r="D190" s="6">
        <v>4</v>
      </c>
    </row>
    <row r="191" spans="1:4" s="8" customFormat="1" ht="15" customHeight="1" x14ac:dyDescent="0.25">
      <c r="A191" s="50"/>
      <c r="B191" s="5" t="s">
        <v>18</v>
      </c>
      <c r="C191" s="10" t="s">
        <v>19</v>
      </c>
      <c r="D191" s="16">
        <f t="shared" ref="D191" si="25">SUM(D192)</f>
        <v>1</v>
      </c>
    </row>
    <row r="192" spans="1:4" s="8" customFormat="1" ht="12.75" customHeight="1" x14ac:dyDescent="0.25">
      <c r="A192" s="50"/>
      <c r="B192" s="36" t="s">
        <v>132</v>
      </c>
      <c r="C192" s="49"/>
      <c r="D192" s="13">
        <f>SUM(D193:D193)</f>
        <v>1</v>
      </c>
    </row>
    <row r="193" spans="1:4" s="8" customFormat="1" ht="12.75" customHeight="1" x14ac:dyDescent="0.25">
      <c r="A193" s="50"/>
      <c r="B193" s="37" t="s">
        <v>15</v>
      </c>
      <c r="C193" s="49"/>
      <c r="D193" s="9">
        <v>1</v>
      </c>
    </row>
    <row r="194" spans="1:4" s="8" customFormat="1" x14ac:dyDescent="0.25">
      <c r="A194" s="50"/>
      <c r="B194" s="12" t="s">
        <v>128</v>
      </c>
      <c r="C194" s="10" t="s">
        <v>20</v>
      </c>
      <c r="D194" s="16">
        <f>SUM(D198+D195)</f>
        <v>60.4</v>
      </c>
    </row>
    <row r="195" spans="1:4" s="8" customFormat="1" ht="12.75" customHeight="1" x14ac:dyDescent="0.25">
      <c r="A195" s="50"/>
      <c r="B195" s="36" t="s">
        <v>132</v>
      </c>
      <c r="C195" s="65"/>
      <c r="D195" s="13">
        <f>SUM(D196:D197)</f>
        <v>49.5</v>
      </c>
    </row>
    <row r="196" spans="1:4" s="8" customFormat="1" ht="12.75" customHeight="1" x14ac:dyDescent="0.25">
      <c r="A196" s="50"/>
      <c r="B196" s="37" t="s">
        <v>12</v>
      </c>
      <c r="C196" s="66"/>
      <c r="D196" s="9">
        <v>0.5</v>
      </c>
    </row>
    <row r="197" spans="1:4" s="8" customFormat="1" ht="12.75" customHeight="1" x14ac:dyDescent="0.25">
      <c r="A197" s="50"/>
      <c r="B197" s="37" t="s">
        <v>15</v>
      </c>
      <c r="C197" s="66"/>
      <c r="D197" s="9">
        <v>49</v>
      </c>
    </row>
    <row r="198" spans="1:4" s="8" customFormat="1" ht="12.75" customHeight="1" x14ac:dyDescent="0.25">
      <c r="A198" s="50"/>
      <c r="B198" s="40" t="s">
        <v>16</v>
      </c>
      <c r="C198" s="67"/>
      <c r="D198" s="21">
        <v>10.9</v>
      </c>
    </row>
    <row r="199" spans="1:4" s="8" customFormat="1" ht="18" customHeight="1" x14ac:dyDescent="0.25">
      <c r="A199" s="75" t="s">
        <v>57</v>
      </c>
      <c r="B199" s="18" t="s">
        <v>58</v>
      </c>
      <c r="C199" s="34"/>
      <c r="D199" s="35">
        <f>SUM(D200)</f>
        <v>131.29999999999998</v>
      </c>
    </row>
    <row r="200" spans="1:4" s="8" customFormat="1" ht="15" customHeight="1" x14ac:dyDescent="0.25">
      <c r="A200" s="75"/>
      <c r="B200" s="5" t="s">
        <v>10</v>
      </c>
      <c r="C200" s="10" t="s">
        <v>11</v>
      </c>
      <c r="D200" s="16">
        <f t="shared" ref="D200" si="26">SUM(D201)</f>
        <v>131.29999999999998</v>
      </c>
    </row>
    <row r="201" spans="1:4" s="8" customFormat="1" ht="12.75" customHeight="1" x14ac:dyDescent="0.25">
      <c r="A201" s="75"/>
      <c r="B201" s="36" t="s">
        <v>132</v>
      </c>
      <c r="C201" s="46"/>
      <c r="D201" s="13">
        <f>SUM(D202:D203)</f>
        <v>131.29999999999998</v>
      </c>
    </row>
    <row r="202" spans="1:4" s="8" customFormat="1" ht="12.75" customHeight="1" x14ac:dyDescent="0.25">
      <c r="A202" s="75"/>
      <c r="B202" s="37" t="s">
        <v>12</v>
      </c>
      <c r="C202" s="46"/>
      <c r="D202" s="6">
        <v>0.2</v>
      </c>
    </row>
    <row r="203" spans="1:4" s="8" customFormat="1" ht="12.75" customHeight="1" x14ac:dyDescent="0.25">
      <c r="A203" s="75"/>
      <c r="B203" s="37" t="s">
        <v>15</v>
      </c>
      <c r="C203" s="46"/>
      <c r="D203" s="6">
        <v>131.1</v>
      </c>
    </row>
    <row r="204" spans="1:4" s="8" customFormat="1" ht="18" customHeight="1" x14ac:dyDescent="0.25">
      <c r="A204" s="50" t="s">
        <v>59</v>
      </c>
      <c r="B204" s="18" t="s">
        <v>60</v>
      </c>
      <c r="C204" s="19"/>
      <c r="D204" s="20">
        <f t="shared" ref="D204" si="27">SUM(D205)</f>
        <v>161.79999999999998</v>
      </c>
    </row>
    <row r="205" spans="1:4" s="8" customFormat="1" x14ac:dyDescent="0.25">
      <c r="A205" s="50"/>
      <c r="B205" s="12" t="s">
        <v>127</v>
      </c>
      <c r="C205" s="10" t="s">
        <v>17</v>
      </c>
      <c r="D205" s="16">
        <f>SUM(D206)</f>
        <v>161.79999999999998</v>
      </c>
    </row>
    <row r="206" spans="1:4" s="8" customFormat="1" ht="12.75" customHeight="1" x14ac:dyDescent="0.25">
      <c r="A206" s="50"/>
      <c r="B206" s="36" t="s">
        <v>132</v>
      </c>
      <c r="C206" s="65"/>
      <c r="D206" s="13">
        <f>SUM(D207:D208)</f>
        <v>161.79999999999998</v>
      </c>
    </row>
    <row r="207" spans="1:4" s="8" customFormat="1" ht="12.75" customHeight="1" x14ac:dyDescent="0.25">
      <c r="A207" s="50"/>
      <c r="B207" s="37" t="s">
        <v>12</v>
      </c>
      <c r="C207" s="66"/>
      <c r="D207" s="9">
        <v>16.2</v>
      </c>
    </row>
    <row r="208" spans="1:4" s="8" customFormat="1" ht="12.75" customHeight="1" x14ac:dyDescent="0.25">
      <c r="A208" s="50"/>
      <c r="B208" s="37" t="s">
        <v>15</v>
      </c>
      <c r="C208" s="66"/>
      <c r="D208" s="9">
        <v>145.6</v>
      </c>
    </row>
    <row r="209" spans="1:4" s="8" customFormat="1" ht="18" customHeight="1" x14ac:dyDescent="0.25">
      <c r="A209" s="50" t="s">
        <v>61</v>
      </c>
      <c r="B209" s="18" t="s">
        <v>62</v>
      </c>
      <c r="C209" s="7"/>
      <c r="D209" s="20">
        <f t="shared" ref="D209" si="28">SUM(D210)</f>
        <v>8.1</v>
      </c>
    </row>
    <row r="210" spans="1:4" s="8" customFormat="1" x14ac:dyDescent="0.25">
      <c r="A210" s="50"/>
      <c r="B210" s="12" t="s">
        <v>127</v>
      </c>
      <c r="C210" s="10" t="s">
        <v>17</v>
      </c>
      <c r="D210" s="16">
        <f>SUM(D211+D214)</f>
        <v>8.1</v>
      </c>
    </row>
    <row r="211" spans="1:4" s="8" customFormat="1" ht="12.75" customHeight="1" x14ac:dyDescent="0.25">
      <c r="A211" s="50"/>
      <c r="B211" s="36" t="s">
        <v>132</v>
      </c>
      <c r="C211" s="57"/>
      <c r="D211" s="13">
        <f>SUM(D212:D213)</f>
        <v>7</v>
      </c>
    </row>
    <row r="212" spans="1:4" s="8" customFormat="1" ht="12.75" customHeight="1" x14ac:dyDescent="0.25">
      <c r="A212" s="50"/>
      <c r="B212" s="37" t="s">
        <v>12</v>
      </c>
      <c r="C212" s="58"/>
      <c r="D212" s="9">
        <v>4.7</v>
      </c>
    </row>
    <row r="213" spans="1:4" s="8" customFormat="1" ht="12.75" customHeight="1" x14ac:dyDescent="0.25">
      <c r="A213" s="50"/>
      <c r="B213" s="37" t="s">
        <v>15</v>
      </c>
      <c r="C213" s="58"/>
      <c r="D213" s="9">
        <v>2.2999999999999998</v>
      </c>
    </row>
    <row r="214" spans="1:4" s="8" customFormat="1" ht="12.75" customHeight="1" x14ac:dyDescent="0.25">
      <c r="A214" s="50"/>
      <c r="B214" s="40" t="s">
        <v>16</v>
      </c>
      <c r="C214" s="59"/>
      <c r="D214" s="21">
        <v>1.1000000000000001</v>
      </c>
    </row>
    <row r="215" spans="1:4" s="8" customFormat="1" ht="18" customHeight="1" x14ac:dyDescent="0.25">
      <c r="A215" s="50" t="s">
        <v>63</v>
      </c>
      <c r="B215" s="18" t="s">
        <v>64</v>
      </c>
      <c r="C215" s="7"/>
      <c r="D215" s="20">
        <f t="shared" ref="D215" si="29">SUM(D216)</f>
        <v>128.30000000000001</v>
      </c>
    </row>
    <row r="216" spans="1:4" s="8" customFormat="1" x14ac:dyDescent="0.25">
      <c r="A216" s="50"/>
      <c r="B216" s="12" t="s">
        <v>127</v>
      </c>
      <c r="C216" s="10" t="s">
        <v>17</v>
      </c>
      <c r="D216" s="16">
        <f>SUM(D220+D217)</f>
        <v>128.30000000000001</v>
      </c>
    </row>
    <row r="217" spans="1:4" s="8" customFormat="1" ht="12.75" customHeight="1" x14ac:dyDescent="0.25">
      <c r="A217" s="50"/>
      <c r="B217" s="36" t="s">
        <v>132</v>
      </c>
      <c r="C217" s="48"/>
      <c r="D217" s="13">
        <f>SUM(D218:D219)</f>
        <v>112</v>
      </c>
    </row>
    <row r="218" spans="1:4" s="8" customFormat="1" ht="12.75" customHeight="1" x14ac:dyDescent="0.25">
      <c r="A218" s="50"/>
      <c r="B218" s="37" t="s">
        <v>12</v>
      </c>
      <c r="C218" s="48"/>
      <c r="D218" s="9">
        <v>20.399999999999999</v>
      </c>
    </row>
    <row r="219" spans="1:4" s="8" customFormat="1" ht="12.75" customHeight="1" x14ac:dyDescent="0.25">
      <c r="A219" s="50"/>
      <c r="B219" s="37" t="s">
        <v>15</v>
      </c>
      <c r="C219" s="48"/>
      <c r="D219" s="9">
        <v>91.6</v>
      </c>
    </row>
    <row r="220" spans="1:4" s="8" customFormat="1" ht="12.75" customHeight="1" x14ac:dyDescent="0.25">
      <c r="A220" s="50"/>
      <c r="B220" s="40" t="s">
        <v>16</v>
      </c>
      <c r="C220" s="48"/>
      <c r="D220" s="21">
        <v>16.3</v>
      </c>
    </row>
    <row r="221" spans="1:4" s="8" customFormat="1" ht="18" customHeight="1" x14ac:dyDescent="0.25">
      <c r="A221" s="50" t="s">
        <v>65</v>
      </c>
      <c r="B221" s="18" t="s">
        <v>66</v>
      </c>
      <c r="C221" s="7"/>
      <c r="D221" s="20">
        <f t="shared" ref="D221" si="30">SUM(D222)</f>
        <v>64</v>
      </c>
    </row>
    <row r="222" spans="1:4" s="8" customFormat="1" x14ac:dyDescent="0.25">
      <c r="A222" s="50"/>
      <c r="B222" s="12" t="s">
        <v>127</v>
      </c>
      <c r="C222" s="10" t="s">
        <v>17</v>
      </c>
      <c r="D222" s="16">
        <f>SUM(D223+D226)</f>
        <v>64</v>
      </c>
    </row>
    <row r="223" spans="1:4" s="11" customFormat="1" ht="12.75" customHeight="1" x14ac:dyDescent="0.25">
      <c r="A223" s="50"/>
      <c r="B223" s="36" t="s">
        <v>132</v>
      </c>
      <c r="C223" s="45"/>
      <c r="D223" s="13">
        <f>SUM(D224:D225)</f>
        <v>63.4</v>
      </c>
    </row>
    <row r="224" spans="1:4" s="11" customFormat="1" ht="12.75" customHeight="1" x14ac:dyDescent="0.25">
      <c r="A224" s="50"/>
      <c r="B224" s="37" t="s">
        <v>12</v>
      </c>
      <c r="C224" s="45"/>
      <c r="D224" s="9">
        <v>5.3</v>
      </c>
    </row>
    <row r="225" spans="1:4" s="11" customFormat="1" ht="12.75" customHeight="1" x14ac:dyDescent="0.25">
      <c r="A225" s="50"/>
      <c r="B225" s="37" t="s">
        <v>15</v>
      </c>
      <c r="C225" s="45"/>
      <c r="D225" s="9">
        <v>58.1</v>
      </c>
    </row>
    <row r="226" spans="1:4" s="8" customFormat="1" ht="12.75" customHeight="1" x14ac:dyDescent="0.25">
      <c r="A226" s="50"/>
      <c r="B226" s="40" t="s">
        <v>16</v>
      </c>
      <c r="C226" s="45"/>
      <c r="D226" s="21">
        <v>0.6</v>
      </c>
    </row>
    <row r="227" spans="1:4" s="8" customFormat="1" ht="18" customHeight="1" x14ac:dyDescent="0.25">
      <c r="A227" s="50" t="s">
        <v>67</v>
      </c>
      <c r="B227" s="22" t="s">
        <v>68</v>
      </c>
      <c r="C227" s="23"/>
      <c r="D227" s="20">
        <f t="shared" ref="D227" si="31">SUM(D228)</f>
        <v>81.300000000000011</v>
      </c>
    </row>
    <row r="228" spans="1:4" s="8" customFormat="1" x14ac:dyDescent="0.25">
      <c r="A228" s="50"/>
      <c r="B228" s="12" t="s">
        <v>127</v>
      </c>
      <c r="C228" s="10" t="s">
        <v>17</v>
      </c>
      <c r="D228" s="16">
        <f>SUM(D232+D229)</f>
        <v>81.300000000000011</v>
      </c>
    </row>
    <row r="229" spans="1:4" s="8" customFormat="1" ht="12.75" customHeight="1" x14ac:dyDescent="0.25">
      <c r="A229" s="50"/>
      <c r="B229" s="36" t="s">
        <v>132</v>
      </c>
      <c r="C229" s="65"/>
      <c r="D229" s="13">
        <f>SUM(D230:D231)</f>
        <v>71.900000000000006</v>
      </c>
    </row>
    <row r="230" spans="1:4" s="8" customFormat="1" ht="12.75" customHeight="1" x14ac:dyDescent="0.25">
      <c r="A230" s="50"/>
      <c r="B230" s="37" t="s">
        <v>12</v>
      </c>
      <c r="C230" s="66"/>
      <c r="D230" s="9">
        <v>6.5</v>
      </c>
    </row>
    <row r="231" spans="1:4" s="8" customFormat="1" ht="12.75" customHeight="1" x14ac:dyDescent="0.25">
      <c r="A231" s="50"/>
      <c r="B231" s="37" t="s">
        <v>15</v>
      </c>
      <c r="C231" s="66"/>
      <c r="D231" s="9">
        <v>65.400000000000006</v>
      </c>
    </row>
    <row r="232" spans="1:4" s="8" customFormat="1" ht="12.75" customHeight="1" x14ac:dyDescent="0.25">
      <c r="A232" s="50"/>
      <c r="B232" s="40" t="s">
        <v>16</v>
      </c>
      <c r="C232" s="67"/>
      <c r="D232" s="21">
        <v>9.4</v>
      </c>
    </row>
    <row r="233" spans="1:4" s="8" customFormat="1" ht="18" customHeight="1" x14ac:dyDescent="0.25">
      <c r="A233" s="50" t="s">
        <v>69</v>
      </c>
      <c r="B233" s="18" t="s">
        <v>70</v>
      </c>
      <c r="C233" s="7"/>
      <c r="D233" s="20">
        <f t="shared" ref="D233" si="32">SUM(D234)</f>
        <v>685.1</v>
      </c>
    </row>
    <row r="234" spans="1:4" s="8" customFormat="1" x14ac:dyDescent="0.25">
      <c r="A234" s="50"/>
      <c r="B234" s="12" t="s">
        <v>127</v>
      </c>
      <c r="C234" s="10" t="s">
        <v>17</v>
      </c>
      <c r="D234" s="16">
        <f t="shared" ref="D234" si="33">SUM(D235+D238)</f>
        <v>685.1</v>
      </c>
    </row>
    <row r="235" spans="1:4" s="11" customFormat="1" ht="12.75" customHeight="1" x14ac:dyDescent="0.25">
      <c r="A235" s="50"/>
      <c r="B235" s="36" t="s">
        <v>132</v>
      </c>
      <c r="C235" s="45"/>
      <c r="D235" s="13">
        <f>SUM(D236:D237)</f>
        <v>681.6</v>
      </c>
    </row>
    <row r="236" spans="1:4" s="11" customFormat="1" ht="12.75" customHeight="1" x14ac:dyDescent="0.25">
      <c r="A236" s="50"/>
      <c r="B236" s="37" t="s">
        <v>12</v>
      </c>
      <c r="C236" s="45"/>
      <c r="D236" s="9">
        <v>34.6</v>
      </c>
    </row>
    <row r="237" spans="1:4" s="8" customFormat="1" ht="12.75" customHeight="1" x14ac:dyDescent="0.25">
      <c r="A237" s="50"/>
      <c r="B237" s="37" t="s">
        <v>15</v>
      </c>
      <c r="C237" s="45"/>
      <c r="D237" s="9">
        <v>647</v>
      </c>
    </row>
    <row r="238" spans="1:4" s="8" customFormat="1" ht="12.75" customHeight="1" x14ac:dyDescent="0.25">
      <c r="A238" s="50"/>
      <c r="B238" s="40" t="s">
        <v>16</v>
      </c>
      <c r="C238" s="45"/>
      <c r="D238" s="21">
        <v>3.5</v>
      </c>
    </row>
    <row r="239" spans="1:4" s="8" customFormat="1" ht="18" customHeight="1" x14ac:dyDescent="0.25">
      <c r="A239" s="50" t="s">
        <v>71</v>
      </c>
      <c r="B239" s="18" t="s">
        <v>72</v>
      </c>
      <c r="C239" s="7"/>
      <c r="D239" s="20">
        <f t="shared" ref="D239" si="34">SUM(D240)</f>
        <v>53.9</v>
      </c>
    </row>
    <row r="240" spans="1:4" s="8" customFormat="1" x14ac:dyDescent="0.25">
      <c r="A240" s="50"/>
      <c r="B240" s="12" t="s">
        <v>127</v>
      </c>
      <c r="C240" s="10" t="s">
        <v>17</v>
      </c>
      <c r="D240" s="16">
        <f>SUM(D244+D241)</f>
        <v>53.9</v>
      </c>
    </row>
    <row r="241" spans="1:4" s="8" customFormat="1" ht="12.75" customHeight="1" x14ac:dyDescent="0.25">
      <c r="A241" s="50"/>
      <c r="B241" s="36" t="s">
        <v>132</v>
      </c>
      <c r="C241" s="65"/>
      <c r="D241" s="13">
        <f>SUM(D242:D243)</f>
        <v>48.9</v>
      </c>
    </row>
    <row r="242" spans="1:4" s="8" customFormat="1" ht="12.75" customHeight="1" x14ac:dyDescent="0.25">
      <c r="A242" s="50"/>
      <c r="B242" s="37" t="s">
        <v>12</v>
      </c>
      <c r="C242" s="66"/>
      <c r="D242" s="9">
        <v>7.4</v>
      </c>
    </row>
    <row r="243" spans="1:4" s="8" customFormat="1" ht="12.75" customHeight="1" x14ac:dyDescent="0.25">
      <c r="A243" s="50"/>
      <c r="B243" s="37" t="s">
        <v>15</v>
      </c>
      <c r="C243" s="66"/>
      <c r="D243" s="9">
        <v>41.5</v>
      </c>
    </row>
    <row r="244" spans="1:4" s="8" customFormat="1" ht="12.75" customHeight="1" x14ac:dyDescent="0.25">
      <c r="A244" s="50"/>
      <c r="B244" s="40" t="s">
        <v>16</v>
      </c>
      <c r="C244" s="67"/>
      <c r="D244" s="21">
        <v>5</v>
      </c>
    </row>
    <row r="245" spans="1:4" s="8" customFormat="1" ht="18" customHeight="1" x14ac:dyDescent="0.25">
      <c r="A245" s="50" t="s">
        <v>73</v>
      </c>
      <c r="B245" s="18" t="s">
        <v>74</v>
      </c>
      <c r="C245" s="7"/>
      <c r="D245" s="20">
        <f t="shared" ref="D245" si="35">SUM(D246)</f>
        <v>229.2</v>
      </c>
    </row>
    <row r="246" spans="1:4" s="8" customFormat="1" x14ac:dyDescent="0.25">
      <c r="A246" s="50"/>
      <c r="B246" s="12" t="s">
        <v>127</v>
      </c>
      <c r="C246" s="10" t="s">
        <v>17</v>
      </c>
      <c r="D246" s="16">
        <f>SUM(D250+D247)</f>
        <v>229.2</v>
      </c>
    </row>
    <row r="247" spans="1:4" s="8" customFormat="1" ht="12.75" customHeight="1" x14ac:dyDescent="0.25">
      <c r="A247" s="50"/>
      <c r="B247" s="36" t="s">
        <v>132</v>
      </c>
      <c r="C247" s="65"/>
      <c r="D247" s="13">
        <f>SUM(D248:D249)</f>
        <v>225.6</v>
      </c>
    </row>
    <row r="248" spans="1:4" s="8" customFormat="1" ht="12.75" customHeight="1" x14ac:dyDescent="0.25">
      <c r="A248" s="50"/>
      <c r="B248" s="37" t="s">
        <v>12</v>
      </c>
      <c r="C248" s="66"/>
      <c r="D248" s="9">
        <v>6.9</v>
      </c>
    </row>
    <row r="249" spans="1:4" s="8" customFormat="1" ht="12.75" customHeight="1" x14ac:dyDescent="0.25">
      <c r="A249" s="50"/>
      <c r="B249" s="37" t="s">
        <v>15</v>
      </c>
      <c r="C249" s="66"/>
      <c r="D249" s="9">
        <v>218.7</v>
      </c>
    </row>
    <row r="250" spans="1:4" s="8" customFormat="1" ht="12.75" customHeight="1" x14ac:dyDescent="0.25">
      <c r="A250" s="50"/>
      <c r="B250" s="40" t="s">
        <v>16</v>
      </c>
      <c r="C250" s="67"/>
      <c r="D250" s="21">
        <v>3.6</v>
      </c>
    </row>
    <row r="251" spans="1:4" s="8" customFormat="1" ht="18" customHeight="1" x14ac:dyDescent="0.25">
      <c r="A251" s="50" t="s">
        <v>75</v>
      </c>
      <c r="B251" s="18" t="s">
        <v>76</v>
      </c>
      <c r="C251" s="7"/>
      <c r="D251" s="20">
        <f t="shared" ref="D251" si="36">SUM(D252)</f>
        <v>205.70000000000002</v>
      </c>
    </row>
    <row r="252" spans="1:4" s="8" customFormat="1" x14ac:dyDescent="0.25">
      <c r="A252" s="50"/>
      <c r="B252" s="12" t="s">
        <v>127</v>
      </c>
      <c r="C252" s="10" t="s">
        <v>17</v>
      </c>
      <c r="D252" s="16">
        <f>SUM(D256+D253)</f>
        <v>205.70000000000002</v>
      </c>
    </row>
    <row r="253" spans="1:4" s="8" customFormat="1" ht="12.75" customHeight="1" x14ac:dyDescent="0.25">
      <c r="A253" s="50"/>
      <c r="B253" s="36" t="s">
        <v>132</v>
      </c>
      <c r="C253" s="65"/>
      <c r="D253" s="13">
        <f>SUM(D254:D255)</f>
        <v>203.3</v>
      </c>
    </row>
    <row r="254" spans="1:4" s="8" customFormat="1" ht="12.75" customHeight="1" x14ac:dyDescent="0.25">
      <c r="A254" s="50"/>
      <c r="B254" s="37" t="s">
        <v>12</v>
      </c>
      <c r="C254" s="66"/>
      <c r="D254" s="9">
        <v>9.3000000000000007</v>
      </c>
    </row>
    <row r="255" spans="1:4" s="8" customFormat="1" ht="12.75" customHeight="1" x14ac:dyDescent="0.25">
      <c r="A255" s="50"/>
      <c r="B255" s="37" t="s">
        <v>15</v>
      </c>
      <c r="C255" s="66"/>
      <c r="D255" s="9">
        <v>194</v>
      </c>
    </row>
    <row r="256" spans="1:4" s="8" customFormat="1" ht="12.75" customHeight="1" x14ac:dyDescent="0.25">
      <c r="A256" s="50"/>
      <c r="B256" s="40" t="s">
        <v>16</v>
      </c>
      <c r="C256" s="67"/>
      <c r="D256" s="21">
        <v>2.4</v>
      </c>
    </row>
    <row r="257" spans="1:4" s="8" customFormat="1" ht="18" customHeight="1" x14ac:dyDescent="0.25">
      <c r="A257" s="50" t="s">
        <v>77</v>
      </c>
      <c r="B257" s="18" t="s">
        <v>78</v>
      </c>
      <c r="C257" s="19"/>
      <c r="D257" s="20">
        <f t="shared" ref="D257" si="37">SUM(D258)</f>
        <v>14.7</v>
      </c>
    </row>
    <row r="258" spans="1:4" s="8" customFormat="1" x14ac:dyDescent="0.25">
      <c r="A258" s="50"/>
      <c r="B258" s="12" t="s">
        <v>127</v>
      </c>
      <c r="C258" s="10" t="s">
        <v>17</v>
      </c>
      <c r="D258" s="16">
        <f>SUM(D262+D259)</f>
        <v>14.7</v>
      </c>
    </row>
    <row r="259" spans="1:4" s="8" customFormat="1" ht="12.75" customHeight="1" x14ac:dyDescent="0.25">
      <c r="A259" s="50"/>
      <c r="B259" s="36" t="s">
        <v>132</v>
      </c>
      <c r="C259" s="65"/>
      <c r="D259" s="13">
        <f>SUM(D260:D261)</f>
        <v>14.6</v>
      </c>
    </row>
    <row r="260" spans="1:4" s="8" customFormat="1" ht="12.75" customHeight="1" x14ac:dyDescent="0.25">
      <c r="A260" s="50"/>
      <c r="B260" s="37" t="s">
        <v>12</v>
      </c>
      <c r="C260" s="66"/>
      <c r="D260" s="9">
        <v>5</v>
      </c>
    </row>
    <row r="261" spans="1:4" s="8" customFormat="1" ht="12.75" customHeight="1" x14ac:dyDescent="0.25">
      <c r="A261" s="50"/>
      <c r="B261" s="37" t="s">
        <v>15</v>
      </c>
      <c r="C261" s="66"/>
      <c r="D261" s="9">
        <v>9.6</v>
      </c>
    </row>
    <row r="262" spans="1:4" s="8" customFormat="1" ht="12.75" customHeight="1" x14ac:dyDescent="0.25">
      <c r="A262" s="50"/>
      <c r="B262" s="40" t="s">
        <v>16</v>
      </c>
      <c r="C262" s="67"/>
      <c r="D262" s="21">
        <v>0.1</v>
      </c>
    </row>
    <row r="263" spans="1:4" s="8" customFormat="1" ht="18" customHeight="1" x14ac:dyDescent="0.25">
      <c r="A263" s="50" t="s">
        <v>79</v>
      </c>
      <c r="B263" s="18" t="s">
        <v>80</v>
      </c>
      <c r="C263" s="7"/>
      <c r="D263" s="20">
        <f t="shared" ref="D263" si="38">SUM(D264)</f>
        <v>35.6</v>
      </c>
    </row>
    <row r="264" spans="1:4" s="8" customFormat="1" x14ac:dyDescent="0.25">
      <c r="A264" s="50"/>
      <c r="B264" s="12" t="s">
        <v>127</v>
      </c>
      <c r="C264" s="10" t="s">
        <v>17</v>
      </c>
      <c r="D264" s="16">
        <f>SUM(D268+D265)</f>
        <v>35.6</v>
      </c>
    </row>
    <row r="265" spans="1:4" s="8" customFormat="1" ht="12.75" customHeight="1" x14ac:dyDescent="0.25">
      <c r="A265" s="50"/>
      <c r="B265" s="36" t="s">
        <v>132</v>
      </c>
      <c r="C265" s="65"/>
      <c r="D265" s="13">
        <f>SUM(D266:D267)</f>
        <v>29.700000000000003</v>
      </c>
    </row>
    <row r="266" spans="1:4" s="8" customFormat="1" ht="12.75" customHeight="1" x14ac:dyDescent="0.25">
      <c r="A266" s="50"/>
      <c r="B266" s="37" t="s">
        <v>12</v>
      </c>
      <c r="C266" s="66"/>
      <c r="D266" s="9">
        <v>3.6</v>
      </c>
    </row>
    <row r="267" spans="1:4" s="8" customFormat="1" ht="12.75" customHeight="1" x14ac:dyDescent="0.25">
      <c r="A267" s="50"/>
      <c r="B267" s="37" t="s">
        <v>15</v>
      </c>
      <c r="C267" s="66"/>
      <c r="D267" s="9">
        <v>26.1</v>
      </c>
    </row>
    <row r="268" spans="1:4" s="8" customFormat="1" ht="12.75" customHeight="1" x14ac:dyDescent="0.25">
      <c r="A268" s="50"/>
      <c r="B268" s="40" t="s">
        <v>16</v>
      </c>
      <c r="C268" s="67"/>
      <c r="D268" s="21">
        <v>5.9</v>
      </c>
    </row>
    <row r="269" spans="1:4" s="8" customFormat="1" ht="18" customHeight="1" x14ac:dyDescent="0.25">
      <c r="A269" s="50" t="s">
        <v>81</v>
      </c>
      <c r="B269" s="18" t="s">
        <v>82</v>
      </c>
      <c r="C269" s="7"/>
      <c r="D269" s="20">
        <f t="shared" ref="D269" si="39">SUM(D270)</f>
        <v>73.5</v>
      </c>
    </row>
    <row r="270" spans="1:4" s="8" customFormat="1" x14ac:dyDescent="0.25">
      <c r="A270" s="50"/>
      <c r="B270" s="12" t="s">
        <v>127</v>
      </c>
      <c r="C270" s="10" t="s">
        <v>17</v>
      </c>
      <c r="D270" s="16">
        <f>SUM(D274+D271)</f>
        <v>73.5</v>
      </c>
    </row>
    <row r="271" spans="1:4" s="8" customFormat="1" ht="12.75" customHeight="1" x14ac:dyDescent="0.25">
      <c r="A271" s="50"/>
      <c r="B271" s="36" t="s">
        <v>132</v>
      </c>
      <c r="C271" s="65"/>
      <c r="D271" s="13">
        <f>SUM(D272:D273)</f>
        <v>59.5</v>
      </c>
    </row>
    <row r="272" spans="1:4" s="8" customFormat="1" ht="12.75" customHeight="1" x14ac:dyDescent="0.25">
      <c r="A272" s="50"/>
      <c r="B272" s="37" t="s">
        <v>12</v>
      </c>
      <c r="C272" s="66"/>
      <c r="D272" s="9">
        <v>9.6999999999999993</v>
      </c>
    </row>
    <row r="273" spans="1:4" s="8" customFormat="1" ht="12.75" customHeight="1" x14ac:dyDescent="0.25">
      <c r="A273" s="50"/>
      <c r="B273" s="37" t="s">
        <v>15</v>
      </c>
      <c r="C273" s="66"/>
      <c r="D273" s="9">
        <v>49.8</v>
      </c>
    </row>
    <row r="274" spans="1:4" s="8" customFormat="1" ht="12.75" customHeight="1" x14ac:dyDescent="0.25">
      <c r="A274" s="50"/>
      <c r="B274" s="40" t="s">
        <v>16</v>
      </c>
      <c r="C274" s="67"/>
      <c r="D274" s="21">
        <v>14</v>
      </c>
    </row>
    <row r="275" spans="1:4" s="8" customFormat="1" ht="18" customHeight="1" x14ac:dyDescent="0.25">
      <c r="A275" s="50" t="s">
        <v>83</v>
      </c>
      <c r="B275" s="18" t="s">
        <v>84</v>
      </c>
      <c r="C275" s="7"/>
      <c r="D275" s="20">
        <f t="shared" ref="D275" si="40">SUM(D276)</f>
        <v>72.099999999999994</v>
      </c>
    </row>
    <row r="276" spans="1:4" s="8" customFormat="1" x14ac:dyDescent="0.25">
      <c r="A276" s="50"/>
      <c r="B276" s="12" t="s">
        <v>127</v>
      </c>
      <c r="C276" s="10" t="s">
        <v>17</v>
      </c>
      <c r="D276" s="16">
        <f t="shared" ref="D276" si="41">SUM(D277+D280)</f>
        <v>72.099999999999994</v>
      </c>
    </row>
    <row r="277" spans="1:4" s="8" customFormat="1" ht="12.75" customHeight="1" x14ac:dyDescent="0.25">
      <c r="A277" s="50"/>
      <c r="B277" s="36" t="s">
        <v>132</v>
      </c>
      <c r="C277" s="45"/>
      <c r="D277" s="13">
        <f>SUM(D278:D279)</f>
        <v>59</v>
      </c>
    </row>
    <row r="278" spans="1:4" s="8" customFormat="1" ht="12.75" customHeight="1" x14ac:dyDescent="0.25">
      <c r="A278" s="50"/>
      <c r="B278" s="37" t="s">
        <v>12</v>
      </c>
      <c r="C278" s="45"/>
      <c r="D278" s="9">
        <v>3.4</v>
      </c>
    </row>
    <row r="279" spans="1:4" s="8" customFormat="1" ht="12.75" customHeight="1" x14ac:dyDescent="0.25">
      <c r="A279" s="50"/>
      <c r="B279" s="37" t="s">
        <v>15</v>
      </c>
      <c r="C279" s="45"/>
      <c r="D279" s="9">
        <v>55.6</v>
      </c>
    </row>
    <row r="280" spans="1:4" s="8" customFormat="1" ht="12.75" customHeight="1" x14ac:dyDescent="0.25">
      <c r="A280" s="50"/>
      <c r="B280" s="40" t="s">
        <v>16</v>
      </c>
      <c r="C280" s="45"/>
      <c r="D280" s="21">
        <v>13.1</v>
      </c>
    </row>
    <row r="281" spans="1:4" s="8" customFormat="1" ht="18" customHeight="1" x14ac:dyDescent="0.25">
      <c r="A281" s="50" t="s">
        <v>85</v>
      </c>
      <c r="B281" s="18" t="s">
        <v>86</v>
      </c>
      <c r="C281" s="7"/>
      <c r="D281" s="20">
        <f>SUM(D282)</f>
        <v>60.5</v>
      </c>
    </row>
    <row r="282" spans="1:4" s="8" customFormat="1" x14ac:dyDescent="0.25">
      <c r="A282" s="50"/>
      <c r="B282" s="12" t="s">
        <v>127</v>
      </c>
      <c r="C282" s="10" t="s">
        <v>17</v>
      </c>
      <c r="D282" s="16">
        <f>SUM(D286+D283)</f>
        <v>60.5</v>
      </c>
    </row>
    <row r="283" spans="1:4" s="8" customFormat="1" ht="12.75" customHeight="1" x14ac:dyDescent="0.25">
      <c r="A283" s="50"/>
      <c r="B283" s="36" t="s">
        <v>132</v>
      </c>
      <c r="C283" s="65"/>
      <c r="D283" s="13">
        <f>SUM(D284:D285)</f>
        <v>34.1</v>
      </c>
    </row>
    <row r="284" spans="1:4" s="8" customFormat="1" ht="12.75" customHeight="1" x14ac:dyDescent="0.25">
      <c r="A284" s="50"/>
      <c r="B284" s="37" t="s">
        <v>12</v>
      </c>
      <c r="C284" s="66"/>
      <c r="D284" s="9">
        <v>7.7</v>
      </c>
    </row>
    <row r="285" spans="1:4" s="8" customFormat="1" ht="12.75" customHeight="1" x14ac:dyDescent="0.25">
      <c r="A285" s="50"/>
      <c r="B285" s="37" t="s">
        <v>15</v>
      </c>
      <c r="C285" s="66"/>
      <c r="D285" s="9">
        <v>26.4</v>
      </c>
    </row>
    <row r="286" spans="1:4" s="8" customFormat="1" ht="12.75" customHeight="1" x14ac:dyDescent="0.25">
      <c r="A286" s="50"/>
      <c r="B286" s="40" t="s">
        <v>16</v>
      </c>
      <c r="C286" s="67"/>
      <c r="D286" s="21">
        <v>26.4</v>
      </c>
    </row>
    <row r="287" spans="1:4" s="8" customFormat="1" ht="18" customHeight="1" x14ac:dyDescent="0.25">
      <c r="A287" s="50" t="s">
        <v>87</v>
      </c>
      <c r="B287" s="18" t="s">
        <v>88</v>
      </c>
      <c r="C287" s="7"/>
      <c r="D287" s="20">
        <f t="shared" ref="D287" si="42">SUM(D288)</f>
        <v>22.599999999999998</v>
      </c>
    </row>
    <row r="288" spans="1:4" s="8" customFormat="1" x14ac:dyDescent="0.25">
      <c r="A288" s="50"/>
      <c r="B288" s="12" t="s">
        <v>127</v>
      </c>
      <c r="C288" s="10" t="s">
        <v>17</v>
      </c>
      <c r="D288" s="16">
        <f>SUM(D292+D289)</f>
        <v>22.599999999999998</v>
      </c>
    </row>
    <row r="289" spans="1:4" s="8" customFormat="1" ht="12.75" customHeight="1" x14ac:dyDescent="0.25">
      <c r="A289" s="50"/>
      <c r="B289" s="36" t="s">
        <v>132</v>
      </c>
      <c r="C289" s="65"/>
      <c r="D289" s="13">
        <f>SUM(D290:D291)</f>
        <v>18.399999999999999</v>
      </c>
    </row>
    <row r="290" spans="1:4" s="8" customFormat="1" ht="12.75" customHeight="1" x14ac:dyDescent="0.25">
      <c r="A290" s="50"/>
      <c r="B290" s="37" t="s">
        <v>12</v>
      </c>
      <c r="C290" s="66"/>
      <c r="D290" s="9">
        <v>3.3</v>
      </c>
    </row>
    <row r="291" spans="1:4" s="8" customFormat="1" ht="12.75" customHeight="1" x14ac:dyDescent="0.25">
      <c r="A291" s="50"/>
      <c r="B291" s="37" t="s">
        <v>15</v>
      </c>
      <c r="C291" s="66"/>
      <c r="D291" s="9">
        <v>15.1</v>
      </c>
    </row>
    <row r="292" spans="1:4" s="8" customFormat="1" ht="12.75" customHeight="1" x14ac:dyDescent="0.25">
      <c r="A292" s="50"/>
      <c r="B292" s="40" t="s">
        <v>16</v>
      </c>
      <c r="C292" s="67"/>
      <c r="D292" s="21">
        <v>4.2</v>
      </c>
    </row>
    <row r="293" spans="1:4" s="8" customFormat="1" ht="18" customHeight="1" x14ac:dyDescent="0.25">
      <c r="A293" s="50" t="s">
        <v>89</v>
      </c>
      <c r="B293" s="18" t="s">
        <v>90</v>
      </c>
      <c r="C293" s="7"/>
      <c r="D293" s="20">
        <f t="shared" ref="D293" si="43">SUM(D294)</f>
        <v>32.799999999999997</v>
      </c>
    </row>
    <row r="294" spans="1:4" s="8" customFormat="1" x14ac:dyDescent="0.25">
      <c r="A294" s="50"/>
      <c r="B294" s="12" t="s">
        <v>127</v>
      </c>
      <c r="C294" s="10" t="s">
        <v>17</v>
      </c>
      <c r="D294" s="16">
        <f>SUM(D298+D295)</f>
        <v>32.799999999999997</v>
      </c>
    </row>
    <row r="295" spans="1:4" s="8" customFormat="1" ht="12.75" customHeight="1" x14ac:dyDescent="0.25">
      <c r="A295" s="50"/>
      <c r="B295" s="36" t="s">
        <v>132</v>
      </c>
      <c r="C295" s="65"/>
      <c r="D295" s="13">
        <f>SUM(D296:D297)</f>
        <v>19.599999999999998</v>
      </c>
    </row>
    <row r="296" spans="1:4" s="8" customFormat="1" ht="12.75" customHeight="1" x14ac:dyDescent="0.25">
      <c r="A296" s="50"/>
      <c r="B296" s="37" t="s">
        <v>12</v>
      </c>
      <c r="C296" s="66"/>
      <c r="D296" s="9">
        <v>3.9</v>
      </c>
    </row>
    <row r="297" spans="1:4" s="8" customFormat="1" ht="12.75" customHeight="1" x14ac:dyDescent="0.25">
      <c r="A297" s="50"/>
      <c r="B297" s="37" t="s">
        <v>15</v>
      </c>
      <c r="C297" s="66"/>
      <c r="D297" s="9">
        <v>15.7</v>
      </c>
    </row>
    <row r="298" spans="1:4" s="8" customFormat="1" ht="12.75" customHeight="1" x14ac:dyDescent="0.25">
      <c r="A298" s="50"/>
      <c r="B298" s="40" t="s">
        <v>16</v>
      </c>
      <c r="C298" s="67"/>
      <c r="D298" s="21">
        <v>13.2</v>
      </c>
    </row>
    <row r="299" spans="1:4" s="8" customFormat="1" ht="18" customHeight="1" x14ac:dyDescent="0.25">
      <c r="A299" s="50" t="s">
        <v>91</v>
      </c>
      <c r="B299" s="18" t="s">
        <v>92</v>
      </c>
      <c r="C299" s="7"/>
      <c r="D299" s="20">
        <f t="shared" ref="D299" si="44">SUM(D300)</f>
        <v>94.3</v>
      </c>
    </row>
    <row r="300" spans="1:4" s="8" customFormat="1" x14ac:dyDescent="0.25">
      <c r="A300" s="50"/>
      <c r="B300" s="12" t="s">
        <v>127</v>
      </c>
      <c r="C300" s="10" t="s">
        <v>17</v>
      </c>
      <c r="D300" s="16">
        <f t="shared" ref="D300" si="45">SUM(D301+D304)</f>
        <v>94.3</v>
      </c>
    </row>
    <row r="301" spans="1:4" s="8" customFormat="1" ht="12.75" customHeight="1" x14ac:dyDescent="0.25">
      <c r="A301" s="50"/>
      <c r="B301" s="36" t="s">
        <v>132</v>
      </c>
      <c r="C301" s="45"/>
      <c r="D301" s="13">
        <f>SUM(D302:D303)</f>
        <v>70.5</v>
      </c>
    </row>
    <row r="302" spans="1:4" s="8" customFormat="1" ht="12.75" customHeight="1" x14ac:dyDescent="0.25">
      <c r="A302" s="50"/>
      <c r="B302" s="37" t="s">
        <v>12</v>
      </c>
      <c r="C302" s="45"/>
      <c r="D302" s="9">
        <v>6.6</v>
      </c>
    </row>
    <row r="303" spans="1:4" s="11" customFormat="1" ht="12.75" customHeight="1" x14ac:dyDescent="0.25">
      <c r="A303" s="50"/>
      <c r="B303" s="37" t="s">
        <v>15</v>
      </c>
      <c r="C303" s="45"/>
      <c r="D303" s="9">
        <v>63.9</v>
      </c>
    </row>
    <row r="304" spans="1:4" s="8" customFormat="1" ht="12.75" customHeight="1" x14ac:dyDescent="0.25">
      <c r="A304" s="50"/>
      <c r="B304" s="40" t="s">
        <v>16</v>
      </c>
      <c r="C304" s="45"/>
      <c r="D304" s="21">
        <v>23.8</v>
      </c>
    </row>
    <row r="305" spans="1:4" s="8" customFormat="1" ht="18" customHeight="1" x14ac:dyDescent="0.25">
      <c r="A305" s="50" t="s">
        <v>93</v>
      </c>
      <c r="B305" s="18" t="s">
        <v>94</v>
      </c>
      <c r="C305" s="7"/>
      <c r="D305" s="20">
        <f t="shared" ref="D305" si="46">SUM(D306)</f>
        <v>33.6</v>
      </c>
    </row>
    <row r="306" spans="1:4" s="8" customFormat="1" x14ac:dyDescent="0.25">
      <c r="A306" s="50"/>
      <c r="B306" s="12" t="s">
        <v>127</v>
      </c>
      <c r="C306" s="10" t="s">
        <v>17</v>
      </c>
      <c r="D306" s="16">
        <f>SUM(D307+D310)</f>
        <v>33.6</v>
      </c>
    </row>
    <row r="307" spans="1:4" s="8" customFormat="1" ht="12.75" customHeight="1" x14ac:dyDescent="0.25">
      <c r="A307" s="50"/>
      <c r="B307" s="36" t="s">
        <v>132</v>
      </c>
      <c r="C307" s="48"/>
      <c r="D307" s="13">
        <f t="shared" ref="D307" si="47">SUM(D308:D309)</f>
        <v>26.900000000000002</v>
      </c>
    </row>
    <row r="308" spans="1:4" s="8" customFormat="1" ht="12.75" customHeight="1" x14ac:dyDescent="0.25">
      <c r="A308" s="50"/>
      <c r="B308" s="37" t="s">
        <v>12</v>
      </c>
      <c r="C308" s="48"/>
      <c r="D308" s="9">
        <v>2.8</v>
      </c>
    </row>
    <row r="309" spans="1:4" s="8" customFormat="1" ht="12.75" customHeight="1" x14ac:dyDescent="0.25">
      <c r="A309" s="50"/>
      <c r="B309" s="37" t="s">
        <v>15</v>
      </c>
      <c r="C309" s="48"/>
      <c r="D309" s="9">
        <v>24.1</v>
      </c>
    </row>
    <row r="310" spans="1:4" s="8" customFormat="1" ht="12.75" customHeight="1" x14ac:dyDescent="0.25">
      <c r="A310" s="50"/>
      <c r="B310" s="40" t="s">
        <v>16</v>
      </c>
      <c r="C310" s="48"/>
      <c r="D310" s="21">
        <v>6.7</v>
      </c>
    </row>
    <row r="311" spans="1:4" s="8" customFormat="1" ht="18" customHeight="1" x14ac:dyDescent="0.25">
      <c r="A311" s="50" t="s">
        <v>95</v>
      </c>
      <c r="B311" s="18" t="s">
        <v>96</v>
      </c>
      <c r="C311" s="19"/>
      <c r="D311" s="20">
        <f t="shared" ref="D311" si="48">SUM(D312)</f>
        <v>24.6</v>
      </c>
    </row>
    <row r="312" spans="1:4" s="8" customFormat="1" x14ac:dyDescent="0.25">
      <c r="A312" s="50"/>
      <c r="B312" s="12" t="s">
        <v>127</v>
      </c>
      <c r="C312" s="10" t="s">
        <v>17</v>
      </c>
      <c r="D312" s="16">
        <f t="shared" ref="D312" si="49">SUM(D316+D313)</f>
        <v>24.6</v>
      </c>
    </row>
    <row r="313" spans="1:4" s="8" customFormat="1" ht="12.75" customHeight="1" x14ac:dyDescent="0.25">
      <c r="A313" s="50"/>
      <c r="B313" s="36" t="s">
        <v>132</v>
      </c>
      <c r="C313" s="65"/>
      <c r="D313" s="13">
        <f t="shared" ref="D313" si="50">SUM(D314:D315)</f>
        <v>17.2</v>
      </c>
    </row>
    <row r="314" spans="1:4" s="8" customFormat="1" ht="12.75" customHeight="1" x14ac:dyDescent="0.25">
      <c r="A314" s="50"/>
      <c r="B314" s="37" t="s">
        <v>12</v>
      </c>
      <c r="C314" s="66"/>
      <c r="D314" s="9">
        <v>2</v>
      </c>
    </row>
    <row r="315" spans="1:4" s="8" customFormat="1" ht="12.75" customHeight="1" x14ac:dyDescent="0.25">
      <c r="A315" s="50"/>
      <c r="B315" s="37" t="s">
        <v>15</v>
      </c>
      <c r="C315" s="66"/>
      <c r="D315" s="9">
        <v>15.2</v>
      </c>
    </row>
    <row r="316" spans="1:4" s="8" customFormat="1" ht="12.75" customHeight="1" x14ac:dyDescent="0.25">
      <c r="A316" s="50"/>
      <c r="B316" s="40" t="s">
        <v>16</v>
      </c>
      <c r="C316" s="67"/>
      <c r="D316" s="21">
        <v>7.4</v>
      </c>
    </row>
    <row r="317" spans="1:4" s="8" customFormat="1" ht="18" customHeight="1" x14ac:dyDescent="0.25">
      <c r="A317" s="50" t="s">
        <v>97</v>
      </c>
      <c r="B317" s="18" t="s">
        <v>98</v>
      </c>
      <c r="C317" s="19"/>
      <c r="D317" s="20">
        <f t="shared" ref="D317" si="51">SUM(D318)</f>
        <v>57.300000000000004</v>
      </c>
    </row>
    <row r="318" spans="1:4" s="8" customFormat="1" x14ac:dyDescent="0.25">
      <c r="A318" s="50"/>
      <c r="B318" s="5" t="s">
        <v>18</v>
      </c>
      <c r="C318" s="10" t="s">
        <v>19</v>
      </c>
      <c r="D318" s="16">
        <f>SUM(D322+D319)</f>
        <v>57.300000000000004</v>
      </c>
    </row>
    <row r="319" spans="1:4" s="8" customFormat="1" ht="12.75" customHeight="1" x14ac:dyDescent="0.25">
      <c r="A319" s="50"/>
      <c r="B319" s="36" t="s">
        <v>132</v>
      </c>
      <c r="C319" s="65"/>
      <c r="D319" s="13">
        <f>SUM(D320:D321)</f>
        <v>54.6</v>
      </c>
    </row>
    <row r="320" spans="1:4" s="8" customFormat="1" ht="12.75" customHeight="1" x14ac:dyDescent="0.25">
      <c r="A320" s="50"/>
      <c r="B320" s="37" t="s">
        <v>12</v>
      </c>
      <c r="C320" s="66"/>
      <c r="D320" s="9">
        <v>13.5</v>
      </c>
    </row>
    <row r="321" spans="1:4" s="8" customFormat="1" ht="12.75" customHeight="1" x14ac:dyDescent="0.25">
      <c r="A321" s="50"/>
      <c r="B321" s="37" t="s">
        <v>15</v>
      </c>
      <c r="C321" s="66"/>
      <c r="D321" s="9">
        <v>41.1</v>
      </c>
    </row>
    <row r="322" spans="1:4" s="8" customFormat="1" ht="12.75" customHeight="1" x14ac:dyDescent="0.25">
      <c r="A322" s="50"/>
      <c r="B322" s="40" t="s">
        <v>16</v>
      </c>
      <c r="C322" s="67"/>
      <c r="D322" s="21">
        <v>2.7</v>
      </c>
    </row>
    <row r="323" spans="1:4" s="8" customFormat="1" ht="18" customHeight="1" x14ac:dyDescent="0.25">
      <c r="A323" s="50" t="s">
        <v>99</v>
      </c>
      <c r="B323" s="18" t="s">
        <v>100</v>
      </c>
      <c r="C323" s="19"/>
      <c r="D323" s="20">
        <f t="shared" ref="D323" si="52">SUM(D324)</f>
        <v>72.8</v>
      </c>
    </row>
    <row r="324" spans="1:4" s="8" customFormat="1" x14ac:dyDescent="0.25">
      <c r="A324" s="50"/>
      <c r="B324" s="5" t="s">
        <v>18</v>
      </c>
      <c r="C324" s="10" t="s">
        <v>19</v>
      </c>
      <c r="D324" s="16">
        <f t="shared" ref="D324" si="53">SUM(D328+D325)</f>
        <v>72.8</v>
      </c>
    </row>
    <row r="325" spans="1:4" s="8" customFormat="1" ht="12.75" customHeight="1" x14ac:dyDescent="0.25">
      <c r="A325" s="50"/>
      <c r="B325" s="36" t="s">
        <v>132</v>
      </c>
      <c r="C325" s="65"/>
      <c r="D325" s="13">
        <f t="shared" ref="D325" si="54">SUM(D326:D327)</f>
        <v>66.899999999999991</v>
      </c>
    </row>
    <row r="326" spans="1:4" s="8" customFormat="1" ht="12.75" customHeight="1" x14ac:dyDescent="0.25">
      <c r="A326" s="50"/>
      <c r="B326" s="37" t="s">
        <v>12</v>
      </c>
      <c r="C326" s="66"/>
      <c r="D326" s="9">
        <v>2.6</v>
      </c>
    </row>
    <row r="327" spans="1:4" s="8" customFormat="1" ht="12.75" customHeight="1" x14ac:dyDescent="0.25">
      <c r="A327" s="50"/>
      <c r="B327" s="37" t="s">
        <v>15</v>
      </c>
      <c r="C327" s="66"/>
      <c r="D327" s="9">
        <v>64.3</v>
      </c>
    </row>
    <row r="328" spans="1:4" s="8" customFormat="1" ht="12.75" customHeight="1" x14ac:dyDescent="0.25">
      <c r="A328" s="50"/>
      <c r="B328" s="40" t="s">
        <v>16</v>
      </c>
      <c r="C328" s="67"/>
      <c r="D328" s="21">
        <v>5.9</v>
      </c>
    </row>
    <row r="329" spans="1:4" s="8" customFormat="1" ht="18" customHeight="1" x14ac:dyDescent="0.25">
      <c r="A329" s="50" t="s">
        <v>101</v>
      </c>
      <c r="B329" s="18" t="s">
        <v>102</v>
      </c>
      <c r="C329" s="19"/>
      <c r="D329" s="20">
        <f t="shared" ref="D329" si="55">SUM(D330)</f>
        <v>8.8000000000000007</v>
      </c>
    </row>
    <row r="330" spans="1:4" s="8" customFormat="1" x14ac:dyDescent="0.25">
      <c r="A330" s="50"/>
      <c r="B330" s="5" t="s">
        <v>18</v>
      </c>
      <c r="C330" s="10" t="s">
        <v>19</v>
      </c>
      <c r="D330" s="16">
        <f>SUM(D333+D331)</f>
        <v>8.8000000000000007</v>
      </c>
    </row>
    <row r="331" spans="1:4" s="8" customFormat="1" ht="12.75" customHeight="1" x14ac:dyDescent="0.25">
      <c r="A331" s="50"/>
      <c r="B331" s="36" t="s">
        <v>132</v>
      </c>
      <c r="C331" s="65"/>
      <c r="D331" s="13">
        <f>SUM(D332:D332)</f>
        <v>1</v>
      </c>
    </row>
    <row r="332" spans="1:4" s="8" customFormat="1" ht="12.75" customHeight="1" x14ac:dyDescent="0.25">
      <c r="A332" s="50"/>
      <c r="B332" s="37" t="s">
        <v>12</v>
      </c>
      <c r="C332" s="66"/>
      <c r="D332" s="9">
        <v>1</v>
      </c>
    </row>
    <row r="333" spans="1:4" s="8" customFormat="1" ht="12.75" customHeight="1" x14ac:dyDescent="0.25">
      <c r="A333" s="50"/>
      <c r="B333" s="40" t="s">
        <v>16</v>
      </c>
      <c r="C333" s="67"/>
      <c r="D333" s="21">
        <v>7.8</v>
      </c>
    </row>
    <row r="334" spans="1:4" s="8" customFormat="1" ht="18" customHeight="1" x14ac:dyDescent="0.25">
      <c r="A334" s="50" t="s">
        <v>103</v>
      </c>
      <c r="B334" s="18" t="s">
        <v>104</v>
      </c>
      <c r="C334" s="7"/>
      <c r="D334" s="20">
        <f t="shared" ref="D334" si="56">SUM(D335)</f>
        <v>4.5999999999999996</v>
      </c>
    </row>
    <row r="335" spans="1:4" s="8" customFormat="1" x14ac:dyDescent="0.25">
      <c r="A335" s="50"/>
      <c r="B335" s="5" t="s">
        <v>18</v>
      </c>
      <c r="C335" s="10" t="s">
        <v>19</v>
      </c>
      <c r="D335" s="16">
        <f>SUM(D338+D336)</f>
        <v>4.5999999999999996</v>
      </c>
    </row>
    <row r="336" spans="1:4" s="8" customFormat="1" ht="12.75" customHeight="1" x14ac:dyDescent="0.25">
      <c r="A336" s="50"/>
      <c r="B336" s="36" t="s">
        <v>132</v>
      </c>
      <c r="C336" s="65"/>
      <c r="D336" s="13">
        <f>SUM(D337:D337)</f>
        <v>2.7</v>
      </c>
    </row>
    <row r="337" spans="1:9" s="8" customFormat="1" ht="12.75" customHeight="1" x14ac:dyDescent="0.25">
      <c r="A337" s="50"/>
      <c r="B337" s="37" t="s">
        <v>12</v>
      </c>
      <c r="C337" s="66"/>
      <c r="D337" s="9">
        <v>2.7</v>
      </c>
    </row>
    <row r="338" spans="1:9" s="8" customFormat="1" ht="12.75" customHeight="1" x14ac:dyDescent="0.25">
      <c r="A338" s="50"/>
      <c r="B338" s="40" t="s">
        <v>16</v>
      </c>
      <c r="C338" s="67"/>
      <c r="D338" s="21">
        <v>1.9</v>
      </c>
    </row>
    <row r="339" spans="1:9" s="8" customFormat="1" ht="18" customHeight="1" x14ac:dyDescent="0.25">
      <c r="A339" s="50" t="s">
        <v>105</v>
      </c>
      <c r="B339" s="18" t="s">
        <v>106</v>
      </c>
      <c r="C339" s="19"/>
      <c r="D339" s="20">
        <f t="shared" ref="D339" si="57">SUM(D340)</f>
        <v>15</v>
      </c>
    </row>
    <row r="340" spans="1:9" s="8" customFormat="1" x14ac:dyDescent="0.25">
      <c r="A340" s="50"/>
      <c r="B340" s="5" t="s">
        <v>18</v>
      </c>
      <c r="C340" s="10" t="s">
        <v>19</v>
      </c>
      <c r="D340" s="16">
        <f>SUM(D343+D341)</f>
        <v>15</v>
      </c>
    </row>
    <row r="341" spans="1:9" s="8" customFormat="1" ht="12.75" customHeight="1" x14ac:dyDescent="0.25">
      <c r="A341" s="50"/>
      <c r="B341" s="36" t="s">
        <v>132</v>
      </c>
      <c r="C341" s="65"/>
      <c r="D341" s="13">
        <f>SUM(D342:D342)</f>
        <v>3.9</v>
      </c>
    </row>
    <row r="342" spans="1:9" s="8" customFormat="1" ht="12.75" customHeight="1" x14ac:dyDescent="0.25">
      <c r="A342" s="50"/>
      <c r="B342" s="37" t="s">
        <v>12</v>
      </c>
      <c r="C342" s="66"/>
      <c r="D342" s="9">
        <v>3.9</v>
      </c>
    </row>
    <row r="343" spans="1:9" s="8" customFormat="1" ht="12.75" customHeight="1" x14ac:dyDescent="0.25">
      <c r="A343" s="50"/>
      <c r="B343" s="40" t="s">
        <v>16</v>
      </c>
      <c r="C343" s="67"/>
      <c r="D343" s="21">
        <v>11.1</v>
      </c>
    </row>
    <row r="344" spans="1:9" s="8" customFormat="1" ht="18" customHeight="1" x14ac:dyDescent="0.25">
      <c r="A344" s="50" t="s">
        <v>107</v>
      </c>
      <c r="B344" s="18" t="s">
        <v>108</v>
      </c>
      <c r="C344" s="7"/>
      <c r="D344" s="20">
        <f t="shared" ref="D344" si="58">SUM(D345)</f>
        <v>2.8</v>
      </c>
    </row>
    <row r="345" spans="1:9" s="8" customFormat="1" x14ac:dyDescent="0.25">
      <c r="A345" s="50"/>
      <c r="B345" s="5" t="s">
        <v>18</v>
      </c>
      <c r="C345" s="10" t="s">
        <v>19</v>
      </c>
      <c r="D345" s="16">
        <f>SUM(D349+D346)</f>
        <v>2.8</v>
      </c>
    </row>
    <row r="346" spans="1:9" s="8" customFormat="1" ht="12.75" customHeight="1" x14ac:dyDescent="0.25">
      <c r="A346" s="50"/>
      <c r="B346" s="36" t="s">
        <v>132</v>
      </c>
      <c r="C346" s="65"/>
      <c r="D346" s="13">
        <f t="shared" ref="D346" si="59">SUM(D347:D348)</f>
        <v>2.5</v>
      </c>
    </row>
    <row r="347" spans="1:9" s="8" customFormat="1" ht="12.75" customHeight="1" x14ac:dyDescent="0.25">
      <c r="A347" s="50"/>
      <c r="B347" s="37" t="s">
        <v>12</v>
      </c>
      <c r="C347" s="66"/>
      <c r="D347" s="9">
        <v>0.5</v>
      </c>
    </row>
    <row r="348" spans="1:9" s="8" customFormat="1" ht="12.75" customHeight="1" x14ac:dyDescent="0.25">
      <c r="A348" s="50"/>
      <c r="B348" s="37" t="s">
        <v>15</v>
      </c>
      <c r="C348" s="66"/>
      <c r="D348" s="9">
        <v>2</v>
      </c>
    </row>
    <row r="349" spans="1:9" s="8" customFormat="1" ht="12.75" customHeight="1" x14ac:dyDescent="0.25">
      <c r="A349" s="50"/>
      <c r="B349" s="40" t="s">
        <v>16</v>
      </c>
      <c r="C349" s="67"/>
      <c r="D349" s="9">
        <v>0.3</v>
      </c>
      <c r="I349" s="14"/>
    </row>
    <row r="350" spans="1:9" s="8" customFormat="1" ht="18" customHeight="1" x14ac:dyDescent="0.25">
      <c r="A350" s="50" t="s">
        <v>109</v>
      </c>
      <c r="B350" s="18" t="s">
        <v>110</v>
      </c>
      <c r="C350" s="7"/>
      <c r="D350" s="20">
        <f t="shared" ref="D350" si="60">SUM(D351)</f>
        <v>9.6999999999999993</v>
      </c>
    </row>
    <row r="351" spans="1:9" s="8" customFormat="1" x14ac:dyDescent="0.25">
      <c r="A351" s="50"/>
      <c r="B351" s="5" t="s">
        <v>18</v>
      </c>
      <c r="C351" s="10" t="s">
        <v>19</v>
      </c>
      <c r="D351" s="16">
        <f>SUM(D354+D352)</f>
        <v>9.6999999999999993</v>
      </c>
    </row>
    <row r="352" spans="1:9" s="8" customFormat="1" ht="12.75" customHeight="1" x14ac:dyDescent="0.25">
      <c r="A352" s="50"/>
      <c r="B352" s="36" t="s">
        <v>132</v>
      </c>
      <c r="C352" s="65"/>
      <c r="D352" s="13">
        <f>SUM(D353:D353)</f>
        <v>4.2</v>
      </c>
    </row>
    <row r="353" spans="1:4" s="8" customFormat="1" ht="12.75" customHeight="1" x14ac:dyDescent="0.25">
      <c r="A353" s="50"/>
      <c r="B353" s="37" t="s">
        <v>12</v>
      </c>
      <c r="C353" s="66"/>
      <c r="D353" s="9">
        <v>4.2</v>
      </c>
    </row>
    <row r="354" spans="1:4" s="8" customFormat="1" ht="12.75" customHeight="1" x14ac:dyDescent="0.25">
      <c r="A354" s="50"/>
      <c r="B354" s="40" t="s">
        <v>16</v>
      </c>
      <c r="C354" s="67"/>
      <c r="D354" s="21">
        <v>5.5</v>
      </c>
    </row>
    <row r="355" spans="1:4" s="8" customFormat="1" ht="18" customHeight="1" x14ac:dyDescent="0.25">
      <c r="A355" s="50" t="s">
        <v>111</v>
      </c>
      <c r="B355" s="18" t="s">
        <v>112</v>
      </c>
      <c r="C355" s="7"/>
      <c r="D355" s="20">
        <f t="shared" ref="D355" si="61">SUM(D356)</f>
        <v>42.400000000000006</v>
      </c>
    </row>
    <row r="356" spans="1:4" s="8" customFormat="1" x14ac:dyDescent="0.25">
      <c r="A356" s="50"/>
      <c r="B356" s="5" t="s">
        <v>18</v>
      </c>
      <c r="C356" s="10" t="s">
        <v>19</v>
      </c>
      <c r="D356" s="16">
        <f>SUM(D360+D357)</f>
        <v>42.400000000000006</v>
      </c>
    </row>
    <row r="357" spans="1:4" s="8" customFormat="1" ht="12.75" customHeight="1" x14ac:dyDescent="0.25">
      <c r="A357" s="50"/>
      <c r="B357" s="36" t="s">
        <v>132</v>
      </c>
      <c r="C357" s="65"/>
      <c r="D357" s="13">
        <f>SUM(D358:D359)</f>
        <v>39.200000000000003</v>
      </c>
    </row>
    <row r="358" spans="1:4" s="8" customFormat="1" ht="12.75" customHeight="1" x14ac:dyDescent="0.25">
      <c r="A358" s="50"/>
      <c r="B358" s="37" t="s">
        <v>12</v>
      </c>
      <c r="C358" s="66"/>
      <c r="D358" s="9">
        <v>4.2</v>
      </c>
    </row>
    <row r="359" spans="1:4" s="8" customFormat="1" ht="12.75" customHeight="1" x14ac:dyDescent="0.25">
      <c r="A359" s="50"/>
      <c r="B359" s="37" t="s">
        <v>15</v>
      </c>
      <c r="C359" s="66"/>
      <c r="D359" s="9">
        <v>35</v>
      </c>
    </row>
    <row r="360" spans="1:4" s="8" customFormat="1" ht="12.75" customHeight="1" x14ac:dyDescent="0.25">
      <c r="A360" s="50"/>
      <c r="B360" s="40" t="s">
        <v>16</v>
      </c>
      <c r="C360" s="67"/>
      <c r="D360" s="21">
        <v>3.2</v>
      </c>
    </row>
    <row r="361" spans="1:4" s="8" customFormat="1" ht="18" customHeight="1" x14ac:dyDescent="0.25">
      <c r="A361" s="50" t="s">
        <v>113</v>
      </c>
      <c r="B361" s="18" t="s">
        <v>114</v>
      </c>
      <c r="C361" s="7"/>
      <c r="D361" s="20">
        <f>SUM(D362)</f>
        <v>12.3</v>
      </c>
    </row>
    <row r="362" spans="1:4" s="8" customFormat="1" ht="15" customHeight="1" x14ac:dyDescent="0.25">
      <c r="A362" s="50"/>
      <c r="B362" s="5" t="s">
        <v>18</v>
      </c>
      <c r="C362" s="10" t="s">
        <v>19</v>
      </c>
      <c r="D362" s="16">
        <f>SUM(D363+D366)</f>
        <v>12.3</v>
      </c>
    </row>
    <row r="363" spans="1:4" s="8" customFormat="1" ht="12.75" customHeight="1" x14ac:dyDescent="0.25">
      <c r="A363" s="50"/>
      <c r="B363" s="36" t="s">
        <v>132</v>
      </c>
      <c r="C363" s="76"/>
      <c r="D363" s="21">
        <f>SUM(D364:D365)</f>
        <v>5.3000000000000007</v>
      </c>
    </row>
    <row r="364" spans="1:4" s="8" customFormat="1" ht="12.75" customHeight="1" x14ac:dyDescent="0.25">
      <c r="A364" s="50"/>
      <c r="B364" s="37" t="s">
        <v>12</v>
      </c>
      <c r="C364" s="76"/>
      <c r="D364" s="28">
        <v>1.6</v>
      </c>
    </row>
    <row r="365" spans="1:4" s="8" customFormat="1" ht="12.75" customHeight="1" x14ac:dyDescent="0.25">
      <c r="A365" s="50"/>
      <c r="B365" s="37" t="s">
        <v>15</v>
      </c>
      <c r="C365" s="76"/>
      <c r="D365" s="28">
        <v>3.7</v>
      </c>
    </row>
    <row r="366" spans="1:4" s="8" customFormat="1" ht="12.75" customHeight="1" x14ac:dyDescent="0.25">
      <c r="A366" s="50"/>
      <c r="B366" s="40" t="s">
        <v>16</v>
      </c>
      <c r="C366" s="76"/>
      <c r="D366" s="21">
        <v>7</v>
      </c>
    </row>
    <row r="367" spans="1:4" s="8" customFormat="1" ht="18" customHeight="1" x14ac:dyDescent="0.25">
      <c r="A367" s="50" t="s">
        <v>115</v>
      </c>
      <c r="B367" s="18" t="s">
        <v>116</v>
      </c>
      <c r="C367" s="7"/>
      <c r="D367" s="20">
        <f t="shared" ref="D367" si="62">SUM(D368)</f>
        <v>3.4</v>
      </c>
    </row>
    <row r="368" spans="1:4" s="8" customFormat="1" ht="15" customHeight="1" x14ac:dyDescent="0.25">
      <c r="A368" s="50"/>
      <c r="B368" s="5" t="s">
        <v>18</v>
      </c>
      <c r="C368" s="10" t="s">
        <v>19</v>
      </c>
      <c r="D368" s="16">
        <f>SUM(D371+D369)</f>
        <v>3.4</v>
      </c>
    </row>
    <row r="369" spans="1:4" s="8" customFormat="1" ht="12.75" customHeight="1" x14ac:dyDescent="0.25">
      <c r="A369" s="50"/>
      <c r="B369" s="36" t="s">
        <v>132</v>
      </c>
      <c r="C369" s="65"/>
      <c r="D369" s="13">
        <f>SUM(D370:D370)</f>
        <v>1.5</v>
      </c>
    </row>
    <row r="370" spans="1:4" s="8" customFormat="1" ht="12.75" customHeight="1" x14ac:dyDescent="0.25">
      <c r="A370" s="50"/>
      <c r="B370" s="37" t="s">
        <v>12</v>
      </c>
      <c r="C370" s="66"/>
      <c r="D370" s="9">
        <v>1.5</v>
      </c>
    </row>
    <row r="371" spans="1:4" s="8" customFormat="1" ht="12.75" customHeight="1" x14ac:dyDescent="0.25">
      <c r="A371" s="50"/>
      <c r="B371" s="40" t="s">
        <v>16</v>
      </c>
      <c r="C371" s="67"/>
      <c r="D371" s="21">
        <v>1.9</v>
      </c>
    </row>
    <row r="372" spans="1:4" s="8" customFormat="1" ht="18" customHeight="1" x14ac:dyDescent="0.25">
      <c r="A372" s="50" t="s">
        <v>117</v>
      </c>
      <c r="B372" s="18" t="s">
        <v>118</v>
      </c>
      <c r="C372" s="7"/>
      <c r="D372" s="20">
        <f t="shared" ref="D372" si="63">SUM(D373)</f>
        <v>17.600000000000001</v>
      </c>
    </row>
    <row r="373" spans="1:4" s="8" customFormat="1" ht="15" customHeight="1" x14ac:dyDescent="0.25">
      <c r="A373" s="50"/>
      <c r="B373" s="5" t="s">
        <v>18</v>
      </c>
      <c r="C373" s="10" t="s">
        <v>19</v>
      </c>
      <c r="D373" s="16">
        <f>SUM(D377+D374)</f>
        <v>17.600000000000001</v>
      </c>
    </row>
    <row r="374" spans="1:4" s="8" customFormat="1" ht="12.75" customHeight="1" x14ac:dyDescent="0.25">
      <c r="A374" s="50"/>
      <c r="B374" s="36" t="s">
        <v>132</v>
      </c>
      <c r="C374" s="65"/>
      <c r="D374" s="13">
        <f>SUM(D375:D376)</f>
        <v>15</v>
      </c>
    </row>
    <row r="375" spans="1:4" s="8" customFormat="1" ht="12.75" customHeight="1" x14ac:dyDescent="0.25">
      <c r="A375" s="50"/>
      <c r="B375" s="37" t="s">
        <v>12</v>
      </c>
      <c r="C375" s="66"/>
      <c r="D375" s="9">
        <v>3</v>
      </c>
    </row>
    <row r="376" spans="1:4" s="8" customFormat="1" ht="12.75" customHeight="1" x14ac:dyDescent="0.25">
      <c r="A376" s="50"/>
      <c r="B376" s="37" t="s">
        <v>15</v>
      </c>
      <c r="C376" s="66"/>
      <c r="D376" s="9">
        <v>12</v>
      </c>
    </row>
    <row r="377" spans="1:4" s="8" customFormat="1" ht="12.75" customHeight="1" x14ac:dyDescent="0.25">
      <c r="A377" s="50"/>
      <c r="B377" s="40" t="s">
        <v>16</v>
      </c>
      <c r="C377" s="67"/>
      <c r="D377" s="21">
        <v>2.6</v>
      </c>
    </row>
    <row r="378" spans="1:4" s="8" customFormat="1" ht="18" customHeight="1" x14ac:dyDescent="0.25">
      <c r="A378" s="50" t="s">
        <v>119</v>
      </c>
      <c r="B378" s="18" t="s">
        <v>120</v>
      </c>
      <c r="C378" s="7"/>
      <c r="D378" s="20">
        <f t="shared" ref="D378" si="64">SUM(D379)</f>
        <v>3.1</v>
      </c>
    </row>
    <row r="379" spans="1:4" s="8" customFormat="1" ht="15" customHeight="1" x14ac:dyDescent="0.25">
      <c r="A379" s="50"/>
      <c r="B379" s="5" t="s">
        <v>18</v>
      </c>
      <c r="C379" s="10" t="s">
        <v>19</v>
      </c>
      <c r="D379" s="16">
        <f>SUM(D382+D380)</f>
        <v>3.1</v>
      </c>
    </row>
    <row r="380" spans="1:4" s="8" customFormat="1" ht="12.75" customHeight="1" x14ac:dyDescent="0.25">
      <c r="A380" s="50"/>
      <c r="B380" s="36" t="s">
        <v>132</v>
      </c>
      <c r="C380" s="65"/>
      <c r="D380" s="13">
        <f>SUM(D381:D381)</f>
        <v>2.5</v>
      </c>
    </row>
    <row r="381" spans="1:4" s="8" customFormat="1" ht="12.75" customHeight="1" x14ac:dyDescent="0.25">
      <c r="A381" s="50"/>
      <c r="B381" s="37" t="s">
        <v>12</v>
      </c>
      <c r="C381" s="66"/>
      <c r="D381" s="9">
        <v>2.5</v>
      </c>
    </row>
    <row r="382" spans="1:4" s="8" customFormat="1" ht="12.75" customHeight="1" x14ac:dyDescent="0.25">
      <c r="A382" s="50"/>
      <c r="B382" s="40" t="s">
        <v>16</v>
      </c>
      <c r="C382" s="67"/>
      <c r="D382" s="21">
        <v>0.6</v>
      </c>
    </row>
    <row r="383" spans="1:4" s="8" customFormat="1" ht="18" customHeight="1" x14ac:dyDescent="0.25">
      <c r="A383" s="50" t="s">
        <v>121</v>
      </c>
      <c r="B383" s="18" t="s">
        <v>122</v>
      </c>
      <c r="C383" s="7"/>
      <c r="D383" s="20">
        <f t="shared" ref="D383" si="65">SUM(D384)</f>
        <v>3.0999999999999996</v>
      </c>
    </row>
    <row r="384" spans="1:4" s="8" customFormat="1" ht="15" customHeight="1" x14ac:dyDescent="0.25">
      <c r="A384" s="50"/>
      <c r="B384" s="5" t="s">
        <v>18</v>
      </c>
      <c r="C384" s="10" t="s">
        <v>19</v>
      </c>
      <c r="D384" s="16">
        <f>SUM(D387+D385)</f>
        <v>3.0999999999999996</v>
      </c>
    </row>
    <row r="385" spans="1:13" s="8" customFormat="1" ht="12.75" customHeight="1" x14ac:dyDescent="0.25">
      <c r="A385" s="50"/>
      <c r="B385" s="36" t="s">
        <v>132</v>
      </c>
      <c r="C385" s="65"/>
      <c r="D385" s="13">
        <f>SUM(D386:D386)</f>
        <v>1.4</v>
      </c>
    </row>
    <row r="386" spans="1:13" s="8" customFormat="1" ht="12.75" customHeight="1" x14ac:dyDescent="0.25">
      <c r="A386" s="50"/>
      <c r="B386" s="37" t="s">
        <v>12</v>
      </c>
      <c r="C386" s="66"/>
      <c r="D386" s="9">
        <v>1.4</v>
      </c>
    </row>
    <row r="387" spans="1:13" s="8" customFormat="1" ht="12.75" customHeight="1" x14ac:dyDescent="0.25">
      <c r="A387" s="50"/>
      <c r="B387" s="40" t="s">
        <v>16</v>
      </c>
      <c r="C387" s="67"/>
      <c r="D387" s="21">
        <v>1.7</v>
      </c>
    </row>
    <row r="388" spans="1:13" s="8" customFormat="1" ht="18" customHeight="1" x14ac:dyDescent="0.25">
      <c r="A388" s="50" t="s">
        <v>123</v>
      </c>
      <c r="B388" s="18" t="s">
        <v>124</v>
      </c>
      <c r="C388" s="7"/>
      <c r="D388" s="20">
        <f t="shared" ref="D388" si="66">SUM(D389)</f>
        <v>201.89999999999998</v>
      </c>
    </row>
    <row r="389" spans="1:13" s="8" customFormat="1" ht="15" customHeight="1" x14ac:dyDescent="0.25">
      <c r="A389" s="50"/>
      <c r="B389" s="12" t="s">
        <v>125</v>
      </c>
      <c r="C389" s="10" t="s">
        <v>24</v>
      </c>
      <c r="D389" s="16">
        <f>SUM(D393+D390)</f>
        <v>201.89999999999998</v>
      </c>
    </row>
    <row r="390" spans="1:13" s="8" customFormat="1" ht="12.75" customHeight="1" x14ac:dyDescent="0.25">
      <c r="A390" s="50"/>
      <c r="B390" s="36" t="s">
        <v>132</v>
      </c>
      <c r="C390" s="46"/>
      <c r="D390" s="13">
        <f>SUM(D391:D392)</f>
        <v>62.7</v>
      </c>
    </row>
    <row r="391" spans="1:13" s="8" customFormat="1" ht="12.75" customHeight="1" x14ac:dyDescent="0.25">
      <c r="A391" s="50"/>
      <c r="B391" s="37" t="s">
        <v>12</v>
      </c>
      <c r="C391" s="46"/>
      <c r="D391" s="6">
        <v>3.6</v>
      </c>
    </row>
    <row r="392" spans="1:13" s="8" customFormat="1" ht="12.75" customHeight="1" x14ac:dyDescent="0.25">
      <c r="A392" s="50"/>
      <c r="B392" s="37" t="s">
        <v>15</v>
      </c>
      <c r="C392" s="46"/>
      <c r="D392" s="6">
        <v>59.1</v>
      </c>
    </row>
    <row r="393" spans="1:13" s="8" customFormat="1" ht="12.75" customHeight="1" x14ac:dyDescent="0.25">
      <c r="A393" s="50"/>
      <c r="B393" s="40" t="s">
        <v>16</v>
      </c>
      <c r="C393" s="46"/>
      <c r="D393" s="21">
        <v>139.19999999999999</v>
      </c>
    </row>
    <row r="394" spans="1:13" s="8" customFormat="1" ht="18" customHeight="1" x14ac:dyDescent="0.25">
      <c r="A394" s="60" t="s">
        <v>137</v>
      </c>
      <c r="B394" s="18" t="s">
        <v>138</v>
      </c>
      <c r="C394" s="7"/>
      <c r="D394" s="20">
        <f t="shared" ref="D394" si="67">SUM(D395)</f>
        <v>1.1000000000000001</v>
      </c>
    </row>
    <row r="395" spans="1:13" s="8" customFormat="1" ht="15" customHeight="1" x14ac:dyDescent="0.25">
      <c r="A395" s="61"/>
      <c r="B395" s="5" t="s">
        <v>26</v>
      </c>
      <c r="C395" s="10" t="s">
        <v>27</v>
      </c>
      <c r="D395" s="16">
        <f>SUM(D396)</f>
        <v>1.1000000000000001</v>
      </c>
    </row>
    <row r="396" spans="1:13" s="8" customFormat="1" ht="12.75" customHeight="1" x14ac:dyDescent="0.25">
      <c r="A396" s="61"/>
      <c r="B396" s="36" t="s">
        <v>132</v>
      </c>
      <c r="C396" s="31"/>
      <c r="D396" s="13">
        <f>SUM(D397:D397)</f>
        <v>1.1000000000000001</v>
      </c>
    </row>
    <row r="397" spans="1:13" s="8" customFormat="1" ht="12.75" customHeight="1" x14ac:dyDescent="0.25">
      <c r="A397" s="74"/>
      <c r="B397" s="37" t="s">
        <v>15</v>
      </c>
      <c r="C397" s="31"/>
      <c r="D397" s="6">
        <v>1.1000000000000001</v>
      </c>
    </row>
    <row r="398" spans="1:13" s="8" customFormat="1" ht="21" customHeight="1" x14ac:dyDescent="0.25">
      <c r="A398" s="87" t="s">
        <v>126</v>
      </c>
      <c r="B398" s="87"/>
      <c r="C398" s="24"/>
      <c r="D398" s="25">
        <f>SUM(D431+D427+D421+D414+D409+D404+D399+D437)</f>
        <v>8729.8999999999978</v>
      </c>
    </row>
    <row r="399" spans="1:13" s="8" customFormat="1" ht="15" customHeight="1" x14ac:dyDescent="0.25">
      <c r="A399" s="78" t="s">
        <v>10</v>
      </c>
      <c r="B399" s="78"/>
      <c r="C399" s="26" t="s">
        <v>11</v>
      </c>
      <c r="D399" s="27">
        <f>SUM(D403+D400)</f>
        <v>884</v>
      </c>
    </row>
    <row r="400" spans="1:13" s="8" customFormat="1" ht="15" customHeight="1" x14ac:dyDescent="0.25">
      <c r="A400" s="78"/>
      <c r="B400" s="36" t="s">
        <v>132</v>
      </c>
      <c r="C400" s="79"/>
      <c r="D400" s="21">
        <f>SUM(D401:D402)</f>
        <v>880.4</v>
      </c>
      <c r="K400" s="14"/>
      <c r="L400" s="14"/>
      <c r="M400" s="14"/>
    </row>
    <row r="401" spans="1:16" s="8" customFormat="1" ht="15" customHeight="1" x14ac:dyDescent="0.25">
      <c r="A401" s="78"/>
      <c r="B401" s="37" t="s">
        <v>12</v>
      </c>
      <c r="C401" s="79"/>
      <c r="D401" s="28">
        <f>SUM(D15+D20+D58+D66+D79+D93+D103+D121+D129+D141+D156+D168+D177+D189+D202)</f>
        <v>30.6</v>
      </c>
    </row>
    <row r="402" spans="1:16" s="8" customFormat="1" ht="15" customHeight="1" x14ac:dyDescent="0.25">
      <c r="A402" s="78"/>
      <c r="B402" s="37" t="s">
        <v>15</v>
      </c>
      <c r="C402" s="79"/>
      <c r="D402" s="28">
        <f>SUM(D21+D67+D130+D157+D169+D190+D203+D16+D104+D80+D94)</f>
        <v>849.8</v>
      </c>
      <c r="K402" s="14"/>
      <c r="M402" s="14"/>
      <c r="P402" s="14"/>
    </row>
    <row r="403" spans="1:16" s="8" customFormat="1" ht="15" customHeight="1" x14ac:dyDescent="0.25">
      <c r="A403" s="78"/>
      <c r="B403" s="40" t="s">
        <v>16</v>
      </c>
      <c r="C403" s="79"/>
      <c r="D403" s="21">
        <f>SUM(D22)</f>
        <v>3.6</v>
      </c>
      <c r="K403" s="14"/>
      <c r="M403" s="14"/>
    </row>
    <row r="404" spans="1:16" s="8" customFormat="1" ht="15" customHeight="1" x14ac:dyDescent="0.25">
      <c r="A404" s="78" t="s">
        <v>127</v>
      </c>
      <c r="B404" s="78"/>
      <c r="C404" s="26" t="s">
        <v>17</v>
      </c>
      <c r="D404" s="27">
        <f>SUM(D408+D405)</f>
        <v>2626.8999999999996</v>
      </c>
      <c r="K404" s="14"/>
      <c r="M404" s="14"/>
    </row>
    <row r="405" spans="1:16" s="8" customFormat="1" ht="15" customHeight="1" x14ac:dyDescent="0.25">
      <c r="A405" s="80"/>
      <c r="B405" s="36" t="s">
        <v>132</v>
      </c>
      <c r="C405" s="78"/>
      <c r="D405" s="21">
        <f t="shared" ref="D405" si="68">SUM(D406:D407)</f>
        <v>2470.1999999999998</v>
      </c>
      <c r="K405" s="14"/>
      <c r="M405" s="14"/>
    </row>
    <row r="406" spans="1:16" s="8" customFormat="1" ht="15" customHeight="1" x14ac:dyDescent="0.25">
      <c r="A406" s="80"/>
      <c r="B406" s="37" t="s">
        <v>12</v>
      </c>
      <c r="C406" s="78"/>
      <c r="D406" s="28">
        <f>SUM(D207+D212+D218+D224+D230+D236+D242+D254+D260+D266+D272+D278+D284+D290+D296+D302+D308+D314+D248)</f>
        <v>159.30000000000001</v>
      </c>
      <c r="K406" s="14"/>
      <c r="M406" s="14"/>
    </row>
    <row r="407" spans="1:16" s="11" customFormat="1" ht="15" customHeight="1" x14ac:dyDescent="0.25">
      <c r="A407" s="80"/>
      <c r="B407" s="37" t="s">
        <v>15</v>
      </c>
      <c r="C407" s="78"/>
      <c r="D407" s="28">
        <f>SUM(D237+D279+D303+D208+D219+D255+D267+D273+D291+D309+D315+D25+D213+D225+D231+D243+D249+D261+D285+D297)</f>
        <v>2310.8999999999996</v>
      </c>
      <c r="K407" s="29"/>
      <c r="M407" s="29"/>
    </row>
    <row r="408" spans="1:16" s="8" customFormat="1" ht="15" customHeight="1" x14ac:dyDescent="0.25">
      <c r="A408" s="80"/>
      <c r="B408" s="40" t="s">
        <v>16</v>
      </c>
      <c r="C408" s="78"/>
      <c r="D408" s="21">
        <f>SUM(D214+D220+D232+D238+D244+D250+D256+D268+D274+D280+D286+D292+D298+D304+D310+D316+D226+D262)</f>
        <v>156.69999999999999</v>
      </c>
      <c r="K408" s="14"/>
      <c r="M408" s="14"/>
    </row>
    <row r="409" spans="1:16" s="8" customFormat="1" ht="15" customHeight="1" x14ac:dyDescent="0.25">
      <c r="A409" s="78" t="s">
        <v>18</v>
      </c>
      <c r="B409" s="78"/>
      <c r="C409" s="26" t="s">
        <v>19</v>
      </c>
      <c r="D409" s="27">
        <f t="shared" ref="D409" si="69">SUM(D410+D413)</f>
        <v>537.80000000000007</v>
      </c>
      <c r="M409" s="14"/>
    </row>
    <row r="410" spans="1:16" s="8" customFormat="1" ht="15" customHeight="1" x14ac:dyDescent="0.25">
      <c r="A410" s="80"/>
      <c r="B410" s="36" t="s">
        <v>132</v>
      </c>
      <c r="C410" s="78"/>
      <c r="D410" s="21">
        <f t="shared" ref="D410" si="70">SUM(D411:D412)</f>
        <v>485.6</v>
      </c>
    </row>
    <row r="411" spans="1:16" s="8" customFormat="1" ht="15" customHeight="1" x14ac:dyDescent="0.25">
      <c r="A411" s="80"/>
      <c r="B411" s="37" t="s">
        <v>12</v>
      </c>
      <c r="C411" s="78"/>
      <c r="D411" s="28">
        <f>SUM(D320+D326+D332+D337+D342+D347+D353+D358+D364+D370+D375+D381+D386+D28)</f>
        <v>42.800000000000004</v>
      </c>
    </row>
    <row r="412" spans="1:16" s="11" customFormat="1" ht="15" customHeight="1" x14ac:dyDescent="0.25">
      <c r="A412" s="80"/>
      <c r="B412" s="37" t="s">
        <v>15</v>
      </c>
      <c r="C412" s="78"/>
      <c r="D412" s="28">
        <f>SUM(D29+D107+D321+D327+D359+D376+D193+D144+D160+D348+D365)</f>
        <v>442.8</v>
      </c>
    </row>
    <row r="413" spans="1:16" s="8" customFormat="1" ht="15" customHeight="1" x14ac:dyDescent="0.25">
      <c r="A413" s="80"/>
      <c r="B413" s="40" t="s">
        <v>16</v>
      </c>
      <c r="C413" s="78"/>
      <c r="D413" s="21">
        <f>SUM(D322+D328+D333+D338+D343+D349+D354+D360+D366+D371+D377+D382+D387)</f>
        <v>52.20000000000001</v>
      </c>
    </row>
    <row r="414" spans="1:16" s="8" customFormat="1" ht="15" customHeight="1" x14ac:dyDescent="0.25">
      <c r="A414" s="78" t="s">
        <v>128</v>
      </c>
      <c r="B414" s="78"/>
      <c r="C414" s="26" t="s">
        <v>20</v>
      </c>
      <c r="D414" s="27">
        <f>SUM(D417+D420+D415+D416)</f>
        <v>2696.1999999999994</v>
      </c>
    </row>
    <row r="415" spans="1:16" s="8" customFormat="1" ht="15" customHeight="1" x14ac:dyDescent="0.25">
      <c r="A415" s="78"/>
      <c r="B415" s="36" t="s">
        <v>21</v>
      </c>
      <c r="C415" s="79"/>
      <c r="D415" s="21">
        <f>SUM(D31)</f>
        <v>8.4</v>
      </c>
    </row>
    <row r="416" spans="1:16" s="8" customFormat="1" ht="15" customHeight="1" x14ac:dyDescent="0.25">
      <c r="A416" s="78"/>
      <c r="B416" s="36" t="s">
        <v>22</v>
      </c>
      <c r="C416" s="79"/>
      <c r="D416" s="21">
        <f>SUM(D32)</f>
        <v>210.9</v>
      </c>
    </row>
    <row r="417" spans="1:4" s="8" customFormat="1" ht="15" customHeight="1" x14ac:dyDescent="0.25">
      <c r="A417" s="78"/>
      <c r="B417" s="36" t="s">
        <v>132</v>
      </c>
      <c r="C417" s="79"/>
      <c r="D417" s="21">
        <f>SUM(D418:D419)</f>
        <v>2413.6999999999994</v>
      </c>
    </row>
    <row r="418" spans="1:4" s="8" customFormat="1" ht="15" customHeight="1" x14ac:dyDescent="0.25">
      <c r="A418" s="78"/>
      <c r="B418" s="37" t="s">
        <v>12</v>
      </c>
      <c r="C418" s="79"/>
      <c r="D418" s="28">
        <f>SUM(D34+D70+D97+D147+D83+D180+D196)</f>
        <v>36.6</v>
      </c>
    </row>
    <row r="419" spans="1:4" s="11" customFormat="1" ht="15" customHeight="1" x14ac:dyDescent="0.25">
      <c r="A419" s="78"/>
      <c r="B419" s="37" t="s">
        <v>15</v>
      </c>
      <c r="C419" s="79"/>
      <c r="D419" s="28">
        <f>SUM(D35+D61+D71+D172+D197+D148+D110+D124+D133+D181+D84+D98+D163)</f>
        <v>2377.0999999999995</v>
      </c>
    </row>
    <row r="420" spans="1:4" s="8" customFormat="1" ht="15" customHeight="1" x14ac:dyDescent="0.25">
      <c r="A420" s="78"/>
      <c r="B420" s="40" t="s">
        <v>16</v>
      </c>
      <c r="C420" s="79"/>
      <c r="D420" s="21">
        <f>SUM(D62+D72+D85+D99+D111+D125+D134+D149+D164+D173+D182+D198)</f>
        <v>63.199999999999996</v>
      </c>
    </row>
    <row r="421" spans="1:4" s="8" customFormat="1" ht="15" customHeight="1" x14ac:dyDescent="0.25">
      <c r="A421" s="78" t="s">
        <v>23</v>
      </c>
      <c r="B421" s="78"/>
      <c r="C421" s="26" t="s">
        <v>24</v>
      </c>
      <c r="D421" s="27">
        <f t="shared" ref="D421" si="71">SUM(D422+D426)</f>
        <v>1366.2</v>
      </c>
    </row>
    <row r="422" spans="1:4" s="8" customFormat="1" ht="15" customHeight="1" x14ac:dyDescent="0.25">
      <c r="A422" s="80"/>
      <c r="B422" s="36" t="s">
        <v>132</v>
      </c>
      <c r="C422" s="78"/>
      <c r="D422" s="21">
        <f>SUM(D423:D425)</f>
        <v>1227</v>
      </c>
    </row>
    <row r="423" spans="1:4" s="8" customFormat="1" ht="15" customHeight="1" x14ac:dyDescent="0.25">
      <c r="A423" s="80"/>
      <c r="B423" s="37" t="s">
        <v>12</v>
      </c>
      <c r="C423" s="78"/>
      <c r="D423" s="28">
        <f>SUM(D38+D75+D88+D114+D152+D185+D391)</f>
        <v>92.499999999999986</v>
      </c>
    </row>
    <row r="424" spans="1:4" s="11" customFormat="1" ht="15" customHeight="1" x14ac:dyDescent="0.25">
      <c r="A424" s="80"/>
      <c r="B424" s="37" t="s">
        <v>25</v>
      </c>
      <c r="C424" s="78"/>
      <c r="D424" s="28">
        <f>SUM(D40)</f>
        <v>105.4</v>
      </c>
    </row>
    <row r="425" spans="1:4" s="11" customFormat="1" ht="15" customHeight="1" x14ac:dyDescent="0.25">
      <c r="A425" s="80"/>
      <c r="B425" s="37" t="s">
        <v>15</v>
      </c>
      <c r="C425" s="78"/>
      <c r="D425" s="28">
        <f>SUM(D392+D39+D89+D137)</f>
        <v>1029.0999999999999</v>
      </c>
    </row>
    <row r="426" spans="1:4" s="8" customFormat="1" ht="15" customHeight="1" x14ac:dyDescent="0.25">
      <c r="A426" s="80"/>
      <c r="B426" s="40" t="s">
        <v>16</v>
      </c>
      <c r="C426" s="78"/>
      <c r="D426" s="21">
        <f>SUM(D393)</f>
        <v>139.19999999999999</v>
      </c>
    </row>
    <row r="427" spans="1:4" s="8" customFormat="1" ht="15" customHeight="1" x14ac:dyDescent="0.25">
      <c r="A427" s="78" t="s">
        <v>26</v>
      </c>
      <c r="B427" s="78"/>
      <c r="C427" s="26" t="s">
        <v>27</v>
      </c>
      <c r="D427" s="27">
        <f>SUM(D428+D429)</f>
        <v>45.199999999999996</v>
      </c>
    </row>
    <row r="428" spans="1:4" s="8" customFormat="1" ht="15" customHeight="1" x14ac:dyDescent="0.25">
      <c r="A428" s="81"/>
      <c r="B428" s="36" t="s">
        <v>129</v>
      </c>
      <c r="C428" s="84"/>
      <c r="D428" s="30">
        <f>SUM(D42)</f>
        <v>33.9</v>
      </c>
    </row>
    <row r="429" spans="1:4" s="8" customFormat="1" ht="15" customHeight="1" x14ac:dyDescent="0.25">
      <c r="A429" s="82"/>
      <c r="B429" s="36" t="s">
        <v>132</v>
      </c>
      <c r="C429" s="85"/>
      <c r="D429" s="30">
        <f>SUM(D430)</f>
        <v>11.299999999999999</v>
      </c>
    </row>
    <row r="430" spans="1:4" s="8" customFormat="1" ht="15" customHeight="1" x14ac:dyDescent="0.25">
      <c r="A430" s="83"/>
      <c r="B430" s="37" t="s">
        <v>15</v>
      </c>
      <c r="C430" s="86"/>
      <c r="D430" s="44">
        <f>SUM(D397+D44)</f>
        <v>11.299999999999999</v>
      </c>
    </row>
    <row r="431" spans="1:4" s="8" customFormat="1" ht="15" customHeight="1" x14ac:dyDescent="0.25">
      <c r="A431" s="78" t="s">
        <v>130</v>
      </c>
      <c r="B431" s="78"/>
      <c r="C431" s="26" t="s">
        <v>30</v>
      </c>
      <c r="D431" s="27">
        <f>SUM(D432+D436)</f>
        <v>473.09999999999997</v>
      </c>
    </row>
    <row r="432" spans="1:4" s="8" customFormat="1" ht="15" customHeight="1" x14ac:dyDescent="0.25">
      <c r="A432" s="80"/>
      <c r="B432" s="36" t="s">
        <v>132</v>
      </c>
      <c r="C432" s="78"/>
      <c r="D432" s="21">
        <f>SUM(D433:D435)</f>
        <v>77.2</v>
      </c>
    </row>
    <row r="433" spans="1:4" s="8" customFormat="1" ht="15" customHeight="1" x14ac:dyDescent="0.25">
      <c r="A433" s="80"/>
      <c r="B433" s="37" t="s">
        <v>12</v>
      </c>
      <c r="C433" s="78"/>
      <c r="D433" s="28">
        <f>SUM(D47)</f>
        <v>2.7</v>
      </c>
    </row>
    <row r="434" spans="1:4" s="8" customFormat="1" ht="15" customHeight="1" x14ac:dyDescent="0.25">
      <c r="A434" s="80"/>
      <c r="B434" s="37" t="s">
        <v>15</v>
      </c>
      <c r="C434" s="78"/>
      <c r="D434" s="28">
        <f>SUM(D48+D117)</f>
        <v>61.3</v>
      </c>
    </row>
    <row r="435" spans="1:4" s="11" customFormat="1" ht="15" customHeight="1" x14ac:dyDescent="0.25">
      <c r="A435" s="80"/>
      <c r="B435" s="37" t="s">
        <v>31</v>
      </c>
      <c r="C435" s="78"/>
      <c r="D435" s="28">
        <f>SUM(D49)</f>
        <v>13.2</v>
      </c>
    </row>
    <row r="436" spans="1:4" s="8" customFormat="1" ht="15" customHeight="1" x14ac:dyDescent="0.25">
      <c r="A436" s="80"/>
      <c r="B436" s="36" t="s">
        <v>129</v>
      </c>
      <c r="C436" s="78"/>
      <c r="D436" s="30">
        <f>SUM(D50)</f>
        <v>395.9</v>
      </c>
    </row>
    <row r="437" spans="1:4" x14ac:dyDescent="0.25">
      <c r="A437" s="78" t="s">
        <v>135</v>
      </c>
      <c r="B437" s="78"/>
      <c r="C437" s="26" t="s">
        <v>134</v>
      </c>
      <c r="D437" s="27">
        <f>SUM(D438)</f>
        <v>100.5</v>
      </c>
    </row>
    <row r="438" spans="1:4" x14ac:dyDescent="0.25">
      <c r="A438" s="78"/>
      <c r="B438" s="36" t="s">
        <v>132</v>
      </c>
      <c r="C438" s="79"/>
      <c r="D438" s="21">
        <f>SUM(D439:D440)</f>
        <v>100.5</v>
      </c>
    </row>
    <row r="439" spans="1:4" x14ac:dyDescent="0.25">
      <c r="A439" s="78"/>
      <c r="B439" s="37" t="s">
        <v>12</v>
      </c>
      <c r="C439" s="79"/>
      <c r="D439" s="28">
        <f>SUM(D53)</f>
        <v>0.5</v>
      </c>
    </row>
    <row r="440" spans="1:4" x14ac:dyDescent="0.25">
      <c r="A440" s="78"/>
      <c r="B440" s="37" t="s">
        <v>15</v>
      </c>
      <c r="C440" s="79"/>
      <c r="D440" s="28">
        <f>SUM(D54)</f>
        <v>100</v>
      </c>
    </row>
    <row r="441" spans="1:4" x14ac:dyDescent="0.25">
      <c r="A441" s="77" t="s">
        <v>136</v>
      </c>
      <c r="B441" s="77"/>
      <c r="C441" s="77"/>
      <c r="D441" s="77"/>
    </row>
  </sheetData>
  <mergeCells count="154">
    <mergeCell ref="A394:A397"/>
    <mergeCell ref="A431:B431"/>
    <mergeCell ref="A432:A436"/>
    <mergeCell ref="C432:C436"/>
    <mergeCell ref="A421:B421"/>
    <mergeCell ref="A422:A426"/>
    <mergeCell ref="C422:C426"/>
    <mergeCell ref="A427:B427"/>
    <mergeCell ref="A437:B437"/>
    <mergeCell ref="A398:B398"/>
    <mergeCell ref="A399:B399"/>
    <mergeCell ref="A400:A403"/>
    <mergeCell ref="C400:C403"/>
    <mergeCell ref="A404:B404"/>
    <mergeCell ref="A405:A408"/>
    <mergeCell ref="C405:C408"/>
    <mergeCell ref="A441:D441"/>
    <mergeCell ref="A438:A440"/>
    <mergeCell ref="C438:C440"/>
    <mergeCell ref="A409:B409"/>
    <mergeCell ref="A410:A413"/>
    <mergeCell ref="C410:C413"/>
    <mergeCell ref="A414:B414"/>
    <mergeCell ref="A415:A420"/>
    <mergeCell ref="C415:C420"/>
    <mergeCell ref="A428:A430"/>
    <mergeCell ref="C428:C430"/>
    <mergeCell ref="C363:C366"/>
    <mergeCell ref="A367:A371"/>
    <mergeCell ref="A372:A377"/>
    <mergeCell ref="A378:A382"/>
    <mergeCell ref="A383:A387"/>
    <mergeCell ref="A388:A393"/>
    <mergeCell ref="C390:C393"/>
    <mergeCell ref="A334:A338"/>
    <mergeCell ref="A339:A343"/>
    <mergeCell ref="A344:A349"/>
    <mergeCell ref="A350:A354"/>
    <mergeCell ref="A355:A360"/>
    <mergeCell ref="A361:A366"/>
    <mergeCell ref="C336:C338"/>
    <mergeCell ref="C346:C349"/>
    <mergeCell ref="C341:C343"/>
    <mergeCell ref="C352:C354"/>
    <mergeCell ref="C357:C360"/>
    <mergeCell ref="C369:C371"/>
    <mergeCell ref="C374:C377"/>
    <mergeCell ref="C380:C382"/>
    <mergeCell ref="C385:C387"/>
    <mergeCell ref="A305:A310"/>
    <mergeCell ref="C307:C310"/>
    <mergeCell ref="A311:A316"/>
    <mergeCell ref="A317:A322"/>
    <mergeCell ref="A323:A328"/>
    <mergeCell ref="A329:A333"/>
    <mergeCell ref="A275:A280"/>
    <mergeCell ref="C277:C280"/>
    <mergeCell ref="A281:A286"/>
    <mergeCell ref="A287:A292"/>
    <mergeCell ref="A293:A298"/>
    <mergeCell ref="A299:A304"/>
    <mergeCell ref="C301:C304"/>
    <mergeCell ref="C283:C286"/>
    <mergeCell ref="C289:C292"/>
    <mergeCell ref="C295:C298"/>
    <mergeCell ref="C313:C316"/>
    <mergeCell ref="C319:C322"/>
    <mergeCell ref="C325:C328"/>
    <mergeCell ref="C331:C333"/>
    <mergeCell ref="A239:A244"/>
    <mergeCell ref="A245:A250"/>
    <mergeCell ref="A251:A256"/>
    <mergeCell ref="A257:A262"/>
    <mergeCell ref="A263:A268"/>
    <mergeCell ref="A269:A274"/>
    <mergeCell ref="A215:A220"/>
    <mergeCell ref="C217:C220"/>
    <mergeCell ref="A221:A226"/>
    <mergeCell ref="C223:C226"/>
    <mergeCell ref="A227:A232"/>
    <mergeCell ref="A233:A238"/>
    <mergeCell ref="C235:C238"/>
    <mergeCell ref="C229:C232"/>
    <mergeCell ref="C241:C244"/>
    <mergeCell ref="C247:C250"/>
    <mergeCell ref="C253:C256"/>
    <mergeCell ref="C265:C268"/>
    <mergeCell ref="C271:C274"/>
    <mergeCell ref="C259:C262"/>
    <mergeCell ref="A199:A203"/>
    <mergeCell ref="C201:C203"/>
    <mergeCell ref="A204:A208"/>
    <mergeCell ref="A209:A214"/>
    <mergeCell ref="C211:C214"/>
    <mergeCell ref="A165:A173"/>
    <mergeCell ref="C167:C169"/>
    <mergeCell ref="C176:C177"/>
    <mergeCell ref="C184:C185"/>
    <mergeCell ref="C171:C173"/>
    <mergeCell ref="C179:C182"/>
    <mergeCell ref="A174:A185"/>
    <mergeCell ref="C192:C193"/>
    <mergeCell ref="C206:C208"/>
    <mergeCell ref="C195:C198"/>
    <mergeCell ref="A153:A164"/>
    <mergeCell ref="C155:C157"/>
    <mergeCell ref="A118:A125"/>
    <mergeCell ref="C120:C121"/>
    <mergeCell ref="C128:C130"/>
    <mergeCell ref="C146:C149"/>
    <mergeCell ref="A138:A152"/>
    <mergeCell ref="A186:A198"/>
    <mergeCell ref="C188:C190"/>
    <mergeCell ref="C123:C125"/>
    <mergeCell ref="C132:C134"/>
    <mergeCell ref="A126:A137"/>
    <mergeCell ref="C136:C137"/>
    <mergeCell ref="C143:C144"/>
    <mergeCell ref="C159:C160"/>
    <mergeCell ref="C162:C164"/>
    <mergeCell ref="C87:C89"/>
    <mergeCell ref="A90:A99"/>
    <mergeCell ref="A76:A89"/>
    <mergeCell ref="C96:C99"/>
    <mergeCell ref="C82:C85"/>
    <mergeCell ref="C140:C141"/>
    <mergeCell ref="C151:C152"/>
    <mergeCell ref="C106:C107"/>
    <mergeCell ref="C113:C114"/>
    <mergeCell ref="C102:C104"/>
    <mergeCell ref="C109:C111"/>
    <mergeCell ref="A100:A117"/>
    <mergeCell ref="C116:C117"/>
    <mergeCell ref="C78:C80"/>
    <mergeCell ref="C92:C94"/>
    <mergeCell ref="C46:C50"/>
    <mergeCell ref="C57:C58"/>
    <mergeCell ref="C65:C67"/>
    <mergeCell ref="A8:D8"/>
    <mergeCell ref="C24:C25"/>
    <mergeCell ref="C27:C29"/>
    <mergeCell ref="C31:C35"/>
    <mergeCell ref="C37:C40"/>
    <mergeCell ref="A63:A75"/>
    <mergeCell ref="C19:C22"/>
    <mergeCell ref="A17:A54"/>
    <mergeCell ref="C52:C54"/>
    <mergeCell ref="A55:A62"/>
    <mergeCell ref="C60:C62"/>
    <mergeCell ref="C69:C72"/>
    <mergeCell ref="C74:C75"/>
    <mergeCell ref="A12:A16"/>
    <mergeCell ref="C14:C16"/>
    <mergeCell ref="C42:C44"/>
  </mergeCells>
  <pageMargins left="0.4" right="0.2" top="0.2" bottom="0.2" header="0.3" footer="0.2"/>
  <pageSetup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2025-02-07T09:17:30Z</cp:lastPrinted>
  <dcterms:created xsi:type="dcterms:W3CDTF">2021-01-31T12:45:20Z</dcterms:created>
  <dcterms:modified xsi:type="dcterms:W3CDTF">2025-10-30T07:11:55Z</dcterms:modified>
</cp:coreProperties>
</file>