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6\"/>
    </mc:Choice>
  </mc:AlternateContent>
  <bookViews>
    <workbookView xWindow="0" yWindow="0" windowWidth="28770" windowHeight="12360"/>
  </bookViews>
  <sheets>
    <sheet name="7 programa 3 lentelė" sheetId="1" r:id="rId1"/>
    <sheet name="Lėšų atmintinė" sheetId="2" r:id="rId2"/>
  </sheets>
  <calcPr calcId="152511"/>
  <customWorkbookViews>
    <customWorkbookView name="user - Individuali peržiūra" guid="{80160BAF-9468-40D4-8FD7-187B1FF513EA}" mergeInterval="0" personalView="1" xWindow="929" yWindow="23" windowWidth="966" windowHeight="818" activeSheetId="1"/>
    <customWorkbookView name="Irena Stankeviciene - Individuali peržiūra" guid="{7CBC5E87-5E26-4373-A36B-CBEE111E590D}" mergeInterval="0" personalView="1" yWindow="26" windowWidth="1920" windowHeight="1040" activeSheetId="1"/>
    <customWorkbookView name="Sarune Drobuzaite - Personal View" guid="{1656619A-DF76-410B-8E40-7121D28251DE}" mergeInterval="0" personalView="1" maximized="1" xWindow="-9" yWindow="-9" windowWidth="1938" windowHeight="1038" activeSheetId="1"/>
    <customWorkbookView name="Indrė Butenienė - Individuali peržiūra" guid="{5E12961D-9227-4AD9-A7B3-C15D7092E9FD}" mergeInterval="0" personalView="1" maximized="1" xWindow="-9" yWindow="-9" windowWidth="1938" windowHeight="1038" activeSheetId="1"/>
    <customWorkbookView name="Svetlana Jerpyliova - Individuali peržiūra" guid="{5F68112C-8F04-4665-953D-DD0EA89D32A8}" autoUpdate="1" mergeInterval="15" changesSavedWin="1" personalView="1" xWindow="310" yWindow="70" windowWidth="1502" windowHeight="970" activeSheetId="1"/>
    <customWorkbookView name="Daiva Ulianskiene - Individuali peržiūra" guid="{015A5EC3-FF5C-419A-B296-8DFBD66837C3}" mergeInterval="0" personalView="1" maximized="1" xWindow="-8" yWindow="-8" windowWidth="1936" windowHeight="1056" activeSheetId="1"/>
    <customWorkbookView name="Migle Brazeniene - Personal View" guid="{7F021C91-FE39-495A-83F7-D623C0869603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" i="1" l="1"/>
  <c r="D51" i="1"/>
  <c r="D55" i="1" l="1"/>
  <c r="E55" i="1"/>
  <c r="D53" i="1"/>
  <c r="E53" i="1"/>
  <c r="C53" i="1"/>
  <c r="E58" i="1" l="1"/>
  <c r="D58" i="1"/>
  <c r="E57" i="1"/>
  <c r="D57" i="1"/>
  <c r="C55" i="1" l="1"/>
  <c r="C57" i="1"/>
  <c r="C51" i="1" l="1"/>
  <c r="E12" i="1"/>
  <c r="D12" i="1"/>
  <c r="E7" i="1" l="1"/>
  <c r="F7" i="1"/>
  <c r="D7" i="1"/>
  <c r="F12" i="1"/>
  <c r="E17" i="1"/>
  <c r="F17" i="1"/>
  <c r="D17" i="1"/>
  <c r="E24" i="1"/>
  <c r="F24" i="1"/>
  <c r="D24" i="1"/>
  <c r="E29" i="1" l="1"/>
  <c r="F29" i="1"/>
  <c r="D29" i="1"/>
  <c r="E35" i="1"/>
  <c r="E42" i="1" s="1"/>
  <c r="F35" i="1"/>
  <c r="F42" i="1" s="1"/>
  <c r="D35" i="1"/>
  <c r="D42" i="1" s="1"/>
  <c r="D41" i="1" l="1"/>
  <c r="E43" i="1" s="1"/>
  <c r="E41" i="1"/>
  <c r="F41" i="1"/>
  <c r="F43" i="1" l="1"/>
</calcChain>
</file>

<file path=xl/sharedStrings.xml><?xml version="1.0" encoding="utf-8"?>
<sst xmlns="http://schemas.openxmlformats.org/spreadsheetml/2006/main" count="82" uniqueCount="50">
  <si>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</si>
  <si>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</si>
  <si>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</si>
  <si>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</si>
  <si>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</si>
  <si>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</si>
  <si>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</si>
  <si>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</si>
  <si>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</si>
  <si>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</si>
  <si>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</si>
  <si>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</si>
  <si>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</si>
  <si>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</si>
  <si>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</si>
  <si>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</si>
  <si>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</si>
  <si>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</si>
  <si>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</si>
  <si>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</si>
  <si>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</si>
  <si>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</si>
  <si>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</si>
  <si>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</si>
  <si>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</si>
  <si>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007-01-01 (T)*</t>
  </si>
  <si>
    <t>007-01-01-01 (TVP)***</t>
  </si>
  <si>
    <t>007-01-01-02 (TVP)</t>
  </si>
  <si>
    <t>007-01-02 (T)*</t>
  </si>
  <si>
    <t>007-01-02-01 (TVP)</t>
  </si>
  <si>
    <t>007-01-02-02 (TVP)</t>
  </si>
  <si>
    <t>007-01-03 (P)*</t>
  </si>
  <si>
    <t>007-01-03-01                            (PVP, RPP)</t>
  </si>
  <si>
    <t>007-01-01-03 (TVP)</t>
  </si>
  <si>
    <t>2.5.1.2</t>
  </si>
  <si>
    <t>2.5.1.1</t>
  </si>
  <si>
    <t xml:space="preserve">Uždavinys: Užtikrinti sklandų atliekų tvarkymo sistemos veikimą </t>
  </si>
  <si>
    <t xml:space="preserve">Priemonė: Komunalinių atliekų surinkimo sistemos integravimas į regioninę sistemą bei atliekų rūšiavimo skatinimas </t>
  </si>
  <si>
    <t xml:space="preserve">Priemonė: Komunalinių atliekų surinkimas (iš savivaldybės valdomų pastatų) </t>
  </si>
  <si>
    <t>Priemonė: Panevėžio rajono namų ūkiuose susidariusių asbesto atliekų tvarkymas</t>
  </si>
  <si>
    <t xml:space="preserve">Uždavinys: Vykdyti priemones, numatytas Savivaldybių aplinkos apsaugos rėmimo specialiosios programos  įstatyme </t>
  </si>
  <si>
    <t xml:space="preserve">Priemonė: Aplinkos kokybės gerinimo ir apsaugos, atliekų tvarkymo infrastruktūros, plėtros, atliekų, kurių turėtojo nustatyti neįmanoma priemonių, aplinkos monitoringo, prevencinių, aplinkos atkūrimo priemonių įgyvendinimas  </t>
  </si>
  <si>
    <t xml:space="preserve">Priemonė: Sklypų, kuriuose medžioklė nėra uždrausta, savininkų, valdytojų ir naudotojų įgyvendinamos žalos miškui prevencijos priemonės, kartografinės ir kitos medžiagos, reikalingos pagal Medžioklės įstatymą </t>
  </si>
  <si>
    <t xml:space="preserve">Uždavinys: Investuoti į priemones, gerinančias aplinkos kokybę </t>
  </si>
  <si>
    <t>Metai</t>
  </si>
  <si>
    <t xml:space="preserve">Pajamų įmokos ir kitos pajamos </t>
  </si>
  <si>
    <t>Skolintos lėšos</t>
  </si>
  <si>
    <t xml:space="preserve">Priemonė: Projekto 02-001-06-10-01 (RE) „Komunalinių atliekų rūšiuojamojo atliekų surinkimo pajėgumo  plėtra ir atliekų prevencijos bei tinkamo tvarkymo namų ūkiuose skatinimas Panevėžio regione“ įgyvendinimas </t>
  </si>
  <si>
    <t>3 lentelė. Panevėžio rajono savivaldybės 2025–2027 metų 007 Aplinkos apsaugos programos uždaviniai, priemonės, asignavimai ir kitos lėšos (tūkst. eurų)</t>
  </si>
  <si>
    <t>2027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</si>
</sst>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0" borderId="3" xfId="0" applyFont="1" applyBorder="1" applyAlignment="1">
      <alignment horizontal="left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164" fontId="7" fillId="0" borderId="1" xfId="0" applyNumberFormat="1" applyFont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6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840D444-586E-4072-B353-3DE04E56A917}" diskRevisions="1" revisionId="260" preserveHistory="15">
  <header guid="{C840D444-586E-4072-B353-3DE04E56A917}" dateTime="2025-09-10T13:04:04" maxSheetId="3" userName="user" r:id="rId56" minRId="258" maxRId="260">
    <sheetIdMap count="2">
      <sheetId val="1"/>
      <sheetId val="2"/>
    </sheetIdMap>
  </header>
</header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58" sId="1" numFmtId="4">
    <oc r="D15">
      <v>2.7</v>
    </oc>
    <nc r="D15">
      <v>12.7</v>
    </nc>
  </rcc>
  <rcc rId="259" sId="1" numFmtId="4">
    <oc r="D26">
      <v>272.8</v>
    </oc>
    <nc r="D26">
      <v>310.8</v>
    </nc>
  </rcc>
  <rcc rId="260" sId="1" numFmtId="4">
    <oc r="D43">
      <v>-223.7</v>
    </oc>
    <nc r="D43">
      <v>-175.7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58"/>
  <sheetViews>
    <sheetView tabSelected="1" topLeftCell="B31" zoomScaleNormal="100" workbookViewId="0">
      <selection activeCell="D28" sqref="D28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48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49</v>
      </c>
      <c r="G3" s="10" t="s">
        <v>2</v>
      </c>
    </row>
    <row r="4" spans="2:7" x14ac:dyDescent="0.2">
      <c r="B4" s="22">
        <v>1</v>
      </c>
      <c r="C4" s="23">
        <v>2</v>
      </c>
      <c r="D4" s="22">
        <v>5</v>
      </c>
      <c r="E4" s="22">
        <v>6</v>
      </c>
      <c r="F4" s="22">
        <v>7</v>
      </c>
      <c r="G4" s="22">
        <v>8</v>
      </c>
    </row>
    <row r="5" spans="2:7" ht="31.15" customHeight="1" x14ac:dyDescent="0.2">
      <c r="B5" s="11" t="s">
        <v>25</v>
      </c>
      <c r="C5" s="11" t="s">
        <v>36</v>
      </c>
      <c r="D5" s="12"/>
      <c r="E5" s="12"/>
      <c r="F5" s="12"/>
      <c r="G5" s="42"/>
    </row>
    <row r="6" spans="2:7" ht="43.5" customHeight="1" x14ac:dyDescent="0.2">
      <c r="B6" s="13" t="s">
        <v>26</v>
      </c>
      <c r="C6" s="14" t="s">
        <v>37</v>
      </c>
      <c r="D6" s="25"/>
      <c r="E6" s="25"/>
      <c r="F6" s="25"/>
      <c r="G6" s="43" t="s">
        <v>34</v>
      </c>
    </row>
    <row r="7" spans="2:7" ht="17.25" customHeight="1" x14ac:dyDescent="0.2">
      <c r="B7" s="27"/>
      <c r="C7" s="26" t="s">
        <v>3</v>
      </c>
      <c r="D7" s="28">
        <f>SUM(D9:D10)</f>
        <v>1413.6000000000001</v>
      </c>
      <c r="E7" s="28">
        <f t="shared" ref="E7:F7" si="0">SUM(E9:E10)</f>
        <v>1600.4</v>
      </c>
      <c r="F7" s="28">
        <f t="shared" si="0"/>
        <v>1600.4</v>
      </c>
      <c r="G7" s="44"/>
    </row>
    <row r="8" spans="2:7" ht="17.25" customHeight="1" x14ac:dyDescent="0.2">
      <c r="B8" s="29"/>
      <c r="C8" s="31" t="s">
        <v>4</v>
      </c>
      <c r="D8" s="32"/>
      <c r="E8" s="32"/>
      <c r="F8" s="32"/>
      <c r="G8" s="45"/>
    </row>
    <row r="9" spans="2:7" ht="27.75" customHeight="1" x14ac:dyDescent="0.2">
      <c r="B9" s="29"/>
      <c r="C9" s="15" t="s">
        <v>10</v>
      </c>
      <c r="D9" s="61">
        <v>1400.4</v>
      </c>
      <c r="E9" s="61">
        <v>1600.4</v>
      </c>
      <c r="F9" s="61">
        <v>1600.4</v>
      </c>
      <c r="G9" s="46"/>
    </row>
    <row r="10" spans="2:7" ht="16.5" customHeight="1" x14ac:dyDescent="0.2">
      <c r="B10" s="30"/>
      <c r="C10" s="15" t="s">
        <v>9</v>
      </c>
      <c r="D10" s="61">
        <v>13.2</v>
      </c>
      <c r="E10" s="61"/>
      <c r="F10" s="61"/>
      <c r="G10" s="46"/>
    </row>
    <row r="11" spans="2:7" ht="30" customHeight="1" x14ac:dyDescent="0.2">
      <c r="B11" s="13" t="s">
        <v>27</v>
      </c>
      <c r="C11" s="14" t="s">
        <v>38</v>
      </c>
      <c r="D11" s="25"/>
      <c r="E11" s="25"/>
      <c r="F11" s="25"/>
      <c r="G11" s="43" t="s">
        <v>34</v>
      </c>
    </row>
    <row r="12" spans="2:7" ht="17.25" customHeight="1" x14ac:dyDescent="0.2">
      <c r="B12" s="37"/>
      <c r="C12" s="26" t="s">
        <v>3</v>
      </c>
      <c r="D12" s="28">
        <f>SUM(D14:D15)</f>
        <v>27</v>
      </c>
      <c r="E12" s="28">
        <f>SUM(E14:E15)</f>
        <v>15</v>
      </c>
      <c r="F12" s="28">
        <f t="shared" ref="F12" si="1">SUM(F14:F15)</f>
        <v>15.6</v>
      </c>
      <c r="G12" s="44"/>
    </row>
    <row r="13" spans="2:7" ht="17.25" customHeight="1" x14ac:dyDescent="0.2">
      <c r="B13" s="39"/>
      <c r="C13" s="36" t="s">
        <v>4</v>
      </c>
      <c r="D13" s="32"/>
      <c r="E13" s="32"/>
      <c r="F13" s="32"/>
      <c r="G13" s="45"/>
    </row>
    <row r="14" spans="2:7" ht="27.75" customHeight="1" x14ac:dyDescent="0.2">
      <c r="B14" s="29"/>
      <c r="C14" s="35" t="s">
        <v>10</v>
      </c>
      <c r="D14" s="61">
        <v>14.3</v>
      </c>
      <c r="E14" s="61">
        <v>15</v>
      </c>
      <c r="F14" s="61">
        <v>15.6</v>
      </c>
      <c r="G14" s="46"/>
    </row>
    <row r="15" spans="2:7" ht="16.5" customHeight="1" x14ac:dyDescent="0.2">
      <c r="B15" s="41"/>
      <c r="C15" s="35" t="s">
        <v>9</v>
      </c>
      <c r="D15" s="61">
        <v>12.7</v>
      </c>
      <c r="E15" s="61"/>
      <c r="F15" s="61"/>
      <c r="G15" s="46"/>
    </row>
    <row r="16" spans="2:7" ht="33.6" customHeight="1" x14ac:dyDescent="0.2">
      <c r="B16" s="13" t="s">
        <v>33</v>
      </c>
      <c r="C16" s="14" t="s">
        <v>39</v>
      </c>
      <c r="D16" s="25"/>
      <c r="E16" s="25"/>
      <c r="F16" s="25"/>
      <c r="G16" s="43" t="s">
        <v>35</v>
      </c>
    </row>
    <row r="17" spans="2:7" ht="16.5" customHeight="1" x14ac:dyDescent="0.2">
      <c r="B17" s="37"/>
      <c r="C17" s="26" t="s">
        <v>3</v>
      </c>
      <c r="D17" s="28">
        <f>SUM(D19:D21)</f>
        <v>25</v>
      </c>
      <c r="E17" s="28">
        <f t="shared" ref="E17:F17" si="2">SUM(E19:E21)</f>
        <v>26.3</v>
      </c>
      <c r="F17" s="28">
        <f t="shared" si="2"/>
        <v>27.3</v>
      </c>
      <c r="G17" s="44"/>
    </row>
    <row r="18" spans="2:7" ht="16.5" customHeight="1" x14ac:dyDescent="0.2">
      <c r="B18" s="39"/>
      <c r="C18" s="36" t="s">
        <v>4</v>
      </c>
      <c r="D18" s="32"/>
      <c r="E18" s="32"/>
      <c r="F18" s="32"/>
      <c r="G18" s="45"/>
    </row>
    <row r="19" spans="2:7" ht="28.15" customHeight="1" x14ac:dyDescent="0.2">
      <c r="B19" s="29"/>
      <c r="C19" s="35" t="s">
        <v>10</v>
      </c>
      <c r="D19" s="61">
        <v>25</v>
      </c>
      <c r="E19" s="61">
        <v>26.3</v>
      </c>
      <c r="F19" s="61">
        <v>27.3</v>
      </c>
      <c r="G19" s="46"/>
    </row>
    <row r="20" spans="2:7" ht="18" customHeight="1" x14ac:dyDescent="0.2">
      <c r="B20" s="29"/>
      <c r="C20" s="35" t="s">
        <v>13</v>
      </c>
      <c r="D20" s="6"/>
      <c r="E20" s="6"/>
      <c r="F20" s="6"/>
      <c r="G20" s="46"/>
    </row>
    <row r="21" spans="2:7" ht="16.5" customHeight="1" x14ac:dyDescent="0.2">
      <c r="B21" s="41"/>
      <c r="C21" s="35" t="s">
        <v>9</v>
      </c>
      <c r="D21" s="6"/>
      <c r="E21" s="6"/>
      <c r="F21" s="6"/>
      <c r="G21" s="46"/>
    </row>
    <row r="22" spans="2:7" ht="41.45" customHeight="1" x14ac:dyDescent="0.2">
      <c r="B22" s="11" t="s">
        <v>28</v>
      </c>
      <c r="C22" s="11" t="s">
        <v>40</v>
      </c>
      <c r="D22" s="12"/>
      <c r="E22" s="12"/>
      <c r="F22" s="12"/>
      <c r="G22" s="42"/>
    </row>
    <row r="23" spans="2:7" ht="53.25" customHeight="1" x14ac:dyDescent="0.2">
      <c r="B23" s="38" t="s">
        <v>29</v>
      </c>
      <c r="C23" s="14" t="s">
        <v>41</v>
      </c>
      <c r="D23" s="21"/>
      <c r="E23" s="21"/>
      <c r="F23" s="21"/>
      <c r="G23" s="43" t="s">
        <v>35</v>
      </c>
    </row>
    <row r="24" spans="2:7" ht="16.149999999999999" customHeight="1" x14ac:dyDescent="0.2">
      <c r="B24" s="16"/>
      <c r="C24" s="17" t="s">
        <v>3</v>
      </c>
      <c r="D24" s="7">
        <f>SUM(D26:D27)</f>
        <v>556</v>
      </c>
      <c r="E24" s="7">
        <f t="shared" ref="E24:F24" si="3">SUM(E26:E27)</f>
        <v>277.8</v>
      </c>
      <c r="F24" s="7">
        <f t="shared" si="3"/>
        <v>286.3</v>
      </c>
      <c r="G24" s="47"/>
    </row>
    <row r="25" spans="2:7" ht="16.149999999999999" customHeight="1" x14ac:dyDescent="0.2">
      <c r="B25" s="67"/>
      <c r="C25" s="36" t="s">
        <v>4</v>
      </c>
      <c r="D25" s="6"/>
      <c r="E25" s="6"/>
      <c r="F25" s="6"/>
      <c r="G25" s="48"/>
    </row>
    <row r="26" spans="2:7" ht="27" customHeight="1" x14ac:dyDescent="0.2">
      <c r="B26" s="68"/>
      <c r="C26" s="35" t="s">
        <v>10</v>
      </c>
      <c r="D26" s="20">
        <v>310.8</v>
      </c>
      <c r="E26" s="20">
        <v>277.8</v>
      </c>
      <c r="F26" s="20">
        <v>286.3</v>
      </c>
      <c r="G26" s="49"/>
    </row>
    <row r="27" spans="2:7" ht="16.149999999999999" customHeight="1" x14ac:dyDescent="0.2">
      <c r="B27" s="69"/>
      <c r="C27" s="35" t="s">
        <v>9</v>
      </c>
      <c r="D27" s="20">
        <v>245.2</v>
      </c>
      <c r="E27" s="20"/>
      <c r="F27" s="20"/>
      <c r="G27" s="49"/>
    </row>
    <row r="28" spans="2:7" ht="55.5" customHeight="1" x14ac:dyDescent="0.2">
      <c r="B28" s="38" t="s">
        <v>30</v>
      </c>
      <c r="C28" s="14" t="s">
        <v>42</v>
      </c>
      <c r="D28" s="21"/>
      <c r="E28" s="21"/>
      <c r="F28" s="21"/>
      <c r="G28" s="43" t="s">
        <v>35</v>
      </c>
    </row>
    <row r="29" spans="2:7" ht="16.149999999999999" customHeight="1" x14ac:dyDescent="0.2">
      <c r="B29" s="16"/>
      <c r="C29" s="17" t="s">
        <v>3</v>
      </c>
      <c r="D29" s="7">
        <f>SUM(D31:D32)</f>
        <v>252</v>
      </c>
      <c r="E29" s="7">
        <f t="shared" ref="E29:F29" si="4">SUM(E31:E32)</f>
        <v>55</v>
      </c>
      <c r="F29" s="7">
        <f t="shared" si="4"/>
        <v>60</v>
      </c>
      <c r="G29" s="47"/>
    </row>
    <row r="30" spans="2:7" ht="16.149999999999999" customHeight="1" x14ac:dyDescent="0.2">
      <c r="B30" s="67"/>
      <c r="C30" s="36" t="s">
        <v>4</v>
      </c>
      <c r="D30" s="6"/>
      <c r="E30" s="6"/>
      <c r="F30" s="6"/>
      <c r="G30" s="48"/>
    </row>
    <row r="31" spans="2:7" ht="27" customHeight="1" x14ac:dyDescent="0.2">
      <c r="B31" s="68"/>
      <c r="C31" s="35" t="s">
        <v>10</v>
      </c>
      <c r="D31" s="20">
        <v>50</v>
      </c>
      <c r="E31" s="20">
        <v>55</v>
      </c>
      <c r="F31" s="20">
        <v>60</v>
      </c>
      <c r="G31" s="49"/>
    </row>
    <row r="32" spans="2:7" ht="16.149999999999999" customHeight="1" x14ac:dyDescent="0.2">
      <c r="B32" s="69"/>
      <c r="C32" s="35" t="s">
        <v>9</v>
      </c>
      <c r="D32" s="20">
        <v>202</v>
      </c>
      <c r="E32" s="20"/>
      <c r="F32" s="20"/>
      <c r="G32" s="49"/>
    </row>
    <row r="33" spans="2:7" ht="30.6" customHeight="1" x14ac:dyDescent="0.2">
      <c r="B33" s="11" t="s">
        <v>31</v>
      </c>
      <c r="C33" s="11" t="s">
        <v>43</v>
      </c>
      <c r="D33" s="12"/>
      <c r="E33" s="12"/>
      <c r="F33" s="12"/>
      <c r="G33" s="42"/>
    </row>
    <row r="34" spans="2:7" ht="54.75" customHeight="1" x14ac:dyDescent="0.2">
      <c r="B34" s="38" t="s">
        <v>32</v>
      </c>
      <c r="C34" s="14" t="s">
        <v>47</v>
      </c>
      <c r="D34" s="21"/>
      <c r="E34" s="21"/>
      <c r="F34" s="21"/>
      <c r="G34" s="43" t="s">
        <v>35</v>
      </c>
    </row>
    <row r="35" spans="2:7" ht="19.5" customHeight="1" x14ac:dyDescent="0.2">
      <c r="B35" s="16"/>
      <c r="C35" s="17" t="s">
        <v>3</v>
      </c>
      <c r="D35" s="7">
        <f>SUM(D37:D40)</f>
        <v>22</v>
      </c>
      <c r="E35" s="7">
        <f t="shared" ref="E35:F35" si="5">SUM(E37:E40)</f>
        <v>133.1</v>
      </c>
      <c r="F35" s="7">
        <f t="shared" si="5"/>
        <v>134</v>
      </c>
      <c r="G35" s="47"/>
    </row>
    <row r="36" spans="2:7" ht="19.5" customHeight="1" x14ac:dyDescent="0.2">
      <c r="B36" s="67"/>
      <c r="C36" s="36" t="s">
        <v>4</v>
      </c>
      <c r="D36" s="6"/>
      <c r="E36" s="6"/>
      <c r="F36" s="6"/>
      <c r="G36" s="48"/>
    </row>
    <row r="37" spans="2:7" ht="29.25" customHeight="1" x14ac:dyDescent="0.2">
      <c r="B37" s="68"/>
      <c r="C37" s="35" t="s">
        <v>10</v>
      </c>
      <c r="D37" s="20">
        <v>22</v>
      </c>
      <c r="E37" s="20">
        <v>23.1</v>
      </c>
      <c r="F37" s="20">
        <v>24</v>
      </c>
      <c r="G37" s="49"/>
    </row>
    <row r="38" spans="2:7" ht="20.25" customHeight="1" x14ac:dyDescent="0.2">
      <c r="B38" s="68"/>
      <c r="C38" s="35" t="s">
        <v>13</v>
      </c>
      <c r="D38" s="20"/>
      <c r="E38" s="20">
        <v>10</v>
      </c>
      <c r="F38" s="20">
        <v>10</v>
      </c>
      <c r="G38" s="49"/>
    </row>
    <row r="39" spans="2:7" ht="31.15" customHeight="1" x14ac:dyDescent="0.2">
      <c r="B39" s="68"/>
      <c r="C39" s="35" t="s">
        <v>14</v>
      </c>
      <c r="D39" s="20"/>
      <c r="E39" s="63">
        <v>100</v>
      </c>
      <c r="F39" s="62">
        <v>100</v>
      </c>
      <c r="G39" s="49"/>
    </row>
    <row r="40" spans="2:7" ht="16.899999999999999" customHeight="1" x14ac:dyDescent="0.2">
      <c r="B40" s="69"/>
      <c r="C40" s="35" t="s">
        <v>9</v>
      </c>
      <c r="D40" s="20"/>
      <c r="E40" s="20"/>
      <c r="F40" s="20"/>
      <c r="G40" s="49"/>
    </row>
    <row r="41" spans="2:7" ht="26.25" customHeight="1" x14ac:dyDescent="0.2">
      <c r="B41" s="24"/>
      <c r="C41" s="33" t="s">
        <v>17</v>
      </c>
      <c r="D41" s="34">
        <f>+D29+D24+D12+D7+D35+D17</f>
        <v>2295.6000000000004</v>
      </c>
      <c r="E41" s="34">
        <f>+E29+E24+E12+E7+E35+E17</f>
        <v>2107.6000000000004</v>
      </c>
      <c r="F41" s="34">
        <f>+F29+F24+F12+F7+F35+F17</f>
        <v>2123.6000000000004</v>
      </c>
      <c r="G41" s="50"/>
    </row>
    <row r="42" spans="2:7" ht="15.75" customHeight="1" x14ac:dyDescent="0.2">
      <c r="B42" s="19"/>
      <c r="C42" s="18" t="s">
        <v>5</v>
      </c>
      <c r="D42" s="5">
        <f>SUM(D35)</f>
        <v>22</v>
      </c>
      <c r="E42" s="5">
        <f t="shared" ref="E42:F42" si="6">SUM(E35)</f>
        <v>133.1</v>
      </c>
      <c r="F42" s="5">
        <f t="shared" si="6"/>
        <v>134</v>
      </c>
      <c r="G42" s="51"/>
    </row>
    <row r="43" spans="2:7" ht="31.5" customHeight="1" x14ac:dyDescent="0.2">
      <c r="B43" s="19"/>
      <c r="C43" s="18" t="s">
        <v>6</v>
      </c>
      <c r="D43" s="5">
        <v>-175.7</v>
      </c>
      <c r="E43" s="5">
        <f>+E41-D41</f>
        <v>-188</v>
      </c>
      <c r="F43" s="5">
        <f>+F41-E41</f>
        <v>16</v>
      </c>
      <c r="G43" s="51"/>
    </row>
    <row r="44" spans="2:7" x14ac:dyDescent="0.2">
      <c r="C44" s="4"/>
    </row>
    <row r="45" spans="2:7" ht="13.15" customHeight="1" x14ac:dyDescent="0.2">
      <c r="B45" s="65" t="s">
        <v>11</v>
      </c>
      <c r="C45" s="65"/>
      <c r="D45" s="65"/>
      <c r="E45" s="65"/>
      <c r="F45" s="65"/>
      <c r="G45" s="65"/>
    </row>
    <row r="46" spans="2:7" ht="18" customHeight="1" x14ac:dyDescent="0.2">
      <c r="B46" s="65" t="s">
        <v>12</v>
      </c>
      <c r="C46" s="65"/>
      <c r="D46" s="65"/>
      <c r="E46" s="65"/>
      <c r="F46" s="65"/>
      <c r="G46" s="65"/>
    </row>
    <row r="47" spans="2:7" x14ac:dyDescent="0.2">
      <c r="B47" s="66" t="s">
        <v>16</v>
      </c>
      <c r="C47" s="66"/>
      <c r="D47" s="66"/>
      <c r="E47" s="66"/>
      <c r="F47" s="66"/>
      <c r="G47" s="66"/>
    </row>
    <row r="48" spans="2:7" x14ac:dyDescent="0.2">
      <c r="B48" s="1" t="s">
        <v>15</v>
      </c>
    </row>
    <row r="50" spans="2:5" x14ac:dyDescent="0.2">
      <c r="B50" s="52" t="s">
        <v>44</v>
      </c>
      <c r="C50" s="53">
        <v>2025</v>
      </c>
      <c r="D50" s="53">
        <v>2026</v>
      </c>
      <c r="E50" s="53">
        <v>2027</v>
      </c>
    </row>
    <row r="51" spans="2:5" ht="36" x14ac:dyDescent="0.2">
      <c r="B51" s="54" t="s">
        <v>3</v>
      </c>
      <c r="C51" s="55">
        <f>+C53+C54+C55+C56+C57+C58</f>
        <v>2295.6</v>
      </c>
      <c r="D51" s="55">
        <f>+D53+D54+D55+D56+D57+D58</f>
        <v>2107.6</v>
      </c>
      <c r="E51" s="55">
        <f>+E53+E54+E55+E56+E57+E58</f>
        <v>2123.6</v>
      </c>
    </row>
    <row r="52" spans="2:5" x14ac:dyDescent="0.2">
      <c r="B52" s="56" t="s">
        <v>4</v>
      </c>
      <c r="C52" s="57"/>
      <c r="D52" s="57"/>
      <c r="E52" s="57"/>
    </row>
    <row r="53" spans="2:5" ht="41.25" customHeight="1" x14ac:dyDescent="0.2">
      <c r="B53" s="58" t="s">
        <v>10</v>
      </c>
      <c r="C53" s="59">
        <f>+D9+D14+D26+D31+D19+D37</f>
        <v>1822.5</v>
      </c>
      <c r="D53" s="59">
        <f t="shared" ref="D53:E53" si="7">+E9+E14+E26+E31+E19+E37</f>
        <v>1997.6</v>
      </c>
      <c r="E53" s="59">
        <f t="shared" si="7"/>
        <v>2013.6</v>
      </c>
    </row>
    <row r="54" spans="2:5" ht="24" x14ac:dyDescent="0.2">
      <c r="B54" s="58" t="s">
        <v>45</v>
      </c>
      <c r="C54" s="59"/>
      <c r="D54" s="59"/>
      <c r="E54" s="59"/>
    </row>
    <row r="55" spans="2:5" ht="18" customHeight="1" x14ac:dyDescent="0.2">
      <c r="B55" s="58" t="s">
        <v>9</v>
      </c>
      <c r="C55" s="59">
        <f>+D10+D21+D27+D32+D15</f>
        <v>473.09999999999997</v>
      </c>
      <c r="D55" s="59">
        <f t="shared" ref="D55:E55" si="8">+E10+E21+E27+E32+E15</f>
        <v>0</v>
      </c>
      <c r="E55" s="59">
        <f t="shared" si="8"/>
        <v>0</v>
      </c>
    </row>
    <row r="56" spans="2:5" x14ac:dyDescent="0.2">
      <c r="B56" s="58" t="s">
        <v>46</v>
      </c>
      <c r="C56" s="59"/>
      <c r="D56" s="59"/>
      <c r="E56" s="59"/>
    </row>
    <row r="57" spans="2:5" ht="36" x14ac:dyDescent="0.2">
      <c r="B57" s="58" t="s">
        <v>13</v>
      </c>
      <c r="C57" s="59">
        <f>SUM(D20)</f>
        <v>0</v>
      </c>
      <c r="D57" s="59">
        <f>+E38</f>
        <v>10</v>
      </c>
      <c r="E57" s="59">
        <f>+F38</f>
        <v>10</v>
      </c>
    </row>
    <row r="58" spans="2:5" ht="36.75" customHeight="1" x14ac:dyDescent="0.2">
      <c r="B58" s="60" t="s">
        <v>14</v>
      </c>
      <c r="C58" s="59"/>
      <c r="D58" s="59">
        <f>E39</f>
        <v>100</v>
      </c>
      <c r="E58" s="59">
        <f>F39</f>
        <v>100</v>
      </c>
    </row>
  </sheetData>
  <customSheetViews>
    <customSheetView guid="{80160BAF-9468-40D4-8FD7-187B1FF513EA}" fitToPage="1" topLeftCell="B31">
      <selection activeCell="D28" sqref="D28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7CBC5E87-5E26-4373-A36B-CBEE111E590D}" fitToPage="1" topLeftCell="B34">
      <selection activeCell="I19" sqref="I19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1656619A-DF76-410B-8E40-7121D28251DE}" fitToPage="1" topLeftCell="B56">
      <selection activeCell="G69" sqref="G69"/>
      <pageMargins left="0.39370078740157483" right="0.39370078740157483" top="0.59055118110236227" bottom="0.59055118110236227" header="0" footer="0"/>
      <pageSetup paperSize="9" fitToHeight="0" orientation="landscape" r:id="rId3"/>
    </customSheetView>
    <customSheetView guid="{5E12961D-9227-4AD9-A7B3-C15D7092E9FD}" fitToPage="1" topLeftCell="B47">
      <selection activeCell="F56" sqref="F56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F68112C-8F04-4665-953D-DD0EA89D32A8}" fitToPage="1" topLeftCell="B4">
      <selection activeCell="C16" sqref="C16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015A5EC3-FF5C-419A-B296-8DFBD66837C3}" fitToPage="1" topLeftCell="B16">
      <selection activeCell="C22" sqref="C22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7F021C91-FE39-495A-83F7-D623C0869603}" showPageBreaks="1" fitToPage="1" topLeftCell="B1">
      <selection activeCell="C48" sqref="C48"/>
      <pageMargins left="0.39370078740157483" right="0.39370078740157483" top="0.59055118110236227" bottom="0.59055118110236227" header="0" footer="0"/>
      <pageSetup paperSize="9" fitToHeight="0" orientation="landscape" r:id="rId7"/>
    </customSheetView>
  </customSheetViews>
  <mergeCells count="7">
    <mergeCell ref="B2:G2"/>
    <mergeCell ref="B46:G46"/>
    <mergeCell ref="B47:G47"/>
    <mergeCell ref="B45:G45"/>
    <mergeCell ref="B25:B27"/>
    <mergeCell ref="B30:B32"/>
    <mergeCell ref="B36:B4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4" zoomScaleNormal="100" workbookViewId="0">
      <selection activeCell="D7" sqref="D7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6" t="s">
        <v>3</v>
      </c>
    </row>
    <row r="2" spans="2:2" ht="171.6" customHeight="1" x14ac:dyDescent="0.2">
      <c r="B2" s="3" t="s">
        <v>18</v>
      </c>
    </row>
    <row r="3" spans="2:2" ht="210.6" customHeight="1" x14ac:dyDescent="0.2">
      <c r="B3" s="2" t="s">
        <v>19</v>
      </c>
    </row>
    <row r="4" spans="2:2" ht="102" customHeight="1" x14ac:dyDescent="0.2">
      <c r="B4" s="2" t="s">
        <v>20</v>
      </c>
    </row>
    <row r="5" spans="2:2" ht="70.5" customHeight="1" x14ac:dyDescent="0.2">
      <c r="B5" s="2" t="s">
        <v>21</v>
      </c>
    </row>
    <row r="6" spans="2:2" ht="26.25" customHeight="1" x14ac:dyDescent="0.2">
      <c r="B6" s="2" t="s">
        <v>22</v>
      </c>
    </row>
    <row r="7" spans="2:2" ht="179.45" customHeight="1" x14ac:dyDescent="0.2">
      <c r="B7" s="2" t="s">
        <v>23</v>
      </c>
    </row>
    <row r="8" spans="2:2" ht="108.75" customHeight="1" x14ac:dyDescent="0.2">
      <c r="B8" s="40" t="s">
        <v>24</v>
      </c>
    </row>
    <row r="9" spans="2:2" x14ac:dyDescent="0.2">
      <c r="B9" s="4"/>
    </row>
  </sheetData>
  <customSheetViews>
    <customSheetView guid="{80160BAF-9468-40D4-8FD7-187B1FF513EA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7CBC5E87-5E26-4373-A36B-CBEE111E590D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1656619A-DF76-410B-8E40-7121D28251DE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5E12961D-9227-4AD9-A7B3-C15D7092E9FD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F68112C-8F04-4665-953D-DD0EA89D32A8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015A5EC3-FF5C-419A-B296-8DFBD66837C3}" fitToPage="1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7F021C91-FE39-495A-83F7-D623C0869603}" fitToPage="1" state="hidden" topLeftCell="A4">
      <selection activeCell="D7" sqref="D7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7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2024-02-10T11:54:02Z</cp:lastPrinted>
  <dcterms:created xsi:type="dcterms:W3CDTF">2023-07-11T10:34:54Z</dcterms:created>
  <dcterms:modified xsi:type="dcterms:W3CDTF">2025-10-13T11:29:18Z</dcterms:modified>
</cp:coreProperties>
</file>