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9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3 programa 3 lentelė" sheetId="1" r:id="rId1"/>
    <sheet name="Lėšų atmintinė" sheetId="2" r:id="rId2"/>
  </sheets>
  <calcPr calcId="152511"/>
  <customWorkbookViews>
    <customWorkbookView name="user - Individuali peržiūra" guid="{917BE945-19D7-4B99-999B-F8FF73E2ADD5}" mergeInterval="0" personalView="1" xWindow="1114" yWindow="47" windowWidth="1240" windowHeight="817" activeSheetId="1"/>
    <customWorkbookView name="Irena Stankeviciene - Individuali peržiūra" guid="{7235DBAA-9E31-4FD6-90FD-577DFB8A8BED}" mergeInterval="0" personalView="1" yWindow="40" windowWidth="1920" windowHeight="1040" activeSheetId="1"/>
    <customWorkbookView name="Sarune Drobuzaite - Personal View" guid="{D71CEEAC-79E6-45E9-87A1-771F39D7B8A5}" mergeInterval="0" personalView="1" maximized="1" xWindow="-9" yWindow="-9" windowWidth="1938" windowHeight="1038" activeSheetId="1"/>
    <customWorkbookView name="Migle Brazeniene - Personal View" guid="{A4DBC077-ADE3-4132-9C13-8C1497F83596}" mergeInterval="0" personalView="1" maximized="1" xWindow="-8" yWindow="-8" windowWidth="1936" windowHeight="1056" activeSheetId="1"/>
    <customWorkbookView name="Daiva Ulianskiene - Individuali peržiūra" guid="{2F265151-FAC9-4B61-912D-28E3E8DF5356}" mergeInterval="0" personalView="1" maximized="1" xWindow="-8" yWindow="-8" windowWidth="1936" windowHeight="1056" activeSheetId="1"/>
    <customWorkbookView name="Svetlana Jerpyliova - Individuali peržiūra" guid="{543D3B48-D29F-46D9-B133-982FA49B2C38}" autoUpdate="1" mergeInterval="15" changesSavedWin="1" personalView="1" xWindow="310" yWindow="70" windowWidth="1502" windowHeight="970" activeSheetId="1"/>
    <customWorkbookView name="Raimonda Cereskiene - Personal View" guid="{F9FAD84A-F619-411E-B833-1855D480497D}" mergeInterval="0" personalView="1" maximized="1" xWindow="-8" yWindow="-8" windowWidth="1936" windowHeight="1056" activeSheetId="1"/>
    <customWorkbookView name="Indrė Butenienė - Individuali peržiūra" guid="{028569E0-BD97-4BAA-81F2-4231AC92AA61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6" i="1" l="1"/>
  <c r="D158" i="1" l="1"/>
  <c r="E158" i="1"/>
  <c r="C158" i="1"/>
  <c r="D157" i="1"/>
  <c r="E157" i="1"/>
  <c r="C157" i="1"/>
  <c r="D156" i="1"/>
  <c r="E156" i="1"/>
  <c r="C155" i="1"/>
  <c r="D154" i="1"/>
  <c r="E154" i="1"/>
  <c r="C154" i="1"/>
  <c r="E142" i="1"/>
  <c r="F142" i="1"/>
  <c r="D123" i="1"/>
  <c r="F123" i="1"/>
  <c r="E123" i="1"/>
  <c r="D155" i="1" l="1"/>
  <c r="E155" i="1"/>
  <c r="D152" i="1"/>
  <c r="E20" i="1"/>
  <c r="F20" i="1"/>
  <c r="D20" i="1"/>
  <c r="E152" i="1" l="1"/>
  <c r="C152" i="1"/>
  <c r="F26" i="1"/>
  <c r="F31" i="1"/>
  <c r="D7" i="1" l="1"/>
  <c r="D14" i="1"/>
  <c r="D37" i="1"/>
  <c r="D90" i="1"/>
  <c r="D71" i="1" l="1"/>
  <c r="D64" i="1"/>
  <c r="F71" i="1" l="1"/>
  <c r="E71" i="1"/>
  <c r="D79" i="1" l="1"/>
  <c r="F64" i="1" l="1"/>
  <c r="F58" i="1"/>
  <c r="F14" i="1"/>
  <c r="F7" i="1"/>
  <c r="E7" i="1"/>
  <c r="E64" i="1"/>
  <c r="E58" i="1"/>
  <c r="D26" i="1" l="1"/>
  <c r="E31" i="1"/>
  <c r="D31" i="1"/>
  <c r="E14" i="1"/>
  <c r="E47" i="1"/>
  <c r="F47" i="1"/>
  <c r="D47" i="1"/>
  <c r="D85" i="1"/>
  <c r="E85" i="1"/>
  <c r="F85" i="1"/>
  <c r="E97" i="1"/>
  <c r="F97" i="1"/>
  <c r="D97" i="1"/>
  <c r="E103" i="1"/>
  <c r="F103" i="1"/>
  <c r="D103" i="1"/>
  <c r="E118" i="1"/>
  <c r="F118" i="1"/>
  <c r="D118" i="1"/>
  <c r="E108" i="1"/>
  <c r="F108" i="1"/>
  <c r="D108" i="1"/>
  <c r="E136" i="1"/>
  <c r="F136" i="1"/>
  <c r="D136" i="1"/>
  <c r="E131" i="1"/>
  <c r="F131" i="1"/>
  <c r="D131" i="1"/>
  <c r="E113" i="1"/>
  <c r="F113" i="1"/>
  <c r="D113" i="1"/>
  <c r="E26" i="1"/>
  <c r="E42" i="1"/>
  <c r="F42" i="1"/>
  <c r="D42" i="1"/>
  <c r="E37" i="1"/>
  <c r="F37" i="1"/>
  <c r="E52" i="1"/>
  <c r="F52" i="1"/>
  <c r="D52" i="1"/>
  <c r="E79" i="1"/>
  <c r="F79" i="1"/>
  <c r="D58" i="1"/>
  <c r="E90" i="1"/>
  <c r="F90" i="1"/>
  <c r="D142" i="1" l="1"/>
  <c r="D143" i="1"/>
  <c r="F143" i="1"/>
  <c r="E143" i="1"/>
  <c r="F144" i="1" l="1"/>
  <c r="E144" i="1"/>
</calcChain>
</file>

<file path=xl/sharedStrings.xml><?xml version="1.0" encoding="utf-8"?>
<sst xmlns="http://schemas.openxmlformats.org/spreadsheetml/2006/main" count="217" uniqueCount="102">
  <si>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</si>
  <si>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</si>
  <si>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</si>
  <si>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</si>
  <si>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</si>
  <si>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</si>
  <si>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</si>
  <si>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</si>
  <si>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</si>
  <si>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</si>
  <si>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</si>
  <si>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</si>
  <si>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</si>
  <si>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</si>
  <si>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</si>
  <si>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</si>
  <si>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</si>
  <si>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</si>
  <si>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</si>
  <si>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</si>
  <si>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</si>
  <si>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</si>
  <si>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</si>
  <si>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</si>
  <si>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</si>
  <si>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</si>
  <si>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</si>
  <si>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003-01-03-01 (PVP)</t>
  </si>
  <si>
    <t>003-01-03-02                  (PVP, RPP)</t>
  </si>
  <si>
    <t>003-01-01 (T)*</t>
  </si>
  <si>
    <t>003-01-01-01 (TVP)***</t>
  </si>
  <si>
    <t>003-01-01-02 (TVP)</t>
  </si>
  <si>
    <t>003-01-01-15 (TVP)</t>
  </si>
  <si>
    <t>003-01-01-16 (TVP)</t>
  </si>
  <si>
    <t>003-01-02 (T)*</t>
  </si>
  <si>
    <t>003-01-02-01 (TVP)</t>
  </si>
  <si>
    <t>003-01-02-02 (TVP)</t>
  </si>
  <si>
    <t>003-01-02-03 (TVP)</t>
  </si>
  <si>
    <t>003-01-02-04 (TVP)</t>
  </si>
  <si>
    <t>003-01-03 (P)*</t>
  </si>
  <si>
    <t>003-01-04 (P)*</t>
  </si>
  <si>
    <t>003-01-05 (T)</t>
  </si>
  <si>
    <t>003-01-05-01                 (TVP)</t>
  </si>
  <si>
    <t>003-01-05-02                 (TVP)</t>
  </si>
  <si>
    <t>003-01-05-03                 (TVP)</t>
  </si>
  <si>
    <t>003-01-05-04              (TVP)</t>
  </si>
  <si>
    <t>003-01-06 (T)</t>
  </si>
  <si>
    <t>003-01-06-01 (TVP)</t>
  </si>
  <si>
    <t>003-01-06-02 (TVP)</t>
  </si>
  <si>
    <t>1.3.1.3</t>
  </si>
  <si>
    <t>1.3.1.2</t>
  </si>
  <si>
    <t>2.1.1.2</t>
  </si>
  <si>
    <t>2.1.1.1; 2.1.1.2</t>
  </si>
  <si>
    <t>2.1.1.1</t>
  </si>
  <si>
    <t>1.2.2.5</t>
  </si>
  <si>
    <t>1.3.2.1</t>
  </si>
  <si>
    <t>1.2.2.4; 1.2.2.5; 2.1.2.1</t>
  </si>
  <si>
    <t>2.1.2.1</t>
  </si>
  <si>
    <t>2.1.2.1; 2.1.2.2</t>
  </si>
  <si>
    <t>003-01-04-04                 (PVP)</t>
  </si>
  <si>
    <t xml:space="preserve">Policijos prevencinių programų rėmimas </t>
  </si>
  <si>
    <t>003-01-04-02                 (PVP)</t>
  </si>
  <si>
    <t>003-01-04-01                  (PVP)</t>
  </si>
  <si>
    <t>003-01-04-03                (PVP)</t>
  </si>
  <si>
    <t>Uždavinys: Sudaryti sąlygas gauti aukštos kokybės kultūrines paslaugas</t>
  </si>
  <si>
    <t xml:space="preserve">Priemonė: Viešosios bibliotekos veiklos užtikrinimas </t>
  </si>
  <si>
    <t xml:space="preserve">Priemonė: Muziejų  veiklos užtikrinimas </t>
  </si>
  <si>
    <t xml:space="preserve">Priemonė: Kultūros renginių organizavimas </t>
  </si>
  <si>
    <t xml:space="preserve">Priemonė: Sporto priemonių organizavimas ir dalyvavimo sporto renginiuose užtikrinimas </t>
  </si>
  <si>
    <t>Uždavinys: Skatinti gyventojus užsiimti kūno kultūros ir sporto veikla</t>
  </si>
  <si>
    <t xml:space="preserve">Priemonė: Sporto renginių seniūnijose organizavimas </t>
  </si>
  <si>
    <r>
      <t>Priemonė: Švietimo centro sporto priemonių organizavimas ir dalyvavimas sporto renginiuose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</si>
  <si>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Nevyriausybinių sporto organizacijų veiklų rėmimas </t>
  </si>
  <si>
    <t>Uždavinys: Modernizuoti rajono kultūros įstaigų materialinę bazę ir tobulinti teikiamas paslaugas</t>
  </si>
  <si>
    <t>Priemonė: Projekto „Skaitmeninis amatų turizmas“ įgyvendinimas (Interreg Latvija-Lietuva 2021-2027 m.)</t>
  </si>
  <si>
    <t xml:space="preserve">Priemonė: Projekto 09-003-02-02-11 (RE) „Nestacionarių socialinių paslaugų infrastruktūros, skirtos atviram jaunimo centrui, plėtra ir modernizavimas Panevėžio rajone“ įgyvendinimas </t>
  </si>
  <si>
    <t xml:space="preserve">Priemonė: Sporto infrastruktūros sukūrimas Panevėžio rajone </t>
  </si>
  <si>
    <t>Uždavinys: Modernizuoti rajono sporto ir poilsio infrastruktūrą</t>
  </si>
  <si>
    <t>Priemonė: Poilsio zonų įrengimas ir priežiūra</t>
  </si>
  <si>
    <t xml:space="preserve">Priemonė: Projekto „Raguvėlės siaurojo geležinkelio komplekso pritaikymas visuomenės poreikiams“ įgyvendinimas </t>
  </si>
  <si>
    <t xml:space="preserve">Priemonė: Rajono kultūros objektų atnaujinimas, priežiūra ir plėtra </t>
  </si>
  <si>
    <t>Uždavinys: Remti įvairių gyventojų grupių užimtumo projektus ir užtikrinti kryptingą jaunimo politikos įgyvendinimą</t>
  </si>
  <si>
    <t xml:space="preserve">Priemonė: Religinių bendruomenių rėmimas pagal programas </t>
  </si>
  <si>
    <t xml:space="preserve">Priemonė: Nevyriausybinių organizacijų (NVO) rėmimas pagal programas </t>
  </si>
  <si>
    <t>Uždavinys: Skatinti bendruomenių veiklą</t>
  </si>
  <si>
    <t xml:space="preserve">Priemonė: Panevėžio rajono vietos veiklos grupės (VVG) administruojamų projektų įgyvendinimas </t>
  </si>
  <si>
    <t xml:space="preserve">Priemonė: Nevyriausybinių organizacijų ir bendruomeninės veiklos stiprinimo plano priemonių įgyvendinimas </t>
  </si>
  <si>
    <t>Metai</t>
  </si>
  <si>
    <t xml:space="preserve">Pajamų įmokos ir kitos pajamos </t>
  </si>
  <si>
    <t>Priemonė: Kultūros projektų, profesionaliojo meno kūrėjų rėmimas ir bendrasis finansavimas</t>
  </si>
  <si>
    <t xml:space="preserve">003-01-03-03               </t>
  </si>
  <si>
    <t xml:space="preserve">Priemonė: „Sumaniojo kaimo strategijos projektų įgyvendinimas“ </t>
  </si>
  <si>
    <t xml:space="preserve">Priemonė: Kryptingas jaunimo politikos įgyvendinimas ir projektinės veiklos rėmimas </t>
  </si>
  <si>
    <t>3 lentelė. Panevėžio rajono savivaldybės 2025–2027 metų 003 Aktyvaus bendruomenės gyvenimo skatinimo  programos uždaviniai, priemonės, asignavimai ir kitos lėšos (tūkst. eurų)</t>
  </si>
  <si>
    <t>2027 metų asignavimai ir kitos lėšos</t>
  </si>
  <si>
    <t>1.3.1.1</t>
  </si>
  <si>
    <t xml:space="preserve"> 1.3.1.3</t>
  </si>
  <si>
    <t>2.1.3.3</t>
  </si>
  <si>
    <t>003-02-01-01 (TVP)</t>
  </si>
  <si>
    <t>Priemonė: Kultūros centrų veiklos užtikrinimas</t>
  </si>
  <si>
    <t xml:space="preserve">003-01-05-05                </t>
  </si>
  <si>
    <t xml:space="preserve">Priemonė: Projekto „Kltūrinis dialogas jaunimui 2025“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</si>
</sst>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6" fillId="3" borderId="0" xfId="0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09" Type="http://schemas.openxmlformats.org/officeDocument/2006/relationships/revisionLog" Target="revisionLog16.xml"/><Relationship Id="rId212" Type="http://schemas.openxmlformats.org/officeDocument/2006/relationships/revisionLog" Target="revisionLog19.xml"/><Relationship Id="rId211" Type="http://schemas.openxmlformats.org/officeDocument/2006/relationships/revisionLog" Target="revisionLog18.xml"/><Relationship Id="rId210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0B51D08-E594-49CE-9BE7-B4DD1CCCF632}" diskRevisions="1" revisionId="1233" version="2" preserveHistory="15">
  <header guid="{F15D4441-59DB-4D2F-B2FA-F63B0DDC58D4}" dateTime="2025-09-09T11:06:34" maxSheetId="3" userName="user" r:id="rId209">
    <sheetIdMap count="2">
      <sheetId val="1"/>
      <sheetId val="2"/>
    </sheetIdMap>
  </header>
  <header guid="{20510AB4-BA95-4D64-B775-CD6C83B07FD2}" dateTime="2025-09-10T10:38:27" maxSheetId="3" userName="user" r:id="rId210" minRId="1227" maxRId="1230">
    <sheetIdMap count="2">
      <sheetId val="1"/>
      <sheetId val="2"/>
    </sheetIdMap>
  </header>
  <header guid="{5E28E775-B0A2-4941-A3A3-4BC6BDFEB649}" dateTime="2025-09-10T10:40:06" maxSheetId="3" userName="user" r:id="rId211" minRId="1231" maxRId="1232">
    <sheetIdMap count="2">
      <sheetId val="1"/>
      <sheetId val="2"/>
    </sheetIdMap>
  </header>
  <header guid="{10B51D08-E594-49CE-9BE7-B4DD1CCCF632}" dateTime="2025-09-10T14:38:41" maxSheetId="3" userName="Irena Stankeviciene" r:id="rId212" minRId="1233">
    <sheetIdMap count="2">
      <sheetId val="1"/>
      <sheetId val="2"/>
    </sheetIdMap>
  </header>
</header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7BE945-19D7-4B99-999B-F8FF73E2ADD5}" action="delete"/>
  <rcv guid="{917BE945-19D7-4B99-999B-F8FF73E2ADD5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7" sId="1" numFmtId="4">
    <oc r="D24">
      <v>155.6</v>
    </oc>
    <nc r="D24">
      <v>159.30000000000001</v>
    </nc>
  </rcc>
  <rcc rId="1228" sId="1" numFmtId="4">
    <oc r="D28">
      <v>181.1</v>
    </oc>
    <nc r="D28">
      <v>144.6</v>
    </nc>
  </rcc>
  <rcc rId="1229" sId="1" numFmtId="4">
    <oc r="D33">
      <v>314.8</v>
    </oc>
    <nc r="D33">
      <v>333.3</v>
    </nc>
  </rcc>
  <rcc rId="1230" sId="1" numFmtId="4">
    <oc r="D88">
      <v>36</v>
    </oc>
    <nc r="D88">
      <v>35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1" sId="1" odxf="1" dxf="1">
    <nc r="E160">
      <f>SUM(C154+C155+C157+C158)</f>
    </nc>
    <odxf>
      <numFmt numFmtId="0" formatCode="General"/>
    </odxf>
    <ndxf>
      <numFmt numFmtId="164" formatCode="0.0"/>
    </ndxf>
  </rcc>
  <rcc rId="1232" sId="1" numFmtId="4">
    <oc r="D144">
      <v>-359.9</v>
    </oc>
    <nc r="D144">
      <v>-375.2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33" sId="1">
    <oc r="E160">
      <f>SUM(C154+C155+C157+C158)</f>
    </oc>
    <nc r="E160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60"/>
  <sheetViews>
    <sheetView tabSelected="1" topLeftCell="A145" zoomScale="110" zoomScaleNormal="100" workbookViewId="0">
      <selection activeCell="G164" sqref="G16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7" t="s">
        <v>93</v>
      </c>
      <c r="C2" s="77"/>
      <c r="D2" s="77"/>
      <c r="E2" s="77"/>
      <c r="F2" s="77"/>
      <c r="G2" s="77"/>
    </row>
    <row r="3" spans="2:7" ht="60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94</v>
      </c>
      <c r="G3" s="10" t="s">
        <v>2</v>
      </c>
    </row>
    <row r="4" spans="2:7" x14ac:dyDescent="0.2">
      <c r="B4" s="25">
        <v>1</v>
      </c>
      <c r="C4" s="26">
        <v>2</v>
      </c>
      <c r="D4" s="25">
        <v>5</v>
      </c>
      <c r="E4" s="25">
        <v>6</v>
      </c>
      <c r="F4" s="25">
        <v>7</v>
      </c>
      <c r="G4" s="25">
        <v>8</v>
      </c>
    </row>
    <row r="5" spans="2:7" ht="31.15" customHeight="1" x14ac:dyDescent="0.2">
      <c r="B5" s="11" t="s">
        <v>29</v>
      </c>
      <c r="C5" s="11" t="s">
        <v>64</v>
      </c>
      <c r="D5" s="12"/>
      <c r="E5" s="12"/>
      <c r="F5" s="12"/>
      <c r="G5" s="52"/>
    </row>
    <row r="6" spans="2:7" ht="27.75" customHeight="1" x14ac:dyDescent="0.2">
      <c r="B6" s="13" t="s">
        <v>30</v>
      </c>
      <c r="C6" s="14" t="s">
        <v>65</v>
      </c>
      <c r="D6" s="29"/>
      <c r="E6" s="29"/>
      <c r="F6" s="29"/>
      <c r="G6" s="53" t="s">
        <v>95</v>
      </c>
    </row>
    <row r="7" spans="2:7" ht="17.25" customHeight="1" x14ac:dyDescent="0.2">
      <c r="B7" s="31"/>
      <c r="C7" s="30" t="s">
        <v>3</v>
      </c>
      <c r="D7" s="32">
        <f>SUM(D9:D12)</f>
        <v>1565.5000000000002</v>
      </c>
      <c r="E7" s="32">
        <f>SUM(E9:E12)</f>
        <v>1586.5</v>
      </c>
      <c r="F7" s="32">
        <f>SUM(F9:F12)</f>
        <v>1645.2</v>
      </c>
      <c r="G7" s="54"/>
    </row>
    <row r="8" spans="2:7" ht="17.25" customHeight="1" x14ac:dyDescent="0.2">
      <c r="B8" s="34"/>
      <c r="C8" s="36" t="s">
        <v>4</v>
      </c>
      <c r="D8" s="37"/>
      <c r="E8" s="37"/>
      <c r="F8" s="37"/>
      <c r="G8" s="55"/>
    </row>
    <row r="9" spans="2:7" ht="27.75" customHeight="1" x14ac:dyDescent="0.2">
      <c r="B9" s="34"/>
      <c r="C9" s="15" t="s">
        <v>10</v>
      </c>
      <c r="D9" s="76">
        <v>1463.4</v>
      </c>
      <c r="E9" s="76">
        <v>1539.8</v>
      </c>
      <c r="F9" s="76">
        <v>1598.3</v>
      </c>
      <c r="G9" s="56"/>
    </row>
    <row r="10" spans="2:7" ht="17.25" customHeight="1" x14ac:dyDescent="0.2">
      <c r="B10" s="34"/>
      <c r="C10" s="15" t="s">
        <v>13</v>
      </c>
      <c r="D10" s="76">
        <v>45.7</v>
      </c>
      <c r="E10" s="76">
        <v>45.7</v>
      </c>
      <c r="F10" s="76">
        <v>45.7</v>
      </c>
      <c r="G10" s="56"/>
    </row>
    <row r="11" spans="2:7" ht="18.75" customHeight="1" x14ac:dyDescent="0.2">
      <c r="B11" s="34"/>
      <c r="C11" s="15" t="s">
        <v>17</v>
      </c>
      <c r="D11" s="76">
        <v>1</v>
      </c>
      <c r="E11" s="76">
        <v>1</v>
      </c>
      <c r="F11" s="76">
        <v>1.2</v>
      </c>
      <c r="G11" s="56"/>
    </row>
    <row r="12" spans="2:7" ht="16.5" customHeight="1" x14ac:dyDescent="0.2">
      <c r="B12" s="35"/>
      <c r="C12" s="15" t="s">
        <v>9</v>
      </c>
      <c r="D12" s="76">
        <v>55.4</v>
      </c>
      <c r="E12" s="76"/>
      <c r="F12" s="76"/>
      <c r="G12" s="56"/>
    </row>
    <row r="13" spans="2:7" ht="17.25" customHeight="1" x14ac:dyDescent="0.2">
      <c r="B13" s="13" t="s">
        <v>31</v>
      </c>
      <c r="C13" s="14" t="s">
        <v>66</v>
      </c>
      <c r="D13" s="29"/>
      <c r="E13" s="29"/>
      <c r="F13" s="29"/>
      <c r="G13" s="53" t="s">
        <v>49</v>
      </c>
    </row>
    <row r="14" spans="2:7" ht="17.25" customHeight="1" x14ac:dyDescent="0.2">
      <c r="B14" s="43"/>
      <c r="C14" s="30" t="s">
        <v>3</v>
      </c>
      <c r="D14" s="32">
        <f>SUM(D16:D18)</f>
        <v>55.4</v>
      </c>
      <c r="E14" s="32">
        <f t="shared" ref="E14" si="0">SUM(E16:E18)</f>
        <v>56</v>
      </c>
      <c r="F14" s="32">
        <f>SUM(F16:F18)</f>
        <v>58.099999999999994</v>
      </c>
      <c r="G14" s="54"/>
    </row>
    <row r="15" spans="2:7" ht="17.25" customHeight="1" x14ac:dyDescent="0.2">
      <c r="B15" s="45"/>
      <c r="C15" s="42" t="s">
        <v>4</v>
      </c>
      <c r="D15" s="37"/>
      <c r="E15" s="37"/>
      <c r="F15" s="37"/>
      <c r="G15" s="55"/>
    </row>
    <row r="16" spans="2:7" ht="27.75" customHeight="1" x14ac:dyDescent="0.2">
      <c r="B16" s="34"/>
      <c r="C16" s="40" t="s">
        <v>10</v>
      </c>
      <c r="D16" s="76">
        <v>52.7</v>
      </c>
      <c r="E16" s="76">
        <v>55.2</v>
      </c>
      <c r="F16" s="76">
        <v>57.3</v>
      </c>
      <c r="G16" s="56"/>
    </row>
    <row r="17" spans="2:7" ht="19.5" customHeight="1" x14ac:dyDescent="0.2">
      <c r="B17" s="83"/>
      <c r="C17" s="40" t="s">
        <v>17</v>
      </c>
      <c r="D17" s="76">
        <v>0.8</v>
      </c>
      <c r="E17" s="76">
        <v>0.8</v>
      </c>
      <c r="F17" s="76">
        <v>0.8</v>
      </c>
      <c r="G17" s="56"/>
    </row>
    <row r="18" spans="2:7" ht="16.5" customHeight="1" x14ac:dyDescent="0.2">
      <c r="B18" s="84"/>
      <c r="C18" s="40" t="s">
        <v>9</v>
      </c>
      <c r="D18" s="76">
        <v>1.9</v>
      </c>
      <c r="E18" s="76"/>
      <c r="F18" s="76"/>
      <c r="G18" s="56"/>
    </row>
    <row r="19" spans="2:7" ht="27.75" customHeight="1" x14ac:dyDescent="0.2">
      <c r="B19" s="44" t="s">
        <v>98</v>
      </c>
      <c r="C19" s="14" t="s">
        <v>99</v>
      </c>
      <c r="D19" s="23"/>
      <c r="E19" s="23"/>
      <c r="F19" s="23"/>
      <c r="G19" s="53" t="s">
        <v>96</v>
      </c>
    </row>
    <row r="20" spans="2:7" ht="17.25" customHeight="1" x14ac:dyDescent="0.2">
      <c r="B20" s="16"/>
      <c r="C20" s="17" t="s">
        <v>18</v>
      </c>
      <c r="D20" s="7">
        <f>SUM(D22:D24)</f>
        <v>2987.3</v>
      </c>
      <c r="E20" s="7">
        <f t="shared" ref="E20:F20" si="1">SUM(E22:E24)</f>
        <v>2966.1</v>
      </c>
      <c r="F20" s="7">
        <f t="shared" si="1"/>
        <v>3076.9</v>
      </c>
      <c r="G20" s="57"/>
    </row>
    <row r="21" spans="2:7" ht="17.25" customHeight="1" x14ac:dyDescent="0.2">
      <c r="B21" s="79"/>
      <c r="C21" s="42" t="s">
        <v>4</v>
      </c>
      <c r="D21" s="6"/>
      <c r="E21" s="6"/>
      <c r="F21" s="6"/>
      <c r="G21" s="58"/>
    </row>
    <row r="22" spans="2:7" ht="27.75" customHeight="1" x14ac:dyDescent="0.2">
      <c r="B22" s="80"/>
      <c r="C22" s="40" t="s">
        <v>10</v>
      </c>
      <c r="D22" s="22">
        <v>2772.1</v>
      </c>
      <c r="E22" s="22">
        <v>2916.2</v>
      </c>
      <c r="F22" s="22">
        <v>3027</v>
      </c>
      <c r="G22" s="59"/>
    </row>
    <row r="23" spans="2:7" ht="18.75" customHeight="1" x14ac:dyDescent="0.2">
      <c r="B23" s="80"/>
      <c r="C23" s="40" t="s">
        <v>17</v>
      </c>
      <c r="D23" s="22">
        <v>55.9</v>
      </c>
      <c r="E23" s="22">
        <v>49.9</v>
      </c>
      <c r="F23" s="22">
        <v>49.9</v>
      </c>
      <c r="G23" s="59"/>
    </row>
    <row r="24" spans="2:7" ht="16.149999999999999" customHeight="1" x14ac:dyDescent="0.2">
      <c r="B24" s="81"/>
      <c r="C24" s="40" t="s">
        <v>9</v>
      </c>
      <c r="D24" s="22">
        <v>159.30000000000001</v>
      </c>
      <c r="E24" s="22"/>
      <c r="F24" s="22"/>
      <c r="G24" s="59"/>
    </row>
    <row r="25" spans="2:7" ht="30" customHeight="1" x14ac:dyDescent="0.2">
      <c r="B25" s="44" t="s">
        <v>32</v>
      </c>
      <c r="C25" s="14" t="s">
        <v>89</v>
      </c>
      <c r="D25" s="23"/>
      <c r="E25" s="23"/>
      <c r="F25" s="23"/>
      <c r="G25" s="53" t="s">
        <v>49</v>
      </c>
    </row>
    <row r="26" spans="2:7" ht="16.149999999999999" customHeight="1" x14ac:dyDescent="0.2">
      <c r="B26" s="16"/>
      <c r="C26" s="17" t="s">
        <v>3</v>
      </c>
      <c r="D26" s="7">
        <f>SUM(D28:D29)</f>
        <v>144.6</v>
      </c>
      <c r="E26" s="7">
        <f t="shared" ref="E26" si="2">SUM(E28:E29)</f>
        <v>214.2</v>
      </c>
      <c r="F26" s="7">
        <f>SUM(F28:F29)</f>
        <v>222.3</v>
      </c>
      <c r="G26" s="57"/>
    </row>
    <row r="27" spans="2:7" ht="16.149999999999999" customHeight="1" x14ac:dyDescent="0.2">
      <c r="B27" s="79"/>
      <c r="C27" s="42" t="s">
        <v>4</v>
      </c>
      <c r="D27" s="76"/>
      <c r="E27" s="76"/>
      <c r="F27" s="76"/>
      <c r="G27" s="58"/>
    </row>
    <row r="28" spans="2:7" ht="16.149999999999999" customHeight="1" x14ac:dyDescent="0.2">
      <c r="B28" s="80"/>
      <c r="C28" s="40" t="s">
        <v>10</v>
      </c>
      <c r="D28" s="22">
        <v>144.6</v>
      </c>
      <c r="E28" s="22">
        <v>214.2</v>
      </c>
      <c r="F28" s="22">
        <v>222.3</v>
      </c>
      <c r="G28" s="59"/>
    </row>
    <row r="29" spans="2:7" ht="16.149999999999999" customHeight="1" x14ac:dyDescent="0.2">
      <c r="B29" s="81"/>
      <c r="C29" s="40" t="s">
        <v>9</v>
      </c>
      <c r="D29" s="22"/>
      <c r="E29" s="22"/>
      <c r="F29" s="22"/>
      <c r="G29" s="59"/>
    </row>
    <row r="30" spans="2:7" ht="22.5" customHeight="1" x14ac:dyDescent="0.2">
      <c r="B30" s="44" t="s">
        <v>33</v>
      </c>
      <c r="C30" s="14" t="s">
        <v>67</v>
      </c>
      <c r="D30" s="23"/>
      <c r="E30" s="23"/>
      <c r="F30" s="23"/>
      <c r="G30" s="53" t="s">
        <v>50</v>
      </c>
    </row>
    <row r="31" spans="2:7" ht="16.149999999999999" customHeight="1" x14ac:dyDescent="0.2">
      <c r="B31" s="16"/>
      <c r="C31" s="17" t="s">
        <v>3</v>
      </c>
      <c r="D31" s="7">
        <f>SUM(D33:D34)</f>
        <v>335.3</v>
      </c>
      <c r="E31" s="7">
        <f t="shared" ref="E31:F31" si="3">SUM(E33:E34)</f>
        <v>302.2</v>
      </c>
      <c r="F31" s="7">
        <f t="shared" si="3"/>
        <v>313.7</v>
      </c>
      <c r="G31" s="57"/>
    </row>
    <row r="32" spans="2:7" ht="16.149999999999999" customHeight="1" x14ac:dyDescent="0.2">
      <c r="B32" s="79"/>
      <c r="C32" s="42" t="s">
        <v>4</v>
      </c>
      <c r="D32" s="6"/>
      <c r="E32" s="6"/>
      <c r="F32" s="6"/>
      <c r="G32" s="58"/>
    </row>
    <row r="33" spans="2:7" ht="16.149999999999999" customHeight="1" x14ac:dyDescent="0.2">
      <c r="B33" s="80"/>
      <c r="C33" s="40" t="s">
        <v>10</v>
      </c>
      <c r="D33" s="22">
        <v>333.3</v>
      </c>
      <c r="E33" s="22">
        <v>302.2</v>
      </c>
      <c r="F33" s="22">
        <v>313.7</v>
      </c>
      <c r="G33" s="59"/>
    </row>
    <row r="34" spans="2:7" ht="16.149999999999999" customHeight="1" x14ac:dyDescent="0.2">
      <c r="B34" s="81"/>
      <c r="C34" s="40" t="s">
        <v>9</v>
      </c>
      <c r="D34" s="22">
        <v>2</v>
      </c>
      <c r="E34" s="22"/>
      <c r="F34" s="22"/>
      <c r="G34" s="59"/>
    </row>
    <row r="35" spans="2:7" ht="30" customHeight="1" x14ac:dyDescent="0.2">
      <c r="B35" s="11" t="s">
        <v>34</v>
      </c>
      <c r="C35" s="11" t="s">
        <v>69</v>
      </c>
      <c r="D35" s="12"/>
      <c r="E35" s="12"/>
      <c r="F35" s="12"/>
      <c r="G35" s="52"/>
    </row>
    <row r="36" spans="2:7" ht="29.45" customHeight="1" x14ac:dyDescent="0.2">
      <c r="B36" s="44" t="s">
        <v>35</v>
      </c>
      <c r="C36" s="14" t="s">
        <v>68</v>
      </c>
      <c r="D36" s="23"/>
      <c r="E36" s="23"/>
      <c r="F36" s="23"/>
      <c r="G36" s="53" t="s">
        <v>51</v>
      </c>
    </row>
    <row r="37" spans="2:7" ht="16.149999999999999" customHeight="1" x14ac:dyDescent="0.2">
      <c r="B37" s="16"/>
      <c r="C37" s="17" t="s">
        <v>3</v>
      </c>
      <c r="D37" s="7">
        <f>SUM(D39:D40)</f>
        <v>121.5</v>
      </c>
      <c r="E37" s="7">
        <f t="shared" ref="E37:F37" si="4">SUM(E39:E40)</f>
        <v>127.6</v>
      </c>
      <c r="F37" s="7">
        <f t="shared" si="4"/>
        <v>132.4</v>
      </c>
      <c r="G37" s="57"/>
    </row>
    <row r="38" spans="2:7" ht="16.149999999999999" customHeight="1" x14ac:dyDescent="0.2">
      <c r="B38" s="79"/>
      <c r="C38" s="42" t="s">
        <v>4</v>
      </c>
      <c r="D38" s="6"/>
      <c r="E38" s="6"/>
      <c r="F38" s="6"/>
      <c r="G38" s="58"/>
    </row>
    <row r="39" spans="2:7" ht="28.15" customHeight="1" x14ac:dyDescent="0.2">
      <c r="B39" s="80"/>
      <c r="C39" s="40" t="s">
        <v>10</v>
      </c>
      <c r="D39" s="22">
        <v>121.3</v>
      </c>
      <c r="E39" s="22">
        <v>127.6</v>
      </c>
      <c r="F39" s="22">
        <v>132.4</v>
      </c>
      <c r="G39" s="59"/>
    </row>
    <row r="40" spans="2:7" ht="16.149999999999999" customHeight="1" x14ac:dyDescent="0.2">
      <c r="B40" s="81"/>
      <c r="C40" s="40" t="s">
        <v>9</v>
      </c>
      <c r="D40" s="22">
        <v>0.2</v>
      </c>
      <c r="E40" s="22"/>
      <c r="F40" s="22"/>
      <c r="G40" s="59"/>
    </row>
    <row r="41" spans="2:7" ht="28.5" customHeight="1" x14ac:dyDescent="0.2">
      <c r="B41" s="44" t="s">
        <v>36</v>
      </c>
      <c r="C41" s="14" t="s">
        <v>70</v>
      </c>
      <c r="D41" s="23"/>
      <c r="E41" s="23"/>
      <c r="F41" s="23"/>
      <c r="G41" s="53" t="s">
        <v>52</v>
      </c>
    </row>
    <row r="42" spans="2:7" ht="16.149999999999999" customHeight="1" x14ac:dyDescent="0.2">
      <c r="B42" s="16"/>
      <c r="C42" s="17" t="s">
        <v>3</v>
      </c>
      <c r="D42" s="7">
        <f>SUM(D44:D45)</f>
        <v>12</v>
      </c>
      <c r="E42" s="7">
        <f t="shared" ref="E42:F42" si="5">SUM(E44:E45)</f>
        <v>12.6</v>
      </c>
      <c r="F42" s="7">
        <f t="shared" si="5"/>
        <v>13.1</v>
      </c>
      <c r="G42" s="57"/>
    </row>
    <row r="43" spans="2:7" ht="16.149999999999999" customHeight="1" x14ac:dyDescent="0.2">
      <c r="B43" s="79"/>
      <c r="C43" s="42" t="s">
        <v>4</v>
      </c>
      <c r="D43" s="76"/>
      <c r="E43" s="76"/>
      <c r="F43" s="76"/>
      <c r="G43" s="58"/>
    </row>
    <row r="44" spans="2:7" ht="16.149999999999999" customHeight="1" x14ac:dyDescent="0.2">
      <c r="B44" s="80"/>
      <c r="C44" s="40" t="s">
        <v>10</v>
      </c>
      <c r="D44" s="22">
        <v>12</v>
      </c>
      <c r="E44" s="22">
        <v>12.6</v>
      </c>
      <c r="F44" s="22">
        <v>13.1</v>
      </c>
      <c r="G44" s="59"/>
    </row>
    <row r="45" spans="2:7" ht="16.149999999999999" customHeight="1" x14ac:dyDescent="0.2">
      <c r="B45" s="81"/>
      <c r="C45" s="40" t="s">
        <v>9</v>
      </c>
      <c r="D45" s="22"/>
      <c r="E45" s="22"/>
      <c r="F45" s="22"/>
      <c r="G45" s="59"/>
    </row>
    <row r="46" spans="2:7" ht="46.9" customHeight="1" x14ac:dyDescent="0.2">
      <c r="B46" s="44" t="s">
        <v>37</v>
      </c>
      <c r="C46" s="14" t="s">
        <v>71</v>
      </c>
      <c r="D46" s="23"/>
      <c r="E46" s="23"/>
      <c r="F46" s="23"/>
      <c r="G46" s="53" t="s">
        <v>53</v>
      </c>
    </row>
    <row r="47" spans="2:7" ht="16.149999999999999" customHeight="1" x14ac:dyDescent="0.2">
      <c r="B47" s="16"/>
      <c r="C47" s="17" t="s">
        <v>3</v>
      </c>
      <c r="D47" s="7">
        <f>SUM(D49:D50)</f>
        <v>32.5</v>
      </c>
      <c r="E47" s="7">
        <f t="shared" ref="E47:F47" si="6">SUM(E49:E50)</f>
        <v>34.200000000000003</v>
      </c>
      <c r="F47" s="7">
        <f t="shared" si="6"/>
        <v>35.5</v>
      </c>
      <c r="G47" s="57"/>
    </row>
    <row r="48" spans="2:7" ht="16.149999999999999" customHeight="1" x14ac:dyDescent="0.2">
      <c r="B48" s="79"/>
      <c r="C48" s="42" t="s">
        <v>4</v>
      </c>
      <c r="D48" s="6"/>
      <c r="E48" s="6"/>
      <c r="F48" s="6"/>
      <c r="G48" s="58"/>
    </row>
    <row r="49" spans="2:7" ht="16.149999999999999" customHeight="1" x14ac:dyDescent="0.2">
      <c r="B49" s="80"/>
      <c r="C49" s="40" t="s">
        <v>10</v>
      </c>
      <c r="D49" s="22">
        <v>32.5</v>
      </c>
      <c r="E49" s="22">
        <v>34.200000000000003</v>
      </c>
      <c r="F49" s="22">
        <v>35.5</v>
      </c>
      <c r="G49" s="59"/>
    </row>
    <row r="50" spans="2:7" ht="16.149999999999999" customHeight="1" x14ac:dyDescent="0.2">
      <c r="B50" s="81"/>
      <c r="C50" s="40" t="s">
        <v>9</v>
      </c>
      <c r="D50" s="22"/>
      <c r="E50" s="22"/>
      <c r="F50" s="22"/>
      <c r="G50" s="59"/>
    </row>
    <row r="51" spans="2:7" ht="29.25" customHeight="1" x14ac:dyDescent="0.2">
      <c r="B51" s="44" t="s">
        <v>38</v>
      </c>
      <c r="C51" s="14" t="s">
        <v>72</v>
      </c>
      <c r="D51" s="23"/>
      <c r="E51" s="23"/>
      <c r="F51" s="23"/>
      <c r="G51" s="53" t="s">
        <v>53</v>
      </c>
    </row>
    <row r="52" spans="2:7" ht="16.149999999999999" customHeight="1" x14ac:dyDescent="0.2">
      <c r="B52" s="16"/>
      <c r="C52" s="17" t="s">
        <v>3</v>
      </c>
      <c r="D52" s="7">
        <f>SUM(D54:D55)</f>
        <v>250</v>
      </c>
      <c r="E52" s="7">
        <f t="shared" ref="E52:F52" si="7">SUM(E54:E55)</f>
        <v>263</v>
      </c>
      <c r="F52" s="7">
        <f t="shared" si="7"/>
        <v>273</v>
      </c>
      <c r="G52" s="57"/>
    </row>
    <row r="53" spans="2:7" ht="16.149999999999999" customHeight="1" x14ac:dyDescent="0.2">
      <c r="B53" s="79"/>
      <c r="C53" s="42" t="s">
        <v>4</v>
      </c>
      <c r="D53" s="76"/>
      <c r="E53" s="76"/>
      <c r="F53" s="76"/>
      <c r="G53" s="58"/>
    </row>
    <row r="54" spans="2:7" ht="16.149999999999999" customHeight="1" x14ac:dyDescent="0.2">
      <c r="B54" s="80"/>
      <c r="C54" s="40" t="s">
        <v>10</v>
      </c>
      <c r="D54" s="22">
        <v>250</v>
      </c>
      <c r="E54" s="22">
        <v>263</v>
      </c>
      <c r="F54" s="22">
        <v>273</v>
      </c>
      <c r="G54" s="59"/>
    </row>
    <row r="55" spans="2:7" ht="16.149999999999999" customHeight="1" x14ac:dyDescent="0.2">
      <c r="B55" s="81"/>
      <c r="C55" s="40" t="s">
        <v>9</v>
      </c>
      <c r="D55" s="22"/>
      <c r="E55" s="22"/>
      <c r="F55" s="22"/>
      <c r="G55" s="59"/>
    </row>
    <row r="56" spans="2:7" ht="33.75" customHeight="1" x14ac:dyDescent="0.2">
      <c r="B56" s="11" t="s">
        <v>39</v>
      </c>
      <c r="C56" s="11" t="s">
        <v>73</v>
      </c>
      <c r="D56" s="12"/>
      <c r="E56" s="12"/>
      <c r="F56" s="12"/>
      <c r="G56" s="52"/>
    </row>
    <row r="57" spans="2:7" ht="31.15" customHeight="1" x14ac:dyDescent="0.2">
      <c r="B57" s="44" t="s">
        <v>27</v>
      </c>
      <c r="C57" s="63" t="s">
        <v>74</v>
      </c>
      <c r="D57" s="23"/>
      <c r="E57" s="23"/>
      <c r="F57" s="23"/>
      <c r="G57" s="53" t="s">
        <v>50</v>
      </c>
    </row>
    <row r="58" spans="2:7" ht="18.75" customHeight="1" x14ac:dyDescent="0.2">
      <c r="B58" s="16"/>
      <c r="C58" s="17" t="s">
        <v>3</v>
      </c>
      <c r="D58" s="7">
        <f>SUM(D60:D62)</f>
        <v>196.7</v>
      </c>
      <c r="E58" s="7">
        <f t="shared" ref="E58" si="8">SUM(E60:E62)</f>
        <v>141.6</v>
      </c>
      <c r="F58" s="7">
        <f>SUM(F60:F62)</f>
        <v>0</v>
      </c>
      <c r="G58" s="57"/>
    </row>
    <row r="59" spans="2:7" ht="16.149999999999999" customHeight="1" x14ac:dyDescent="0.2">
      <c r="B59" s="79"/>
      <c r="C59" s="42" t="s">
        <v>4</v>
      </c>
      <c r="D59" s="6"/>
      <c r="E59" s="6"/>
      <c r="F59" s="6"/>
      <c r="G59" s="58"/>
    </row>
    <row r="60" spans="2:7" ht="16.149999999999999" customHeight="1" x14ac:dyDescent="0.2">
      <c r="B60" s="80"/>
      <c r="C60" s="40" t="s">
        <v>10</v>
      </c>
      <c r="D60" s="22">
        <v>175.5</v>
      </c>
      <c r="E60" s="22">
        <v>31.6</v>
      </c>
      <c r="F60" s="21"/>
      <c r="G60" s="58"/>
    </row>
    <row r="61" spans="2:7" ht="16.149999999999999" customHeight="1" x14ac:dyDescent="0.2">
      <c r="B61" s="80"/>
      <c r="C61" s="40" t="s">
        <v>13</v>
      </c>
      <c r="D61" s="22">
        <v>17.2</v>
      </c>
      <c r="E61" s="22">
        <v>10</v>
      </c>
      <c r="F61" s="22"/>
      <c r="G61" s="59"/>
    </row>
    <row r="62" spans="2:7" ht="27" customHeight="1" x14ac:dyDescent="0.2">
      <c r="B62" s="80"/>
      <c r="C62" s="49" t="s">
        <v>14</v>
      </c>
      <c r="D62" s="50">
        <v>4</v>
      </c>
      <c r="E62" s="50">
        <v>100</v>
      </c>
      <c r="F62" s="50"/>
      <c r="G62" s="60"/>
    </row>
    <row r="63" spans="2:7" ht="59.25" customHeight="1" x14ac:dyDescent="0.2">
      <c r="B63" s="13" t="s">
        <v>28</v>
      </c>
      <c r="C63" s="14" t="s">
        <v>75</v>
      </c>
      <c r="D63" s="23"/>
      <c r="E63" s="23"/>
      <c r="F63" s="23"/>
      <c r="G63" s="53" t="s">
        <v>54</v>
      </c>
    </row>
    <row r="64" spans="2:7" ht="20.25" customHeight="1" x14ac:dyDescent="0.2">
      <c r="B64" s="16"/>
      <c r="C64" s="17" t="s">
        <v>3</v>
      </c>
      <c r="D64" s="7">
        <f>SUM(D66:D69)</f>
        <v>28</v>
      </c>
      <c r="E64" s="7">
        <f>SUM(E66:E69)</f>
        <v>650</v>
      </c>
      <c r="F64" s="7">
        <f>SUM(F66:F69)</f>
        <v>1200</v>
      </c>
      <c r="G64" s="57"/>
    </row>
    <row r="65" spans="2:7" ht="16.149999999999999" customHeight="1" x14ac:dyDescent="0.2">
      <c r="B65" s="79"/>
      <c r="C65" s="42" t="s">
        <v>4</v>
      </c>
      <c r="D65" s="6"/>
      <c r="E65" s="6"/>
      <c r="F65" s="6"/>
      <c r="G65" s="58"/>
    </row>
    <row r="66" spans="2:7" ht="16.149999999999999" customHeight="1" x14ac:dyDescent="0.2">
      <c r="B66" s="80"/>
      <c r="C66" s="40" t="s">
        <v>10</v>
      </c>
      <c r="D66" s="22"/>
      <c r="E66" s="22">
        <v>100</v>
      </c>
      <c r="F66" s="22">
        <v>100</v>
      </c>
      <c r="G66" s="59"/>
    </row>
    <row r="67" spans="2:7" ht="16.149999999999999" customHeight="1" x14ac:dyDescent="0.2">
      <c r="B67" s="80"/>
      <c r="C67" s="40" t="s">
        <v>13</v>
      </c>
      <c r="D67" s="22"/>
      <c r="E67" s="22">
        <v>50</v>
      </c>
      <c r="F67" s="22">
        <v>100</v>
      </c>
      <c r="G67" s="59"/>
    </row>
    <row r="68" spans="2:7" ht="16.149999999999999" customHeight="1" x14ac:dyDescent="0.2">
      <c r="B68" s="80"/>
      <c r="C68" s="40" t="s">
        <v>14</v>
      </c>
      <c r="D68" s="22"/>
      <c r="E68" s="22">
        <v>500</v>
      </c>
      <c r="F68" s="22">
        <v>1000</v>
      </c>
      <c r="G68" s="59"/>
    </row>
    <row r="69" spans="2:7" ht="16.149999999999999" customHeight="1" x14ac:dyDescent="0.2">
      <c r="B69" s="81"/>
      <c r="C69" s="40" t="s">
        <v>9</v>
      </c>
      <c r="D69" s="22">
        <v>28</v>
      </c>
      <c r="E69" s="22"/>
      <c r="F69" s="22"/>
      <c r="G69" s="59"/>
    </row>
    <row r="70" spans="2:7" ht="30" customHeight="1" x14ac:dyDescent="0.2">
      <c r="B70" s="13" t="s">
        <v>90</v>
      </c>
      <c r="C70" s="14" t="s">
        <v>91</v>
      </c>
      <c r="D70" s="23"/>
      <c r="E70" s="23"/>
      <c r="F70" s="23"/>
      <c r="G70" s="53" t="s">
        <v>97</v>
      </c>
    </row>
    <row r="71" spans="2:7" ht="16.149999999999999" customHeight="1" x14ac:dyDescent="0.2">
      <c r="B71" s="16"/>
      <c r="C71" s="17" t="s">
        <v>3</v>
      </c>
      <c r="D71" s="7">
        <f>SUM(D73:D76)</f>
        <v>3.2</v>
      </c>
      <c r="E71" s="7">
        <f>SUM(E73:E76)</f>
        <v>520</v>
      </c>
      <c r="F71" s="7">
        <f>SUM(F73:F76)</f>
        <v>530</v>
      </c>
      <c r="G71" s="57"/>
    </row>
    <row r="72" spans="2:7" ht="16.149999999999999" customHeight="1" x14ac:dyDescent="0.2">
      <c r="B72" s="74"/>
      <c r="C72" s="42" t="s">
        <v>4</v>
      </c>
      <c r="D72" s="6"/>
      <c r="E72" s="6"/>
      <c r="F72" s="6"/>
      <c r="G72" s="58"/>
    </row>
    <row r="73" spans="2:7" ht="16.149999999999999" customHeight="1" x14ac:dyDescent="0.2">
      <c r="B73" s="28"/>
      <c r="C73" s="40" t="s">
        <v>10</v>
      </c>
      <c r="D73" s="22"/>
      <c r="E73" s="22">
        <v>300</v>
      </c>
      <c r="F73" s="22">
        <v>200</v>
      </c>
      <c r="G73" s="59"/>
    </row>
    <row r="74" spans="2:7" ht="16.149999999999999" customHeight="1" x14ac:dyDescent="0.2">
      <c r="B74" s="28"/>
      <c r="C74" s="40" t="s">
        <v>13</v>
      </c>
      <c r="D74" s="22"/>
      <c r="E74" s="22">
        <v>20</v>
      </c>
      <c r="F74" s="22">
        <v>30</v>
      </c>
      <c r="G74" s="59"/>
    </row>
    <row r="75" spans="2:7" ht="16.149999999999999" customHeight="1" x14ac:dyDescent="0.2">
      <c r="B75" s="28"/>
      <c r="C75" s="40" t="s">
        <v>14</v>
      </c>
      <c r="D75" s="22"/>
      <c r="E75" s="22">
        <v>200</v>
      </c>
      <c r="F75" s="22">
        <v>300</v>
      </c>
      <c r="G75" s="59"/>
    </row>
    <row r="76" spans="2:7" ht="16.149999999999999" customHeight="1" x14ac:dyDescent="0.2">
      <c r="B76" s="75"/>
      <c r="C76" s="40" t="s">
        <v>9</v>
      </c>
      <c r="D76" s="22">
        <v>3.2</v>
      </c>
      <c r="E76" s="22"/>
      <c r="F76" s="22"/>
      <c r="G76" s="59"/>
    </row>
    <row r="77" spans="2:7" ht="32.450000000000003" customHeight="1" x14ac:dyDescent="0.2">
      <c r="B77" s="11" t="s">
        <v>40</v>
      </c>
      <c r="C77" s="11" t="s">
        <v>77</v>
      </c>
      <c r="D77" s="12"/>
      <c r="E77" s="12"/>
      <c r="F77" s="12"/>
      <c r="G77" s="52"/>
    </row>
    <row r="78" spans="2:7" ht="30" customHeight="1" x14ac:dyDescent="0.2">
      <c r="B78" s="44" t="s">
        <v>62</v>
      </c>
      <c r="C78" s="14" t="s">
        <v>76</v>
      </c>
      <c r="D78" s="23"/>
      <c r="E78" s="23"/>
      <c r="F78" s="23"/>
      <c r="G78" s="53" t="s">
        <v>53</v>
      </c>
    </row>
    <row r="79" spans="2:7" ht="18" customHeight="1" x14ac:dyDescent="0.2">
      <c r="B79" s="16"/>
      <c r="C79" s="17" t="s">
        <v>3</v>
      </c>
      <c r="D79" s="7">
        <f>SUM(D81:D83)</f>
        <v>80</v>
      </c>
      <c r="E79" s="7">
        <f t="shared" ref="E79:F79" si="9">SUM(E81:E83)</f>
        <v>0</v>
      </c>
      <c r="F79" s="7">
        <f t="shared" si="9"/>
        <v>0</v>
      </c>
      <c r="G79" s="57"/>
    </row>
    <row r="80" spans="2:7" ht="16.149999999999999" customHeight="1" x14ac:dyDescent="0.2">
      <c r="B80" s="79"/>
      <c r="C80" s="42" t="s">
        <v>4</v>
      </c>
      <c r="D80" s="6"/>
      <c r="E80" s="6"/>
      <c r="F80" s="6"/>
      <c r="G80" s="58"/>
    </row>
    <row r="81" spans="2:7" ht="16.149999999999999" customHeight="1" x14ac:dyDescent="0.2">
      <c r="B81" s="80"/>
      <c r="C81" s="40" t="s">
        <v>10</v>
      </c>
      <c r="D81" s="22"/>
      <c r="E81" s="21"/>
      <c r="F81" s="21"/>
      <c r="G81" s="59"/>
    </row>
    <row r="82" spans="2:7" ht="16.149999999999999" customHeight="1" x14ac:dyDescent="0.2">
      <c r="B82" s="80"/>
      <c r="C82" s="40" t="s">
        <v>13</v>
      </c>
      <c r="D82" s="22">
        <v>35</v>
      </c>
      <c r="E82" s="21"/>
      <c r="F82" s="21"/>
      <c r="G82" s="59"/>
    </row>
    <row r="83" spans="2:7" ht="14.25" customHeight="1" x14ac:dyDescent="0.2">
      <c r="B83" s="81"/>
      <c r="C83" s="40" t="s">
        <v>9</v>
      </c>
      <c r="D83" s="22">
        <v>45</v>
      </c>
      <c r="E83" s="21"/>
      <c r="F83" s="21"/>
      <c r="G83" s="59"/>
    </row>
    <row r="84" spans="2:7" ht="30" customHeight="1" x14ac:dyDescent="0.2">
      <c r="B84" s="44" t="s">
        <v>61</v>
      </c>
      <c r="C84" s="14" t="s">
        <v>78</v>
      </c>
      <c r="D84" s="23"/>
      <c r="E84" s="23"/>
      <c r="F84" s="23"/>
      <c r="G84" s="53" t="s">
        <v>53</v>
      </c>
    </row>
    <row r="85" spans="2:7" ht="21.75" customHeight="1" x14ac:dyDescent="0.2">
      <c r="B85" s="16"/>
      <c r="C85" s="17" t="s">
        <v>3</v>
      </c>
      <c r="D85" s="7">
        <f t="shared" ref="D85:F85" si="10">SUM(D87:D88)</f>
        <v>126.1</v>
      </c>
      <c r="E85" s="7">
        <f t="shared" si="10"/>
        <v>22.1</v>
      </c>
      <c r="F85" s="7">
        <f t="shared" si="10"/>
        <v>22.9</v>
      </c>
      <c r="G85" s="57"/>
    </row>
    <row r="86" spans="2:7" ht="13.5" customHeight="1" x14ac:dyDescent="0.2">
      <c r="B86" s="45"/>
      <c r="C86" s="42" t="s">
        <v>4</v>
      </c>
      <c r="D86" s="6"/>
      <c r="E86" s="6"/>
      <c r="F86" s="6"/>
      <c r="G86" s="58"/>
    </row>
    <row r="87" spans="2:7" ht="24.75" customHeight="1" x14ac:dyDescent="0.2">
      <c r="B87" s="34"/>
      <c r="C87" s="40" t="s">
        <v>10</v>
      </c>
      <c r="D87" s="22">
        <v>91.1</v>
      </c>
      <c r="E87" s="22">
        <v>22.1</v>
      </c>
      <c r="F87" s="22">
        <v>22.9</v>
      </c>
      <c r="G87" s="59"/>
    </row>
    <row r="88" spans="2:7" ht="18" customHeight="1" x14ac:dyDescent="0.2">
      <c r="B88" s="35"/>
      <c r="C88" s="40" t="s">
        <v>9</v>
      </c>
      <c r="D88" s="22">
        <v>35</v>
      </c>
      <c r="E88" s="22"/>
      <c r="F88" s="22"/>
      <c r="G88" s="59"/>
    </row>
    <row r="89" spans="2:7" ht="43.15" customHeight="1" x14ac:dyDescent="0.2">
      <c r="B89" s="44" t="s">
        <v>63</v>
      </c>
      <c r="C89" s="14" t="s">
        <v>79</v>
      </c>
      <c r="D89" s="23"/>
      <c r="E89" s="23"/>
      <c r="F89" s="23"/>
      <c r="G89" s="53" t="s">
        <v>55</v>
      </c>
    </row>
    <row r="90" spans="2:7" ht="15" customHeight="1" x14ac:dyDescent="0.2">
      <c r="B90" s="16"/>
      <c r="C90" s="17" t="s">
        <v>3</v>
      </c>
      <c r="D90" s="7">
        <f>SUM(D92:D95)</f>
        <v>129.6</v>
      </c>
      <c r="E90" s="7">
        <f t="shared" ref="E90:F90" si="11">SUM(E92:E95)</f>
        <v>0</v>
      </c>
      <c r="F90" s="7">
        <f t="shared" si="11"/>
        <v>0</v>
      </c>
      <c r="G90" s="57"/>
    </row>
    <row r="91" spans="2:7" ht="14.25" customHeight="1" x14ac:dyDescent="0.2">
      <c r="B91" s="45"/>
      <c r="C91" s="42" t="s">
        <v>4</v>
      </c>
      <c r="D91" s="6"/>
      <c r="E91" s="6"/>
      <c r="F91" s="6"/>
      <c r="G91" s="58"/>
    </row>
    <row r="92" spans="2:7" ht="16.149999999999999" customHeight="1" x14ac:dyDescent="0.2">
      <c r="B92" s="34"/>
      <c r="C92" s="40" t="s">
        <v>10</v>
      </c>
      <c r="D92" s="22">
        <v>30</v>
      </c>
      <c r="E92" s="21"/>
      <c r="F92" s="21"/>
      <c r="G92" s="59"/>
    </row>
    <row r="93" spans="2:7" ht="16.149999999999999" customHeight="1" x14ac:dyDescent="0.2">
      <c r="B93" s="34"/>
      <c r="C93" s="40" t="s">
        <v>13</v>
      </c>
      <c r="D93" s="22">
        <v>15</v>
      </c>
      <c r="E93" s="21"/>
      <c r="F93" s="21"/>
      <c r="G93" s="59"/>
    </row>
    <row r="94" spans="2:7" ht="16.149999999999999" customHeight="1" x14ac:dyDescent="0.2">
      <c r="B94" s="34"/>
      <c r="C94" s="40" t="s">
        <v>14</v>
      </c>
      <c r="D94" s="22">
        <v>84.6</v>
      </c>
      <c r="E94" s="21"/>
      <c r="F94" s="21"/>
      <c r="G94" s="59"/>
    </row>
    <row r="95" spans="2:7" ht="18" customHeight="1" x14ac:dyDescent="0.2">
      <c r="B95" s="35"/>
      <c r="C95" s="40" t="s">
        <v>9</v>
      </c>
      <c r="D95" s="22"/>
      <c r="E95" s="22"/>
      <c r="F95" s="22"/>
      <c r="G95" s="59"/>
    </row>
    <row r="96" spans="2:7" ht="29.25" customHeight="1" x14ac:dyDescent="0.2">
      <c r="B96" s="44" t="s">
        <v>59</v>
      </c>
      <c r="C96" s="14" t="s">
        <v>80</v>
      </c>
      <c r="D96" s="23"/>
      <c r="E96" s="23"/>
      <c r="F96" s="23"/>
      <c r="G96" s="53" t="s">
        <v>95</v>
      </c>
    </row>
    <row r="97" spans="2:7" ht="18" customHeight="1" x14ac:dyDescent="0.2">
      <c r="B97" s="16"/>
      <c r="C97" s="17" t="s">
        <v>3</v>
      </c>
      <c r="D97" s="7">
        <f>SUM(D99:D100)</f>
        <v>0</v>
      </c>
      <c r="E97" s="7">
        <f t="shared" ref="E97:F97" si="12">SUM(E99:E100)</f>
        <v>0</v>
      </c>
      <c r="F97" s="7">
        <f t="shared" si="12"/>
        <v>50</v>
      </c>
      <c r="G97" s="57"/>
    </row>
    <row r="98" spans="2:7" ht="18" customHeight="1" x14ac:dyDescent="0.2">
      <c r="B98" s="45"/>
      <c r="C98" s="42" t="s">
        <v>4</v>
      </c>
      <c r="D98" s="6"/>
      <c r="E98" s="6"/>
      <c r="F98" s="6"/>
      <c r="G98" s="58"/>
    </row>
    <row r="99" spans="2:7" ht="28.5" customHeight="1" x14ac:dyDescent="0.2">
      <c r="B99" s="34"/>
      <c r="C99" s="40" t="s">
        <v>10</v>
      </c>
      <c r="D99" s="21"/>
      <c r="E99" s="22"/>
      <c r="F99" s="22">
        <v>50</v>
      </c>
      <c r="G99" s="59"/>
    </row>
    <row r="100" spans="2:7" ht="18" customHeight="1" x14ac:dyDescent="0.2">
      <c r="B100" s="35"/>
      <c r="C100" s="40" t="s">
        <v>9</v>
      </c>
      <c r="D100" s="22"/>
      <c r="E100" s="22"/>
      <c r="F100" s="22"/>
      <c r="G100" s="59"/>
    </row>
    <row r="101" spans="2:7" ht="43.15" customHeight="1" x14ac:dyDescent="0.2">
      <c r="B101" s="11" t="s">
        <v>41</v>
      </c>
      <c r="C101" s="18" t="s">
        <v>81</v>
      </c>
      <c r="D101" s="24"/>
      <c r="E101" s="24"/>
      <c r="F101" s="24"/>
      <c r="G101" s="52"/>
    </row>
    <row r="102" spans="2:7" ht="27.75" customHeight="1" x14ac:dyDescent="0.2">
      <c r="B102" s="44" t="s">
        <v>42</v>
      </c>
      <c r="C102" s="14" t="s">
        <v>92</v>
      </c>
      <c r="D102" s="23"/>
      <c r="E102" s="23"/>
      <c r="F102" s="23"/>
      <c r="G102" s="53" t="s">
        <v>56</v>
      </c>
    </row>
    <row r="103" spans="2:7" ht="18.600000000000001" customHeight="1" x14ac:dyDescent="0.2">
      <c r="B103" s="16"/>
      <c r="C103" s="17" t="s">
        <v>3</v>
      </c>
      <c r="D103" s="7">
        <f>SUM(D105:D106)</f>
        <v>46.2</v>
      </c>
      <c r="E103" s="7">
        <f t="shared" ref="E103:F103" si="13">SUM(E105:E106)</f>
        <v>42.3</v>
      </c>
      <c r="F103" s="7">
        <f t="shared" si="13"/>
        <v>43.9</v>
      </c>
      <c r="G103" s="57"/>
    </row>
    <row r="104" spans="2:7" ht="18.600000000000001" customHeight="1" x14ac:dyDescent="0.2">
      <c r="B104" s="45"/>
      <c r="C104" s="42" t="s">
        <v>4</v>
      </c>
      <c r="D104" s="6"/>
      <c r="E104" s="6"/>
      <c r="F104" s="6"/>
      <c r="G104" s="58"/>
    </row>
    <row r="105" spans="2:7" ht="27.75" customHeight="1" x14ac:dyDescent="0.2">
      <c r="B105" s="34"/>
      <c r="C105" s="40" t="s">
        <v>10</v>
      </c>
      <c r="D105" s="22">
        <v>40.200000000000003</v>
      </c>
      <c r="E105" s="22">
        <v>42.3</v>
      </c>
      <c r="F105" s="22">
        <v>43.9</v>
      </c>
      <c r="G105" s="59"/>
    </row>
    <row r="106" spans="2:7" ht="18.600000000000001" customHeight="1" x14ac:dyDescent="0.2">
      <c r="B106" s="35"/>
      <c r="C106" s="40" t="s">
        <v>9</v>
      </c>
      <c r="D106" s="22">
        <v>6</v>
      </c>
      <c r="E106" s="22"/>
      <c r="F106" s="22"/>
      <c r="G106" s="59"/>
    </row>
    <row r="107" spans="2:7" ht="30" customHeight="1" x14ac:dyDescent="0.2">
      <c r="B107" s="44" t="s">
        <v>43</v>
      </c>
      <c r="C107" s="14" t="s">
        <v>82</v>
      </c>
      <c r="D107" s="23"/>
      <c r="E107" s="23"/>
      <c r="F107" s="23"/>
      <c r="G107" s="53" t="s">
        <v>57</v>
      </c>
    </row>
    <row r="108" spans="2:7" ht="16.5" customHeight="1" x14ac:dyDescent="0.2">
      <c r="B108" s="16"/>
      <c r="C108" s="17" t="s">
        <v>3</v>
      </c>
      <c r="D108" s="7">
        <f>SUM(D110:D111)</f>
        <v>197.5</v>
      </c>
      <c r="E108" s="7">
        <f t="shared" ref="E108:F108" si="14">SUM(E110:E111)</f>
        <v>105.2</v>
      </c>
      <c r="F108" s="7">
        <f t="shared" si="14"/>
        <v>109.2</v>
      </c>
      <c r="G108" s="57"/>
    </row>
    <row r="109" spans="2:7" ht="16.5" customHeight="1" x14ac:dyDescent="0.2">
      <c r="B109" s="45"/>
      <c r="C109" s="42" t="s">
        <v>4</v>
      </c>
      <c r="D109" s="6"/>
      <c r="E109" s="6"/>
      <c r="F109" s="6"/>
      <c r="G109" s="58"/>
    </row>
    <row r="110" spans="2:7" ht="16.5" customHeight="1" x14ac:dyDescent="0.2">
      <c r="B110" s="34"/>
      <c r="C110" s="40" t="s">
        <v>10</v>
      </c>
      <c r="D110" s="22">
        <v>120</v>
      </c>
      <c r="E110" s="22">
        <v>105.2</v>
      </c>
      <c r="F110" s="22">
        <v>109.2</v>
      </c>
      <c r="G110" s="59"/>
    </row>
    <row r="111" spans="2:7" ht="16.5" customHeight="1" x14ac:dyDescent="0.2">
      <c r="B111" s="35"/>
      <c r="C111" s="40" t="s">
        <v>9</v>
      </c>
      <c r="D111" s="22">
        <v>77.5</v>
      </c>
      <c r="E111" s="22"/>
      <c r="F111" s="22"/>
      <c r="G111" s="59"/>
    </row>
    <row r="112" spans="2:7" ht="33" customHeight="1" x14ac:dyDescent="0.2">
      <c r="B112" s="44" t="s">
        <v>44</v>
      </c>
      <c r="C112" s="14" t="s">
        <v>83</v>
      </c>
      <c r="D112" s="23"/>
      <c r="E112" s="23"/>
      <c r="F112" s="23"/>
      <c r="G112" s="53" t="s">
        <v>58</v>
      </c>
    </row>
    <row r="113" spans="2:7" ht="16.5" customHeight="1" x14ac:dyDescent="0.2">
      <c r="B113" s="16"/>
      <c r="C113" s="17" t="s">
        <v>3</v>
      </c>
      <c r="D113" s="7">
        <f>SUM(D115:D116)</f>
        <v>123.9</v>
      </c>
      <c r="E113" s="7">
        <f t="shared" ref="E113:F113" si="15">SUM(E115:E116)</f>
        <v>226.2</v>
      </c>
      <c r="F113" s="7">
        <f t="shared" si="15"/>
        <v>234.8</v>
      </c>
      <c r="G113" s="57"/>
    </row>
    <row r="114" spans="2:7" ht="16.5" customHeight="1" x14ac:dyDescent="0.2">
      <c r="B114" s="45"/>
      <c r="C114" s="42" t="s">
        <v>4</v>
      </c>
      <c r="D114" s="6"/>
      <c r="E114" s="6"/>
      <c r="F114" s="6"/>
      <c r="G114" s="58"/>
    </row>
    <row r="115" spans="2:7" ht="25.5" customHeight="1" x14ac:dyDescent="0.2">
      <c r="B115" s="34"/>
      <c r="C115" s="40" t="s">
        <v>10</v>
      </c>
      <c r="D115" s="22">
        <v>123.9</v>
      </c>
      <c r="E115" s="22">
        <v>226.2</v>
      </c>
      <c r="F115" s="22">
        <v>234.8</v>
      </c>
      <c r="G115" s="59"/>
    </row>
    <row r="116" spans="2:7" ht="13.5" customHeight="1" x14ac:dyDescent="0.2">
      <c r="B116" s="35"/>
      <c r="C116" s="40" t="s">
        <v>9</v>
      </c>
      <c r="D116" s="22"/>
      <c r="E116" s="22"/>
      <c r="F116" s="22"/>
      <c r="G116" s="59"/>
    </row>
    <row r="117" spans="2:7" ht="28.5" customHeight="1" x14ac:dyDescent="0.2">
      <c r="B117" s="44" t="s">
        <v>45</v>
      </c>
      <c r="C117" s="14" t="s">
        <v>60</v>
      </c>
      <c r="D117" s="23"/>
      <c r="E117" s="23"/>
      <c r="F117" s="23"/>
      <c r="G117" s="53"/>
    </row>
    <row r="118" spans="2:7" ht="18" customHeight="1" x14ac:dyDescent="0.2">
      <c r="B118" s="16"/>
      <c r="C118" s="17" t="s">
        <v>3</v>
      </c>
      <c r="D118" s="7">
        <f>SUM(D120:D121)</f>
        <v>34</v>
      </c>
      <c r="E118" s="7">
        <f t="shared" ref="E118:F118" si="16">SUM(E120:E121)</f>
        <v>35.799999999999997</v>
      </c>
      <c r="F118" s="7">
        <f t="shared" si="16"/>
        <v>37.200000000000003</v>
      </c>
      <c r="G118" s="57"/>
    </row>
    <row r="119" spans="2:7" ht="15.75" customHeight="1" x14ac:dyDescent="0.2">
      <c r="B119" s="45"/>
      <c r="C119" s="42" t="s">
        <v>4</v>
      </c>
      <c r="D119" s="6"/>
      <c r="E119" s="6"/>
      <c r="F119" s="6"/>
      <c r="G119" s="58"/>
    </row>
    <row r="120" spans="2:7" ht="27" customHeight="1" x14ac:dyDescent="0.2">
      <c r="B120" s="34"/>
      <c r="C120" s="40" t="s">
        <v>10</v>
      </c>
      <c r="D120" s="22">
        <v>34</v>
      </c>
      <c r="E120" s="22">
        <v>35.799999999999997</v>
      </c>
      <c r="F120" s="22">
        <v>37.200000000000003</v>
      </c>
      <c r="G120" s="59"/>
    </row>
    <row r="121" spans="2:7" ht="18" customHeight="1" x14ac:dyDescent="0.2">
      <c r="B121" s="35"/>
      <c r="C121" s="40" t="s">
        <v>9</v>
      </c>
      <c r="D121" s="22"/>
      <c r="E121" s="22"/>
      <c r="F121" s="22"/>
      <c r="G121" s="59"/>
    </row>
    <row r="122" spans="2:7" ht="27" customHeight="1" x14ac:dyDescent="0.2">
      <c r="B122" s="44" t="s">
        <v>100</v>
      </c>
      <c r="C122" s="14" t="s">
        <v>101</v>
      </c>
      <c r="D122" s="23"/>
      <c r="E122" s="23"/>
      <c r="F122" s="23"/>
      <c r="G122" s="53"/>
    </row>
    <row r="123" spans="2:7" ht="18" customHeight="1" x14ac:dyDescent="0.2">
      <c r="B123" s="16"/>
      <c r="C123" s="17" t="s">
        <v>3</v>
      </c>
      <c r="D123" s="7">
        <f>SUM(D125:D128)</f>
        <v>0</v>
      </c>
      <c r="E123" s="7">
        <f t="shared" ref="E123:F123" si="17">SUM(E125:E128)</f>
        <v>0</v>
      </c>
      <c r="F123" s="7">
        <f t="shared" si="17"/>
        <v>0</v>
      </c>
      <c r="G123" s="57"/>
    </row>
    <row r="124" spans="2:7" ht="18" customHeight="1" x14ac:dyDescent="0.2">
      <c r="B124" s="45"/>
      <c r="C124" s="42" t="s">
        <v>4</v>
      </c>
      <c r="D124" s="6"/>
      <c r="E124" s="6"/>
      <c r="F124" s="6"/>
      <c r="G124" s="58"/>
    </row>
    <row r="125" spans="2:7" ht="25.5" customHeight="1" x14ac:dyDescent="0.2">
      <c r="B125" s="34"/>
      <c r="C125" s="40" t="s">
        <v>10</v>
      </c>
      <c r="D125" s="22"/>
      <c r="E125" s="21"/>
      <c r="F125" s="21"/>
      <c r="G125" s="59"/>
    </row>
    <row r="126" spans="2:7" ht="18" customHeight="1" x14ac:dyDescent="0.2">
      <c r="B126" s="34"/>
      <c r="C126" s="40" t="s">
        <v>13</v>
      </c>
      <c r="D126" s="22"/>
      <c r="E126" s="21"/>
      <c r="F126" s="21"/>
      <c r="G126" s="59"/>
    </row>
    <row r="127" spans="2:7" ht="25.5" customHeight="1" x14ac:dyDescent="0.2">
      <c r="B127" s="34"/>
      <c r="C127" s="40" t="s">
        <v>14</v>
      </c>
      <c r="D127" s="22"/>
      <c r="E127" s="21"/>
      <c r="F127" s="21"/>
      <c r="G127" s="59"/>
    </row>
    <row r="128" spans="2:7" ht="18" customHeight="1" x14ac:dyDescent="0.2">
      <c r="B128" s="35"/>
      <c r="C128" s="40" t="s">
        <v>9</v>
      </c>
      <c r="D128" s="22"/>
      <c r="E128" s="22"/>
      <c r="F128" s="22"/>
      <c r="G128" s="59"/>
    </row>
    <row r="129" spans="2:7" ht="18.75" customHeight="1" x14ac:dyDescent="0.2">
      <c r="B129" s="11" t="s">
        <v>46</v>
      </c>
      <c r="C129" s="18" t="s">
        <v>84</v>
      </c>
      <c r="D129" s="24"/>
      <c r="E129" s="24"/>
      <c r="F129" s="24"/>
      <c r="G129" s="52"/>
    </row>
    <row r="130" spans="2:7" ht="27" customHeight="1" x14ac:dyDescent="0.2">
      <c r="B130" s="44" t="s">
        <v>47</v>
      </c>
      <c r="C130" s="14" t="s">
        <v>85</v>
      </c>
      <c r="D130" s="23"/>
      <c r="E130" s="23"/>
      <c r="F130" s="23"/>
      <c r="G130" s="53" t="s">
        <v>57</v>
      </c>
    </row>
    <row r="131" spans="2:7" ht="23.25" customHeight="1" x14ac:dyDescent="0.2">
      <c r="B131" s="41"/>
      <c r="C131" s="17" t="s">
        <v>3</v>
      </c>
      <c r="D131" s="7">
        <f>SUM(D133:D134)</f>
        <v>106</v>
      </c>
      <c r="E131" s="7">
        <f t="shared" ref="E131:F131" si="18">SUM(E133:E134)</f>
        <v>111.5</v>
      </c>
      <c r="F131" s="7">
        <f t="shared" si="18"/>
        <v>115.7</v>
      </c>
      <c r="G131" s="57"/>
    </row>
    <row r="132" spans="2:7" ht="12.75" customHeight="1" x14ac:dyDescent="0.2">
      <c r="B132" s="46"/>
      <c r="C132" s="42" t="s">
        <v>4</v>
      </c>
      <c r="D132" s="6"/>
      <c r="E132" s="6"/>
      <c r="F132" s="6"/>
      <c r="G132" s="58"/>
    </row>
    <row r="133" spans="2:7" ht="27" customHeight="1" x14ac:dyDescent="0.2">
      <c r="B133" s="28"/>
      <c r="C133" s="40" t="s">
        <v>10</v>
      </c>
      <c r="D133" s="22">
        <v>106</v>
      </c>
      <c r="E133" s="22">
        <v>111.5</v>
      </c>
      <c r="F133" s="22">
        <v>115.7</v>
      </c>
      <c r="G133" s="59"/>
    </row>
    <row r="134" spans="2:7" ht="23.45" customHeight="1" x14ac:dyDescent="0.2">
      <c r="B134" s="35"/>
      <c r="C134" s="40" t="s">
        <v>9</v>
      </c>
      <c r="D134" s="22"/>
      <c r="E134" s="22"/>
      <c r="F134" s="22"/>
      <c r="G134" s="59"/>
    </row>
    <row r="135" spans="2:7" ht="38.25" x14ac:dyDescent="0.2">
      <c r="B135" s="44" t="s">
        <v>48</v>
      </c>
      <c r="C135" s="14" t="s">
        <v>86</v>
      </c>
      <c r="D135" s="23"/>
      <c r="E135" s="23"/>
      <c r="F135" s="23"/>
      <c r="G135" s="53" t="s">
        <v>57</v>
      </c>
    </row>
    <row r="136" spans="2:7" ht="18" customHeight="1" x14ac:dyDescent="0.2">
      <c r="B136" s="41"/>
      <c r="C136" s="17" t="s">
        <v>3</v>
      </c>
      <c r="D136" s="7">
        <f>SUM(D138:D140)</f>
        <v>114.8</v>
      </c>
      <c r="E136" s="7">
        <f t="shared" ref="E136:F136" si="19">SUM(E138:E140)</f>
        <v>0</v>
      </c>
      <c r="F136" s="7">
        <f t="shared" si="19"/>
        <v>0</v>
      </c>
      <c r="G136" s="57"/>
    </row>
    <row r="137" spans="2:7" ht="17.25" customHeight="1" x14ac:dyDescent="0.2">
      <c r="B137" s="46"/>
      <c r="C137" s="42" t="s">
        <v>4</v>
      </c>
      <c r="D137" s="6"/>
      <c r="E137" s="6"/>
      <c r="F137" s="6"/>
      <c r="G137" s="58"/>
    </row>
    <row r="138" spans="2:7" ht="26.25" customHeight="1" x14ac:dyDescent="0.2">
      <c r="B138" s="28"/>
      <c r="C138" s="40" t="s">
        <v>10</v>
      </c>
      <c r="D138" s="21"/>
      <c r="E138" s="22"/>
      <c r="F138" s="22"/>
      <c r="G138" s="59"/>
    </row>
    <row r="139" spans="2:7" ht="18" customHeight="1" x14ac:dyDescent="0.2">
      <c r="B139" s="28"/>
      <c r="C139" s="40" t="s">
        <v>13</v>
      </c>
      <c r="D139" s="22">
        <v>24.8</v>
      </c>
      <c r="E139" s="22"/>
      <c r="F139" s="22"/>
      <c r="G139" s="59"/>
    </row>
    <row r="140" spans="2:7" ht="18" customHeight="1" x14ac:dyDescent="0.2">
      <c r="B140" s="35"/>
      <c r="C140" s="40" t="s">
        <v>9</v>
      </c>
      <c r="D140" s="22">
        <v>90</v>
      </c>
      <c r="E140" s="22"/>
      <c r="F140" s="22"/>
      <c r="G140" s="59"/>
    </row>
    <row r="141" spans="2:7" ht="17.45" customHeight="1" x14ac:dyDescent="0.2">
      <c r="B141" s="48"/>
      <c r="C141" s="15" t="s">
        <v>4</v>
      </c>
      <c r="D141" s="6"/>
      <c r="E141" s="6"/>
      <c r="F141" s="6"/>
      <c r="G141" s="58"/>
    </row>
    <row r="142" spans="2:7" ht="26.25" customHeight="1" x14ac:dyDescent="0.2">
      <c r="B142" s="27"/>
      <c r="C142" s="38" t="s">
        <v>19</v>
      </c>
      <c r="D142" s="39">
        <f>SUM(D7+D14+D20+D26+D31+D37+D42+D47+D52+D58+D64+D71+D79+D85+D90+D97+D103+D108+D113+D118+D131+D136+D123)</f>
        <v>6690.1000000000013</v>
      </c>
      <c r="E142" s="39">
        <f t="shared" ref="E142:F142" si="20">SUM(E7+E14+E20+E26+E31+E37+E42+E47+E52+E58+E64+E71+E79+E85+E90+E97+E103+E108+E113+E118+E131+E136+E123)</f>
        <v>7417.1000000000013</v>
      </c>
      <c r="F142" s="39">
        <f t="shared" si="20"/>
        <v>8113.8999999999987</v>
      </c>
      <c r="G142" s="61"/>
    </row>
    <row r="143" spans="2:7" ht="15.75" customHeight="1" x14ac:dyDescent="0.2">
      <c r="B143" s="20"/>
      <c r="C143" s="19" t="s">
        <v>5</v>
      </c>
      <c r="D143" s="5">
        <f>SUM(D97+D90+D85+D79+D64+D58)</f>
        <v>560.4</v>
      </c>
      <c r="E143" s="5">
        <f t="shared" ref="E143:F143" si="21">SUM(E97+E90+E85+E79+E64+E58)</f>
        <v>813.7</v>
      </c>
      <c r="F143" s="5">
        <f t="shared" si="21"/>
        <v>1272.9000000000001</v>
      </c>
      <c r="G143" s="62"/>
    </row>
    <row r="144" spans="2:7" ht="40.5" customHeight="1" x14ac:dyDescent="0.2">
      <c r="B144" s="20"/>
      <c r="C144" s="19" t="s">
        <v>6</v>
      </c>
      <c r="D144" s="5">
        <v>-375.2</v>
      </c>
      <c r="E144" s="5">
        <f>+E142-D142</f>
        <v>727</v>
      </c>
      <c r="F144" s="5">
        <f>+F142-E142</f>
        <v>696.79999999999745</v>
      </c>
      <c r="G144" s="62"/>
    </row>
    <row r="145" spans="2:7" x14ac:dyDescent="0.2">
      <c r="C145" s="4"/>
    </row>
    <row r="146" spans="2:7" ht="13.15" customHeight="1" x14ac:dyDescent="0.2">
      <c r="B146" s="78" t="s">
        <v>11</v>
      </c>
      <c r="C146" s="78"/>
      <c r="D146" s="78"/>
      <c r="E146" s="78"/>
      <c r="F146" s="78"/>
      <c r="G146" s="78"/>
    </row>
    <row r="147" spans="2:7" ht="18" customHeight="1" x14ac:dyDescent="0.2">
      <c r="B147" s="78" t="s">
        <v>12</v>
      </c>
      <c r="C147" s="78"/>
      <c r="D147" s="78"/>
      <c r="E147" s="78"/>
      <c r="F147" s="78"/>
      <c r="G147" s="78"/>
    </row>
    <row r="148" spans="2:7" x14ac:dyDescent="0.2">
      <c r="B148" s="82" t="s">
        <v>16</v>
      </c>
      <c r="C148" s="82"/>
      <c r="D148" s="82"/>
      <c r="E148" s="82"/>
      <c r="F148" s="82"/>
      <c r="G148" s="82"/>
    </row>
    <row r="149" spans="2:7" x14ac:dyDescent="0.2">
      <c r="B149" s="1" t="s">
        <v>15</v>
      </c>
    </row>
    <row r="150" spans="2:7" x14ac:dyDescent="0.2">
      <c r="D150" s="51"/>
    </row>
    <row r="151" spans="2:7" x14ac:dyDescent="0.2">
      <c r="B151" s="64" t="s">
        <v>87</v>
      </c>
      <c r="C151" s="65">
        <v>2025</v>
      </c>
      <c r="D151" s="65">
        <v>2026</v>
      </c>
      <c r="E151" s="65">
        <v>2027</v>
      </c>
      <c r="G151" s="33"/>
    </row>
    <row r="152" spans="2:7" ht="36" x14ac:dyDescent="0.2">
      <c r="B152" s="66" t="s">
        <v>3</v>
      </c>
      <c r="C152" s="67">
        <f>SUM(C154:C158)</f>
        <v>6690.1</v>
      </c>
      <c r="D152" s="67">
        <f t="shared" ref="D152:E152" si="22">SUM(D154:D158)</f>
        <v>7417.1</v>
      </c>
      <c r="E152" s="67">
        <f t="shared" si="22"/>
        <v>8113.8999999999987</v>
      </c>
      <c r="F152" s="33"/>
    </row>
    <row r="153" spans="2:7" x14ac:dyDescent="0.2">
      <c r="B153" s="68" t="s">
        <v>4</v>
      </c>
      <c r="C153" s="69"/>
      <c r="D153" s="69"/>
      <c r="E153" s="69"/>
      <c r="F153" s="33"/>
    </row>
    <row r="154" spans="2:7" ht="38.25" customHeight="1" x14ac:dyDescent="0.2">
      <c r="B154" s="70" t="s">
        <v>10</v>
      </c>
      <c r="C154" s="71">
        <f>SUM(D9+D16+D22+D28+D33+D39+D44+D49+D54+D60+D66+D73+D81+D87+D92+D99+D105+D110+D115+D120+D133+D138+D125)</f>
        <v>5902.6</v>
      </c>
      <c r="D154" s="71">
        <f t="shared" ref="D154:E154" si="23">SUM(E9+E16+E22+E28+E33+E39+E44+E49+E54+E60+E66+E73+E81+E87+E92+E99+E105+E110+E115+E120+E133+E138+E125)</f>
        <v>6439.7000000000007</v>
      </c>
      <c r="E154" s="71">
        <f t="shared" si="23"/>
        <v>6586.2999999999993</v>
      </c>
    </row>
    <row r="155" spans="2:7" ht="24" x14ac:dyDescent="0.2">
      <c r="B155" s="70" t="s">
        <v>88</v>
      </c>
      <c r="C155" s="73">
        <f>SUM(D11+D17+D23)</f>
        <v>57.699999999999996</v>
      </c>
      <c r="D155" s="73">
        <f t="shared" ref="D155:E155" si="24">SUM(E11+E17+E23)</f>
        <v>51.699999999999996</v>
      </c>
      <c r="E155" s="73">
        <f t="shared" si="24"/>
        <v>51.9</v>
      </c>
    </row>
    <row r="156" spans="2:7" ht="13.9" customHeight="1" x14ac:dyDescent="0.2">
      <c r="B156" s="70" t="s">
        <v>9</v>
      </c>
      <c r="C156" s="73">
        <f>SUM(D12+D18+D24+D29+D34+D40+D45+D50+D55+D69+D76+D83+D88+D95+D100+D106+D111+D116+D121+D134+D140+D128)</f>
        <v>503.5</v>
      </c>
      <c r="D156" s="73">
        <f t="shared" ref="D156:E156" si="25">SUM(E12+E18+E24+E29+E34+E40+E45+E50+E55+E69+E76+E83+E88+E95+E100+E106+E111+E116+E121+E134+E140+E128)</f>
        <v>0</v>
      </c>
      <c r="E156" s="73">
        <f t="shared" si="25"/>
        <v>0</v>
      </c>
    </row>
    <row r="157" spans="2:7" ht="36" x14ac:dyDescent="0.2">
      <c r="B157" s="70" t="s">
        <v>13</v>
      </c>
      <c r="C157" s="73">
        <f>SUM(D10+D61+D67+D74+D82+D93+D139+D126)</f>
        <v>137.70000000000002</v>
      </c>
      <c r="D157" s="73">
        <f t="shared" ref="D157:E157" si="26">SUM(E10+E61+E67+E74+E82+E93+E139+E126)</f>
        <v>125.7</v>
      </c>
      <c r="E157" s="73">
        <f t="shared" si="26"/>
        <v>175.7</v>
      </c>
    </row>
    <row r="158" spans="2:7" ht="45" customHeight="1" x14ac:dyDescent="0.2">
      <c r="B158" s="72" t="s">
        <v>14</v>
      </c>
      <c r="C158" s="73">
        <f>SUM(D62+D68+D75+D94+D127)</f>
        <v>88.6</v>
      </c>
      <c r="D158" s="73">
        <f t="shared" ref="D158:E158" si="27">SUM(E62+E68+E75+E94+E127)</f>
        <v>800</v>
      </c>
      <c r="E158" s="73">
        <f t="shared" si="27"/>
        <v>1300</v>
      </c>
    </row>
    <row r="160" spans="2:7" x14ac:dyDescent="0.2">
      <c r="E160" s="33"/>
    </row>
  </sheetData>
  <customSheetViews>
    <customSheetView guid="{917BE945-19D7-4B99-999B-F8FF73E2ADD5}" scale="110" fitToPage="1" topLeftCell="A130">
      <selection activeCell="D22" sqref="D22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235DBAA-9E31-4FD6-90FD-577DFB8A8BED}" scale="110" fitToPage="1" topLeftCell="A193">
      <selection activeCell="G183" sqref="G183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D71CEEAC-79E6-45E9-87A1-771F39D7B8A5}" fitToPage="1" topLeftCell="A202">
      <selection activeCell="C213" sqref="C213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A4DBC077-ADE3-4132-9C13-8C1497F83596}" showPageBreaks="1" fitToPage="1" topLeftCell="A73">
      <selection activeCell="C92" sqref="C92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2F265151-FAC9-4B61-912D-28E3E8DF5356}" fitToPage="1" topLeftCell="A115">
      <selection activeCell="C123" sqref="C12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43D3B48-D29F-46D9-B133-982FA49B2C38}" fitToPage="1" topLeftCell="A101">
      <selection activeCell="C107" sqref="C107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F9FAD84A-F619-411E-B833-1855D480497D}" fitToPage="1" topLeftCell="A125">
      <selection activeCell="C136" sqref="C136"/>
      <pageMargins left="0.39370078740157483" right="0.39370078740157483" top="0.59055118110236227" bottom="0.59055118110236227" header="0" footer="0"/>
      <pageSetup paperSize="9" scale="61" fitToHeight="0" orientation="portrait" r:id="rId7"/>
    </customSheetView>
    <customSheetView guid="{028569E0-BD97-4BAA-81F2-4231AC92AA61}" fitToPage="1" topLeftCell="A184">
      <selection activeCell="D190" sqref="D190"/>
      <pageMargins left="0.39370078740157483" right="0.39370078740157483" top="0.59055118110236227" bottom="0.59055118110236227" header="0" footer="0"/>
      <pageSetup paperSize="9" scale="61" fitToHeight="0" orientation="portrait" r:id="rId8"/>
    </customSheetView>
  </customSheetViews>
  <mergeCells count="15">
    <mergeCell ref="B148:G148"/>
    <mergeCell ref="B17:B18"/>
    <mergeCell ref="B21:B24"/>
    <mergeCell ref="B146:G146"/>
    <mergeCell ref="B38:B40"/>
    <mergeCell ref="B43:B45"/>
    <mergeCell ref="B48:B50"/>
    <mergeCell ref="B53:B55"/>
    <mergeCell ref="B2:G2"/>
    <mergeCell ref="B147:G147"/>
    <mergeCell ref="B27:B29"/>
    <mergeCell ref="B32:B34"/>
    <mergeCell ref="B59:B62"/>
    <mergeCell ref="B65:B69"/>
    <mergeCell ref="B80:B83"/>
  </mergeCells>
  <pageMargins left="0.39370078740157483" right="0.39370078740157483" top="0.59055118110236227" bottom="0.59055118110236227" header="0" footer="0"/>
  <pageSetup paperSize="9" scale="61" fitToHeight="0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C3" sqref="C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30" t="s">
        <v>3</v>
      </c>
    </row>
    <row r="2" spans="2:2" ht="174" customHeight="1" x14ac:dyDescent="0.2">
      <c r="B2" s="3" t="s">
        <v>20</v>
      </c>
    </row>
    <row r="3" spans="2:2" ht="231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8.15" customHeight="1" x14ac:dyDescent="0.2">
      <c r="B7" s="2" t="s">
        <v>25</v>
      </c>
    </row>
    <row r="8" spans="2:2" ht="84" customHeight="1" x14ac:dyDescent="0.2">
      <c r="B8" s="47" t="s">
        <v>26</v>
      </c>
    </row>
    <row r="9" spans="2:2" x14ac:dyDescent="0.2">
      <c r="B9" s="4"/>
    </row>
  </sheetData>
  <customSheetViews>
    <customSheetView guid="{917BE945-19D7-4B99-999B-F8FF73E2ADD5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235DBAA-9E31-4FD6-90FD-577DFB8A8BE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D71CEEAC-79E6-45E9-87A1-771F39D7B8A5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A4DBC077-ADE3-4132-9C13-8C1497F83596}" fitToPage="1" state="hidden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2F265151-FAC9-4B61-912D-28E3E8DF5356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43D3B48-D29F-46D9-B133-982FA49B2C38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F9FAD84A-F619-411E-B833-1855D480497D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7"/>
    </customSheetView>
    <customSheetView guid="{028569E0-BD97-4BAA-81F2-4231AC92AA61}" fitToPage="1">
      <selection activeCell="C3" sqref="C3"/>
      <pageMargins left="0.39370078740157483" right="0.39370078740157483" top="0.59055118110236227" bottom="0.59055118110236227" header="0" footer="0"/>
      <pageSetup paperSize="9" scale="62" fitToHeight="0" orientation="portrait" r:id="rId8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2025-02-07T12:32:46Z</cp:lastPrinted>
  <dcterms:created xsi:type="dcterms:W3CDTF">2023-07-11T10:34:54Z</dcterms:created>
  <dcterms:modified xsi:type="dcterms:W3CDTF">2025-09-10T11:38:41Z</dcterms:modified>
</cp:coreProperties>
</file>