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216" i="1"/>
  <c r="C219" i="1" l="1"/>
  <c r="C218" i="1"/>
  <c r="D217" i="1" l="1"/>
  <c r="E217" i="1"/>
  <c r="C217" i="1"/>
  <c r="D128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E212" i="1"/>
  <c r="D212" i="1"/>
  <c r="D219" i="1"/>
  <c r="E219" i="1"/>
  <c r="D218" i="1"/>
  <c r="E218" i="1"/>
  <c r="D216" i="1"/>
  <c r="E216" i="1"/>
  <c r="D215" i="1"/>
  <c r="E215" i="1"/>
  <c r="C215" i="1"/>
  <c r="D214" i="1"/>
  <c r="E214" i="1"/>
  <c r="C214" i="1"/>
  <c r="C212" i="1" l="1"/>
  <c r="F186" i="1"/>
  <c r="E186" i="1"/>
  <c r="D186" i="1"/>
  <c r="F180" i="1" l="1"/>
  <c r="E180" i="1"/>
  <c r="D180" i="1"/>
  <c r="D173" i="1" l="1"/>
  <c r="D199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4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D204" i="1" s="1"/>
  <c r="E194" i="1" l="1"/>
  <c r="F194" i="1"/>
  <c r="E134" i="1"/>
  <c r="F134" i="1"/>
  <c r="D134" i="1"/>
  <c r="E141" i="1"/>
  <c r="F141" i="1"/>
  <c r="D141" i="1"/>
  <c r="E199" i="1"/>
  <c r="F199" i="1"/>
  <c r="E100" i="1"/>
  <c r="F100" i="1"/>
  <c r="D100" i="1"/>
  <c r="E128" i="1"/>
  <c r="F128" i="1"/>
  <c r="E96" i="1"/>
  <c r="F96" i="1"/>
  <c r="D96" i="1"/>
  <c r="F204" i="1" l="1"/>
  <c r="E204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3" i="1" s="1"/>
  <c r="E205" i="1" l="1"/>
  <c r="F205" i="1" l="1"/>
</calcChain>
</file>

<file path=xl/sharedStrings.xml><?xml version="1.0" encoding="utf-8"?>
<sst xmlns="http://schemas.openxmlformats.org/spreadsheetml/2006/main" count="292" uniqueCount="117">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</sst>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7" Type="http://schemas.openxmlformats.org/officeDocument/2006/relationships/revisionLog" Target="revisionLog34.xml"/><Relationship Id="rId326" Type="http://schemas.openxmlformats.org/officeDocument/2006/relationships/revisionLog" Target="revisionLog3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96E831-912C-4E15-A2AA-0E129392C5E1}" diskRevisions="1" revisionId="1836" preserveHistory="15">
  <header guid="{4190E94E-54F1-48FF-A913-7C900196DC63}" dateTime="2025-08-25T09:38:21" maxSheetId="3" userName="user" r:id="rId326" minRId="1835">
    <sheetIdMap count="2">
      <sheetId val="1"/>
      <sheetId val="2"/>
    </sheetIdMap>
  </header>
  <header guid="{FC96E831-912C-4E15-A2AA-0E129392C5E1}" dateTime="2025-08-25T09:38:56" maxSheetId="3" userName="user" r:id="rId327" minRId="1836">
    <sheetIdMap count="2">
      <sheetId val="1"/>
      <sheetId val="2"/>
    </sheetIdMap>
  </header>
</header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5" sId="1" numFmtId="4">
    <oc r="D107">
      <v>633.6</v>
    </oc>
    <nc r="D107">
      <v>639.70000000000005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6" sId="1" numFmtId="4">
    <oc r="D205">
      <v>6928.3</v>
    </oc>
    <nc r="D205">
      <v>6934.4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9"/>
  <sheetViews>
    <sheetView tabSelected="1" topLeftCell="A193" zoomScaleNormal="100" workbookViewId="0">
      <selection activeCell="B206" sqref="B206:G20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5" t="s">
        <v>108</v>
      </c>
      <c r="C2" s="75"/>
      <c r="D2" s="75"/>
      <c r="E2" s="75"/>
      <c r="F2" s="75"/>
      <c r="G2" s="75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3763.7999999999993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1427.6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193.2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278.7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6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7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7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7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8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2164.5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6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7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7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7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8"/>
      <c r="C27" s="41" t="s">
        <v>9</v>
      </c>
      <c r="D27" s="23">
        <v>109.1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16998.2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6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7"/>
      <c r="C32" s="41" t="s">
        <v>10</v>
      </c>
      <c r="D32" s="23">
        <v>6470.8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7"/>
      <c r="C33" s="41" t="s">
        <v>13</v>
      </c>
      <c r="D33" s="23">
        <v>8986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7"/>
      <c r="C34" s="41" t="s">
        <v>17</v>
      </c>
      <c r="D34" s="23">
        <v>165.1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8"/>
      <c r="C35" s="41" t="s">
        <v>9</v>
      </c>
      <c r="D35" s="23">
        <v>1376.3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760.4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400.19999999999993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682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3114.9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1103.5999999999999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1895.9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115.4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1899.4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1273.2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48.4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48.4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339.6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239.6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639.70000000000005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6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7"/>
      <c r="C107" s="59" t="s">
        <v>13</v>
      </c>
      <c r="D107" s="23">
        <v>639.70000000000005</v>
      </c>
      <c r="E107" s="23">
        <v>627.5</v>
      </c>
      <c r="F107" s="23">
        <v>627.5</v>
      </c>
      <c r="G107" s="55"/>
    </row>
    <row r="108" spans="2:7" ht="15.75" customHeight="1" x14ac:dyDescent="0.2">
      <c r="B108" s="78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120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120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2211.4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611.4</v>
      </c>
      <c r="E131" s="24"/>
      <c r="F131" s="24"/>
      <c r="G131" s="55"/>
    </row>
    <row r="132" spans="2:7" ht="18.75" customHeight="1" x14ac:dyDescent="0.2">
      <c r="B132" s="36"/>
      <c r="C132" s="41" t="s">
        <v>116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140.9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/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0" customHeight="1" x14ac:dyDescent="0.2">
      <c r="B179" s="44" t="s">
        <v>104</v>
      </c>
      <c r="C179" s="15" t="s">
        <v>103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SUM(D182:D184)</f>
        <v>0</v>
      </c>
      <c r="E180" s="9">
        <f>SUM(E182:E184)</f>
        <v>0</v>
      </c>
      <c r="F180" s="9">
        <f>SUM(F182:F184)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5"/>
      <c r="C183" s="41" t="s">
        <v>14</v>
      </c>
      <c r="D183" s="24"/>
      <c r="E183" s="24"/>
      <c r="F183" s="24"/>
      <c r="G183" s="55"/>
    </row>
    <row r="184" spans="2:7" ht="16.149999999999999" customHeight="1" x14ac:dyDescent="0.2">
      <c r="B184" s="36"/>
      <c r="C184" s="41" t="s">
        <v>9</v>
      </c>
      <c r="D184" s="46"/>
      <c r="E184" s="46"/>
      <c r="F184" s="46"/>
      <c r="G184" s="56"/>
    </row>
    <row r="185" spans="2:7" ht="32.25" customHeight="1" x14ac:dyDescent="0.2">
      <c r="B185" s="44" t="s">
        <v>105</v>
      </c>
      <c r="C185" s="15" t="s">
        <v>106</v>
      </c>
      <c r="D185" s="25"/>
      <c r="E185" s="25"/>
      <c r="F185" s="25"/>
      <c r="G185" s="49"/>
    </row>
    <row r="186" spans="2:7" ht="16.149999999999999" customHeight="1" x14ac:dyDescent="0.2">
      <c r="B186" s="42"/>
      <c r="C186" s="19" t="s">
        <v>3</v>
      </c>
      <c r="D186" s="9">
        <f>SUM(D188:D191)</f>
        <v>120</v>
      </c>
      <c r="E186" s="9">
        <f>SUM(E188:E191)</f>
        <v>0</v>
      </c>
      <c r="F186" s="9">
        <f>SUM(F188:F191)</f>
        <v>0</v>
      </c>
      <c r="G186" s="53"/>
    </row>
    <row r="187" spans="2:7" ht="16.149999999999999" customHeight="1" x14ac:dyDescent="0.2">
      <c r="B187" s="45"/>
      <c r="C187" s="43" t="s">
        <v>4</v>
      </c>
      <c r="D187" s="7"/>
      <c r="E187" s="7"/>
      <c r="F187" s="7"/>
      <c r="G187" s="54"/>
    </row>
    <row r="188" spans="2:7" ht="16.149999999999999" customHeight="1" x14ac:dyDescent="0.2">
      <c r="B188" s="30"/>
      <c r="C188" s="41" t="s">
        <v>10</v>
      </c>
      <c r="D188" s="24"/>
      <c r="E188" s="24"/>
      <c r="F188" s="24"/>
      <c r="G188" s="55"/>
    </row>
    <row r="189" spans="2:7" ht="16.149999999999999" customHeight="1" x14ac:dyDescent="0.2">
      <c r="B189" s="74"/>
      <c r="C189" s="41" t="s">
        <v>13</v>
      </c>
      <c r="D189" s="24">
        <v>20</v>
      </c>
      <c r="E189" s="24"/>
      <c r="F189" s="24"/>
      <c r="G189" s="55"/>
    </row>
    <row r="190" spans="2:7" ht="16.149999999999999" customHeight="1" x14ac:dyDescent="0.2">
      <c r="B190" s="35"/>
      <c r="C190" s="41" t="s">
        <v>14</v>
      </c>
      <c r="D190" s="24">
        <v>100</v>
      </c>
      <c r="E190" s="24"/>
      <c r="F190" s="24"/>
      <c r="G190" s="55"/>
    </row>
    <row r="191" spans="2:7" ht="16.149999999999999" customHeight="1" x14ac:dyDescent="0.2">
      <c r="B191" s="36"/>
      <c r="C191" s="41" t="s">
        <v>9</v>
      </c>
      <c r="D191" s="46"/>
      <c r="E191" s="46"/>
      <c r="F191" s="46"/>
      <c r="G191" s="56"/>
    </row>
    <row r="192" spans="2:7" ht="27.75" customHeight="1" x14ac:dyDescent="0.2">
      <c r="B192" s="12" t="s">
        <v>51</v>
      </c>
      <c r="C192" s="20" t="s">
        <v>72</v>
      </c>
      <c r="D192" s="26"/>
      <c r="E192" s="26"/>
      <c r="F192" s="26"/>
      <c r="G192" s="48"/>
    </row>
    <row r="193" spans="2:7" ht="27" customHeight="1" x14ac:dyDescent="0.2">
      <c r="B193" s="44" t="s">
        <v>52</v>
      </c>
      <c r="C193" s="15" t="s">
        <v>71</v>
      </c>
      <c r="D193" s="25"/>
      <c r="E193" s="25"/>
      <c r="F193" s="25"/>
      <c r="G193" s="49" t="s">
        <v>63</v>
      </c>
    </row>
    <row r="194" spans="2:7" ht="16.149999999999999" customHeight="1" x14ac:dyDescent="0.2">
      <c r="B194" s="42"/>
      <c r="C194" s="19" t="s">
        <v>3</v>
      </c>
      <c r="D194" s="9">
        <f>SUM(D196:D197)</f>
        <v>35</v>
      </c>
      <c r="E194" s="9">
        <f t="shared" ref="E194:F194" si="23">SUM(E196:E197)</f>
        <v>36.799999999999997</v>
      </c>
      <c r="F194" s="9">
        <f t="shared" si="23"/>
        <v>38.200000000000003</v>
      </c>
      <c r="G194" s="53"/>
    </row>
    <row r="195" spans="2:7" ht="16.149999999999999" customHeight="1" x14ac:dyDescent="0.2">
      <c r="B195" s="45"/>
      <c r="C195" s="43" t="s">
        <v>4</v>
      </c>
      <c r="D195" s="7"/>
      <c r="E195" s="7"/>
      <c r="F195" s="7"/>
      <c r="G195" s="54"/>
    </row>
    <row r="196" spans="2:7" ht="16.149999999999999" customHeight="1" x14ac:dyDescent="0.2">
      <c r="B196" s="30"/>
      <c r="C196" s="41" t="s">
        <v>10</v>
      </c>
      <c r="D196" s="23">
        <v>35</v>
      </c>
      <c r="E196" s="23">
        <v>36.799999999999997</v>
      </c>
      <c r="F196" s="23">
        <v>38.200000000000003</v>
      </c>
      <c r="G196" s="55"/>
    </row>
    <row r="197" spans="2:7" ht="16.149999999999999" customHeight="1" x14ac:dyDescent="0.2">
      <c r="B197" s="36"/>
      <c r="C197" s="41" t="s">
        <v>9</v>
      </c>
      <c r="D197" s="23"/>
      <c r="E197" s="23"/>
      <c r="F197" s="23"/>
      <c r="G197" s="55"/>
    </row>
    <row r="198" spans="2:7" ht="19.5" customHeight="1" x14ac:dyDescent="0.2">
      <c r="B198" s="44" t="s">
        <v>53</v>
      </c>
      <c r="C198" s="15" t="s">
        <v>70</v>
      </c>
      <c r="D198" s="25"/>
      <c r="E198" s="25"/>
      <c r="F198" s="25"/>
      <c r="G198" s="49"/>
    </row>
    <row r="199" spans="2:7" ht="25.5" customHeight="1" x14ac:dyDescent="0.2">
      <c r="B199" s="42"/>
      <c r="C199" s="19" t="s">
        <v>3</v>
      </c>
      <c r="D199" s="9">
        <f>SUM(D201:D202)</f>
        <v>12.4</v>
      </c>
      <c r="E199" s="9">
        <f t="shared" ref="E199:F199" si="24">SUM(E201:E202)</f>
        <v>12.6</v>
      </c>
      <c r="F199" s="9">
        <f t="shared" si="24"/>
        <v>13.1</v>
      </c>
      <c r="G199" s="53"/>
    </row>
    <row r="200" spans="2:7" ht="16.149999999999999" customHeight="1" x14ac:dyDescent="0.2">
      <c r="B200" s="45"/>
      <c r="C200" s="43" t="s">
        <v>4</v>
      </c>
      <c r="D200" s="7"/>
      <c r="E200" s="7"/>
      <c r="F200" s="7"/>
      <c r="G200" s="54"/>
    </row>
    <row r="201" spans="2:7" ht="16.149999999999999" customHeight="1" x14ac:dyDescent="0.2">
      <c r="B201" s="30"/>
      <c r="C201" s="41" t="s">
        <v>10</v>
      </c>
      <c r="D201" s="23">
        <v>12.4</v>
      </c>
      <c r="E201" s="23">
        <v>12.6</v>
      </c>
      <c r="F201" s="23">
        <v>13.1</v>
      </c>
      <c r="G201" s="55"/>
    </row>
    <row r="202" spans="2:7" ht="16.149999999999999" customHeight="1" x14ac:dyDescent="0.2">
      <c r="B202" s="36"/>
      <c r="C202" s="41" t="s">
        <v>9</v>
      </c>
      <c r="D202" s="23"/>
      <c r="E202" s="23"/>
      <c r="F202" s="23"/>
      <c r="G202" s="55"/>
    </row>
    <row r="203" spans="2:7" ht="26.25" customHeight="1" x14ac:dyDescent="0.2">
      <c r="B203" s="29"/>
      <c r="C203" s="39" t="s">
        <v>20</v>
      </c>
      <c r="D203" s="40">
        <f>SUM(D7+D14+D22+D30+D38+D45+D51+D57+D64+D70+D77+D83+D89+D96+D100+D105+D111+D116+D123+D128+D134+D141+D147+D153+D160+D167+D173+D180+D186+D194+D199)</f>
        <v>37557.500000000015</v>
      </c>
      <c r="E203" s="40">
        <v>31074.2</v>
      </c>
      <c r="F203" s="40">
        <v>30042.400000000001</v>
      </c>
      <c r="G203" s="57"/>
    </row>
    <row r="204" spans="2:7" ht="15.75" customHeight="1" x14ac:dyDescent="0.2">
      <c r="B204" s="22"/>
      <c r="C204" s="21" t="s">
        <v>5</v>
      </c>
      <c r="D204" s="6">
        <f>SUM(D186+D180+D173+D167+D160+D153+D147+D141+D134+D128+D123+D116+D111)</f>
        <v>6469.5000000000009</v>
      </c>
      <c r="E204" s="6">
        <f t="shared" ref="E204:F204" si="25">SUM(E186+E180+E173+E167+E160+E153+E147+E141+E134+E128+E123+E116+E111)</f>
        <v>2220.4</v>
      </c>
      <c r="F204" s="6">
        <f t="shared" si="25"/>
        <v>701.6</v>
      </c>
      <c r="G204" s="58"/>
    </row>
    <row r="205" spans="2:7" ht="31.5" customHeight="1" x14ac:dyDescent="0.2">
      <c r="B205" s="22"/>
      <c r="C205" s="21" t="s">
        <v>6</v>
      </c>
      <c r="D205" s="6">
        <v>6934.4</v>
      </c>
      <c r="E205" s="6">
        <f>+E203-D203</f>
        <v>-6483.3000000000138</v>
      </c>
      <c r="F205" s="6">
        <f>+F203-E203</f>
        <v>-1031.7999999999993</v>
      </c>
      <c r="G205" s="58"/>
    </row>
    <row r="206" spans="2:7" ht="13.15" customHeight="1" x14ac:dyDescent="0.2">
      <c r="B206" s="81" t="s">
        <v>11</v>
      </c>
      <c r="C206" s="81"/>
      <c r="D206" s="81"/>
      <c r="E206" s="81"/>
      <c r="F206" s="81"/>
      <c r="G206" s="81"/>
    </row>
    <row r="207" spans="2:7" ht="18" customHeight="1" x14ac:dyDescent="0.2">
      <c r="B207" s="79" t="s">
        <v>12</v>
      </c>
      <c r="C207" s="79"/>
      <c r="D207" s="79"/>
      <c r="E207" s="79"/>
      <c r="F207" s="79"/>
      <c r="G207" s="79"/>
    </row>
    <row r="208" spans="2:7" x14ac:dyDescent="0.2">
      <c r="B208" s="80" t="s">
        <v>16</v>
      </c>
      <c r="C208" s="80"/>
      <c r="D208" s="80"/>
      <c r="E208" s="80"/>
      <c r="F208" s="80"/>
      <c r="G208" s="80"/>
    </row>
    <row r="209" spans="2:7" x14ac:dyDescent="0.2">
      <c r="B209" s="1" t="s">
        <v>15</v>
      </c>
    </row>
    <row r="211" spans="2:7" x14ac:dyDescent="0.2">
      <c r="B211" s="62" t="s">
        <v>97</v>
      </c>
      <c r="C211" s="63">
        <v>2025</v>
      </c>
      <c r="D211" s="63">
        <v>2026</v>
      </c>
      <c r="E211" s="63">
        <v>2027</v>
      </c>
    </row>
    <row r="212" spans="2:7" ht="36" x14ac:dyDescent="0.2">
      <c r="B212" s="64" t="s">
        <v>3</v>
      </c>
      <c r="C212" s="70">
        <f>SUM(C214:C219)</f>
        <v>37557.500000000007</v>
      </c>
      <c r="D212" s="70">
        <f>SUM(D214:D219)</f>
        <v>31074.2</v>
      </c>
      <c r="E212" s="70">
        <f>SUM(E214:E219)</f>
        <v>30042.400000000001</v>
      </c>
      <c r="F212" s="34"/>
      <c r="G212" s="34"/>
    </row>
    <row r="213" spans="2:7" x14ac:dyDescent="0.2">
      <c r="B213" s="65" t="s">
        <v>4</v>
      </c>
      <c r="C213" s="66"/>
      <c r="D213" s="66"/>
      <c r="E213" s="66"/>
    </row>
    <row r="214" spans="2:7" ht="40.5" customHeight="1" x14ac:dyDescent="0.2">
      <c r="B214" s="67" t="s">
        <v>10</v>
      </c>
      <c r="C214" s="68">
        <f>SUM(D9+D16+D24+D32+D40+D47+D53+D59+D66+D72+D79+D85+D91+D102+D113+D118+D125+D130+D136+D143+D149+D155+D162+D169+D175+D182+D188+D196+D201)</f>
        <v>14469.7</v>
      </c>
      <c r="D214" s="68">
        <f t="shared" ref="D214:E214" si="26">SUM(E9+E16+E24+E32+E40+E47+E53+E59+E66+E72+E79+E85+E91+E102+E113+E118+E125+E130+E136+E143+E149+E155+E162+E169+E175+E182+E188+E196+E201)</f>
        <v>14187.099999999999</v>
      </c>
      <c r="E214" s="68">
        <f t="shared" si="26"/>
        <v>14172.3</v>
      </c>
    </row>
    <row r="215" spans="2:7" ht="24" x14ac:dyDescent="0.2">
      <c r="B215" s="67" t="s">
        <v>98</v>
      </c>
      <c r="C215" s="71">
        <f>SUM(D11+D18+D26+D34+D42+D61+D74)</f>
        <v>551.79999999999995</v>
      </c>
      <c r="D215" s="71">
        <f t="shared" ref="D215:E215" si="27">SUM(E11+E18+E26+E34+E42+E61+E74)</f>
        <v>507.69999999999993</v>
      </c>
      <c r="E215" s="71">
        <f t="shared" si="27"/>
        <v>517.20000000000005</v>
      </c>
    </row>
    <row r="216" spans="2:7" ht="15.75" customHeight="1" x14ac:dyDescent="0.2">
      <c r="B216" s="67" t="s">
        <v>9</v>
      </c>
      <c r="C216" s="71">
        <f>SUM(D12+D19+D27+D35+D43+D49+D54+D62+D68+D75+D80+D87+D94+D103+D108+D114+D121+D126+D131+D139+D145+D151+D158+D165+D171+D178+D184+D191+D197+D202)</f>
        <v>2775.4</v>
      </c>
      <c r="D216" s="71">
        <f t="shared" ref="D216:E216" si="28">SUM(E12+E19+E27+E35+E43+E49+E54+E62+E68+E75+E80+E87+E94+E103+E108+E114+E121+E126+E131+E139+E145+E151+E158+E165+E171+E178+E184+E191+E197+E202)</f>
        <v>0</v>
      </c>
      <c r="E216" s="71">
        <f t="shared" si="28"/>
        <v>0</v>
      </c>
      <c r="F216" s="34"/>
    </row>
    <row r="217" spans="2:7" ht="15.75" customHeight="1" x14ac:dyDescent="0.2">
      <c r="B217" s="67" t="s">
        <v>116</v>
      </c>
      <c r="C217" s="71">
        <f>SUM(D132)</f>
        <v>1600</v>
      </c>
      <c r="D217" s="71">
        <f t="shared" ref="D217:E217" si="29">SUM(E132)</f>
        <v>0</v>
      </c>
      <c r="E217" s="71">
        <f t="shared" si="29"/>
        <v>0</v>
      </c>
      <c r="F217" s="34"/>
    </row>
    <row r="218" spans="2:7" ht="36" x14ac:dyDescent="0.2">
      <c r="B218" s="67" t="s">
        <v>13</v>
      </c>
      <c r="C218" s="71">
        <f>SUM(D10+D17+D25+D33+D41+D48+D60+D67+D73+D86+D92+D98+D107+D119+D137+D156+D163+D176+D189)</f>
        <v>16307.2</v>
      </c>
      <c r="D218" s="71">
        <f t="shared" ref="D218:E218" si="30">SUM(E10+E17+E25+E33+E41+E48+E60+E67+E73+E86+E92+E98+E107+E119+E137+E156+E163+E176)</f>
        <v>15423</v>
      </c>
      <c r="E218" s="71">
        <f t="shared" si="30"/>
        <v>15321</v>
      </c>
    </row>
    <row r="219" spans="2:7" ht="35.25" customHeight="1" x14ac:dyDescent="0.2">
      <c r="B219" s="69" t="s">
        <v>14</v>
      </c>
      <c r="C219" s="71">
        <f>SUM(D93+D120+D138+D144+D150+D157+D164+D170+D177+D183+D190)</f>
        <v>1853.4</v>
      </c>
      <c r="D219" s="71">
        <f t="shared" ref="D219:E219" si="31">SUM(E93+E120+E138+E144+E150+E157+E164+E170+E177+E183+E190)</f>
        <v>956.4</v>
      </c>
      <c r="E219" s="71">
        <f t="shared" si="31"/>
        <v>31.9</v>
      </c>
    </row>
  </sheetData>
  <customSheetViews>
    <customSheetView guid="{332F9C2A-37BA-4BBD-8438-18775629EB58}" fitToPage="1" topLeftCell="A85">
      <selection activeCell="D108" sqref="D10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8">
    <mergeCell ref="B2:G2"/>
    <mergeCell ref="B106:B108"/>
    <mergeCell ref="B207:G207"/>
    <mergeCell ref="B208:G208"/>
    <mergeCell ref="B206:G20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2025-08-25T07:16:41Z</dcterms:modified>
</cp:coreProperties>
</file>