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6-26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398" i="3" l="1"/>
  <c r="D333" i="3"/>
  <c r="D388" i="3" l="1"/>
  <c r="D97" i="3"/>
  <c r="D405" i="3" l="1"/>
  <c r="D123" i="3"/>
  <c r="D124" i="3"/>
  <c r="D420" i="3" l="1"/>
  <c r="D163" i="3" l="1"/>
  <c r="D127" i="3"/>
  <c r="D131" i="3"/>
  <c r="D132" i="3"/>
  <c r="D104" i="3"/>
  <c r="D103" i="3" s="1"/>
  <c r="D134" i="3"/>
  <c r="D115" i="3"/>
  <c r="D114" i="3" s="1"/>
  <c r="D110" i="3" s="1"/>
  <c r="D416" i="3" l="1"/>
  <c r="D415" i="3" s="1"/>
  <c r="D393" i="3"/>
  <c r="D43" i="3"/>
  <c r="D41" i="3" s="1"/>
  <c r="D246" i="3"/>
  <c r="D228" i="3"/>
  <c r="D198" i="3"/>
  <c r="D210" i="3"/>
  <c r="D382" i="3"/>
  <c r="D381" i="3" s="1"/>
  <c r="D14" i="3"/>
  <c r="D216" i="3"/>
  <c r="D270" i="3"/>
  <c r="D282" i="3"/>
  <c r="D234" i="3"/>
  <c r="D406" i="3"/>
  <c r="D426" i="3" l="1"/>
  <c r="D425" i="3"/>
  <c r="D411" i="3"/>
  <c r="D410" i="3"/>
  <c r="D409" i="3"/>
  <c r="D404" i="3"/>
  <c r="D397" i="3"/>
  <c r="D394" i="3"/>
  <c r="D387" i="3"/>
  <c r="D185" i="3" l="1"/>
  <c r="D179" i="3" l="1"/>
  <c r="D176" i="3"/>
  <c r="D175" i="3" s="1"/>
  <c r="D147" i="3"/>
  <c r="D85" i="3"/>
  <c r="D84" i="3" s="1"/>
  <c r="D52" i="3"/>
  <c r="D51" i="3" s="1"/>
  <c r="D27" i="3"/>
  <c r="D81" i="3" l="1"/>
  <c r="D80" i="3" s="1"/>
  <c r="D422" i="3"/>
  <c r="D421" i="3"/>
  <c r="D419" i="3"/>
  <c r="D414" i="3"/>
  <c r="D413" i="3" s="1"/>
  <c r="D412" i="3"/>
  <c r="D402" i="3"/>
  <c r="D401" i="3"/>
  <c r="D399" i="3"/>
  <c r="D392" i="3"/>
  <c r="D389" i="3"/>
  <c r="D376" i="3"/>
  <c r="D375" i="3" s="1"/>
  <c r="D374" i="3" s="1"/>
  <c r="D371" i="3"/>
  <c r="D370" i="3" s="1"/>
  <c r="D369" i="3" s="1"/>
  <c r="D366" i="3"/>
  <c r="D365" i="3" s="1"/>
  <c r="D364" i="3" s="1"/>
  <c r="D360" i="3"/>
  <c r="D359" i="3" s="1"/>
  <c r="D358" i="3" s="1"/>
  <c r="D355" i="3"/>
  <c r="D354" i="3" s="1"/>
  <c r="D353" i="3" s="1"/>
  <c r="D350" i="3"/>
  <c r="D349" i="3" s="1"/>
  <c r="D348" i="3" s="1"/>
  <c r="D344" i="3"/>
  <c r="D343" i="3" s="1"/>
  <c r="D342" i="3" s="1"/>
  <c r="D339" i="3"/>
  <c r="D338" i="3" s="1"/>
  <c r="D337" i="3" s="1"/>
  <c r="D332" i="3"/>
  <c r="D331" i="3" s="1"/>
  <c r="D328" i="3"/>
  <c r="D327" i="3" s="1"/>
  <c r="D326" i="3" s="1"/>
  <c r="D323" i="3"/>
  <c r="D322" i="3" s="1"/>
  <c r="D321" i="3" s="1"/>
  <c r="D318" i="3"/>
  <c r="D317" i="3" s="1"/>
  <c r="D316" i="3" s="1"/>
  <c r="D312" i="3"/>
  <c r="D311" i="3" s="1"/>
  <c r="D310" i="3" s="1"/>
  <c r="D306" i="3"/>
  <c r="D305" i="3" s="1"/>
  <c r="D304" i="3" s="1"/>
  <c r="D300" i="3"/>
  <c r="D299" i="3" s="1"/>
  <c r="D298" i="3" s="1"/>
  <c r="D294" i="3"/>
  <c r="D293" i="3" s="1"/>
  <c r="D292" i="3" s="1"/>
  <c r="D288" i="3"/>
  <c r="D287" i="3" s="1"/>
  <c r="D286" i="3" s="1"/>
  <c r="D281" i="3"/>
  <c r="D280" i="3" s="1"/>
  <c r="D276" i="3"/>
  <c r="D275" i="3" s="1"/>
  <c r="D274" i="3" s="1"/>
  <c r="D269" i="3"/>
  <c r="D268" i="3" s="1"/>
  <c r="D264" i="3"/>
  <c r="D263" i="3" s="1"/>
  <c r="D262" i="3" s="1"/>
  <c r="D258" i="3"/>
  <c r="D257" i="3" s="1"/>
  <c r="D256" i="3" s="1"/>
  <c r="D252" i="3"/>
  <c r="D251" i="3" s="1"/>
  <c r="D250" i="3" s="1"/>
  <c r="D245" i="3"/>
  <c r="D244" i="3" s="1"/>
  <c r="D240" i="3"/>
  <c r="D239" i="3" s="1"/>
  <c r="D238" i="3" s="1"/>
  <c r="D233" i="3"/>
  <c r="D232" i="3" s="1"/>
  <c r="D227" i="3"/>
  <c r="D226" i="3" s="1"/>
  <c r="D222" i="3"/>
  <c r="D221" i="3" s="1"/>
  <c r="D220" i="3" s="1"/>
  <c r="D215" i="3"/>
  <c r="D214" i="3" s="1"/>
  <c r="D209" i="3"/>
  <c r="D208" i="3" s="1"/>
  <c r="D204" i="3"/>
  <c r="D203" i="3" s="1"/>
  <c r="D202" i="3" s="1"/>
  <c r="D197" i="3"/>
  <c r="D196" i="3" s="1"/>
  <c r="D193" i="3"/>
  <c r="D189" i="3"/>
  <c r="D188" i="3" s="1"/>
  <c r="D184" i="3"/>
  <c r="D178" i="3"/>
  <c r="D172" i="3"/>
  <c r="D171" i="3" s="1"/>
  <c r="D168" i="3"/>
  <c r="D167" i="3" s="1"/>
  <c r="D162" i="3"/>
  <c r="D160" i="3"/>
  <c r="D159" i="3" s="1"/>
  <c r="D155" i="3"/>
  <c r="D154" i="3" s="1"/>
  <c r="D151" i="3"/>
  <c r="D150" i="3" s="1"/>
  <c r="D144" i="3"/>
  <c r="D143" i="3" s="1"/>
  <c r="D142" i="3" s="1"/>
  <c r="D140" i="3"/>
  <c r="D139" i="3" s="1"/>
  <c r="D135" i="3"/>
  <c r="D129" i="3"/>
  <c r="D128" i="3" s="1"/>
  <c r="D120" i="3"/>
  <c r="D119" i="3" s="1"/>
  <c r="D118" i="3" s="1"/>
  <c r="D112" i="3"/>
  <c r="D111" i="3" s="1"/>
  <c r="D108" i="3"/>
  <c r="D107" i="3" s="1"/>
  <c r="D101" i="3"/>
  <c r="D100" i="3" s="1"/>
  <c r="D96" i="3"/>
  <c r="D95" i="3" s="1"/>
  <c r="D92" i="3"/>
  <c r="D91" i="3" s="1"/>
  <c r="D89" i="3"/>
  <c r="D88" i="3" s="1"/>
  <c r="D78" i="3"/>
  <c r="D77" i="3" s="1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59" i="3" l="1"/>
  <c r="D55" i="3" s="1"/>
  <c r="D170" i="3"/>
  <c r="D192" i="3"/>
  <c r="D191" i="3" s="1"/>
  <c r="D149" i="3"/>
  <c r="D87" i="3"/>
  <c r="D17" i="3"/>
  <c r="D63" i="3"/>
  <c r="D408" i="3"/>
  <c r="D407" i="3" s="1"/>
  <c r="D76" i="3"/>
  <c r="D386" i="3"/>
  <c r="D385" i="3" s="1"/>
  <c r="D183" i="3"/>
  <c r="D158" i="3"/>
  <c r="D418" i="3"/>
  <c r="D417" i="3" s="1"/>
  <c r="D391" i="3"/>
  <c r="D390" i="3" s="1"/>
  <c r="D396" i="3"/>
  <c r="D395" i="3" s="1"/>
  <c r="D403" i="3"/>
  <c r="D400" i="3" s="1"/>
  <c r="D424" i="3" l="1"/>
  <c r="D423" i="3" s="1"/>
  <c r="D384" i="3" s="1"/>
  <c r="D380" i="3"/>
</calcChain>
</file>

<file path=xl/sharedStrings.xml><?xml version="1.0" encoding="utf-8"?>
<sst xmlns="http://schemas.openxmlformats.org/spreadsheetml/2006/main" count="560" uniqueCount="140">
  <si>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</si>
  <si>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</si>
  <si>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</si>
  <si>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</si>
  <si>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</si>
  <si>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</si>
  <si>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</si>
  <si>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</si>
  <si>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</si>
  <si>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</si>
  <si>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</si>
  <si>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</si>
  <si>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</si>
  <si>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</si>
  <si>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</si>
  <si>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</si>
  <si>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</si>
  <si>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</si>
  <si>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</si>
  <si>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</si>
  <si>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</si>
  <si>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</si>
  <si>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</si>
  <si>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</si>
  <si>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</si>
  <si>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</si>
  <si>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</si>
  <si>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</si>
  <si>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</si>
  <si>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</si>
  <si>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</si>
  <si>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</si>
  <si>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</si>
  <si>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</si>
  <si>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</si>
  <si>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</si>
  <si>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</si>
  <si>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</si>
  <si>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</si>
  <si>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</si>
  <si>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</si>
  <si>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</si>
  <si>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</si>
  <si>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</si>
  <si>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</si>
  <si>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</si>
  <si>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</si>
  <si>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</si>
  <si>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</si>
  <si>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</si>
  <si>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</si>
  <si>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</si>
  <si>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</si>
  <si>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</si>
  <si>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</si>
  <si>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</si>
  <si>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</si>
  <si>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</si>
  <si>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</si>
  <si>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</si>
  <si>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</si>
  <si>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</si>
  <si>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</si>
  <si>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</si>
  <si>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</si>
  <si>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</si>
  <si>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</si>
  <si>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</si>
  <si>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</si>
  <si>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</si>
  <si>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</si>
  <si>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</si>
  <si>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</si>
  <si>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</si>
  <si>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</si>
  <si>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</si>
  <si>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</si>
  <si>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</si>
  <si>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</si>
  <si>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</si>
  <si>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</si>
  <si>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</si>
  <si>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</si>
  <si>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</si>
  <si>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</si>
  <si>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</si>
  <si>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</si>
  <si>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</si>
  <si>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</si>
  <si>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</si>
  <si>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</si>
  <si>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</si>
  <si>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</si>
  <si>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</si>
  <si>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</si>
  <si>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</si>
  <si>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</si>
  <si>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</si>
  <si>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</si>
  <si>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</si>
  <si>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</si>
  <si>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</si>
  <si>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</si>
  <si>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</si>
  <si>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</si>
  <si>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</si>
  <si>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</si>
  <si>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</si>
  <si>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</si>
  <si>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</si>
  <si>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</si>
  <si>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</si>
  <si>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</si>
  <si>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</si>
  <si>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</si>
  <si>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</si>
  <si>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</si>
  <si>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</si>
  <si>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</si>
  <si>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</si>
  <si>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</si>
  <si>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</si>
  <si>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</si>
  <si>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</si>
  <si>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</si>
  <si>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</si>
  <si>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</si>
  <si>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</si>
  <si>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</si>
  <si>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</si>
  <si>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</si>
  <si>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</si>
  <si>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</si>
  <si>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</si>
  <si>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</si>
  <si>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</si>
  <si>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</si>
  <si>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</si>
  <si>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(tūkst. eurų)</t>
  </si>
  <si>
    <t>2025 m. birželio 26 d. sprendimu Nr. T-160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</si>
</sst>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.5"/>
      <name val="Times New Roman"/>
      <family val="1"/>
      <charset val="186"/>
    </font>
    <font>
      <sz val="11.5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4">
    <xf numFmtId="0" fontId="0" fillId="0" borderId="0" xfId="0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8" fillId="2" borderId="3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7" fillId="0" borderId="0" xfId="1" applyFont="1"/>
    <xf numFmtId="0" fontId="18" fillId="0" borderId="0" xfId="0" applyFont="1"/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7"/>
  <sheetViews>
    <sheetView tabSelected="1" topLeftCell="A406" workbookViewId="0">
      <selection activeCell="H17" sqref="H17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1" spans="1:5" ht="9" customHeight="1" x14ac:dyDescent="0.25"/>
    <row r="2" spans="1:5" x14ac:dyDescent="0.25">
      <c r="C2" s="92" t="s">
        <v>0</v>
      </c>
      <c r="D2" s="93"/>
      <c r="E2" s="93"/>
    </row>
    <row r="3" spans="1:5" x14ac:dyDescent="0.25">
      <c r="C3" s="92" t="s">
        <v>1</v>
      </c>
      <c r="D3" s="93"/>
      <c r="E3" s="93"/>
    </row>
    <row r="4" spans="1:5" x14ac:dyDescent="0.25">
      <c r="C4" s="92" t="s">
        <v>139</v>
      </c>
      <c r="D4" s="93"/>
      <c r="E4" s="93"/>
    </row>
    <row r="5" spans="1:5" x14ac:dyDescent="0.25">
      <c r="C5" s="92" t="s">
        <v>2</v>
      </c>
      <c r="D5" s="93"/>
      <c r="E5" s="93"/>
    </row>
    <row r="6" spans="1:5" ht="8.25" customHeight="1" x14ac:dyDescent="0.25"/>
    <row r="8" spans="1:5" ht="32.25" customHeight="1" x14ac:dyDescent="0.25">
      <c r="A8" s="51" t="s">
        <v>130</v>
      </c>
      <c r="B8" s="51"/>
      <c r="C8" s="51"/>
      <c r="D8" s="51"/>
    </row>
    <row r="9" spans="1:5" ht="15.75" x14ac:dyDescent="0.25">
      <c r="A9" s="1"/>
      <c r="B9" s="1"/>
      <c r="C9" s="1"/>
    </row>
    <row r="10" spans="1:5" ht="15.75" x14ac:dyDescent="0.25">
      <c r="A10" s="1"/>
      <c r="B10" s="1"/>
      <c r="C10" s="1"/>
      <c r="D10" s="32" t="s">
        <v>138</v>
      </c>
    </row>
    <row r="11" spans="1:5" ht="38.25" customHeight="1" x14ac:dyDescent="0.25">
      <c r="A11" s="2" t="s">
        <v>3</v>
      </c>
      <c r="B11" s="3" t="s">
        <v>4</v>
      </c>
      <c r="C11" s="2" t="s">
        <v>5</v>
      </c>
      <c r="D11" s="3" t="s">
        <v>6</v>
      </c>
    </row>
    <row r="12" spans="1:5" ht="18" customHeight="1" x14ac:dyDescent="0.25">
      <c r="A12" s="72" t="s">
        <v>7</v>
      </c>
      <c r="B12" s="33" t="s">
        <v>8</v>
      </c>
      <c r="C12" s="34"/>
      <c r="D12" s="35">
        <f t="shared" ref="D12:D13" si="0">SUM(D13)</f>
        <v>1.2000000000000002</v>
      </c>
    </row>
    <row r="13" spans="1:5" ht="14.25" customHeight="1" x14ac:dyDescent="0.25">
      <c r="A13" s="73"/>
      <c r="B13" s="4" t="s">
        <v>9</v>
      </c>
      <c r="C13" s="9" t="s">
        <v>10</v>
      </c>
      <c r="D13" s="15">
        <f t="shared" si="0"/>
        <v>1.2000000000000002</v>
      </c>
    </row>
    <row r="14" spans="1:5" ht="12.75" customHeight="1" x14ac:dyDescent="0.25">
      <c r="A14" s="73"/>
      <c r="B14" s="36" t="s">
        <v>131</v>
      </c>
      <c r="C14" s="75"/>
      <c r="D14" s="12">
        <f>SUM(D15:D16)</f>
        <v>1.2000000000000002</v>
      </c>
    </row>
    <row r="15" spans="1:5" ht="12.75" customHeight="1" x14ac:dyDescent="0.25">
      <c r="A15" s="73"/>
      <c r="B15" s="37" t="s">
        <v>11</v>
      </c>
      <c r="C15" s="76"/>
      <c r="D15" s="5">
        <v>0.1</v>
      </c>
    </row>
    <row r="16" spans="1:5" ht="12.75" customHeight="1" x14ac:dyDescent="0.25">
      <c r="A16" s="74"/>
      <c r="B16" s="37" t="s">
        <v>14</v>
      </c>
      <c r="C16" s="77"/>
      <c r="D16" s="5">
        <v>1.1000000000000001</v>
      </c>
    </row>
    <row r="17" spans="1:4" s="7" customFormat="1" ht="17.25" customHeight="1" x14ac:dyDescent="0.25">
      <c r="A17" s="58" t="s">
        <v>12</v>
      </c>
      <c r="B17" s="38" t="s">
        <v>13</v>
      </c>
      <c r="C17" s="6"/>
      <c r="D17" s="39">
        <f>SUM(D41+D45+D36+D30+D26+D18+D23+D51)</f>
        <v>5909.8</v>
      </c>
    </row>
    <row r="18" spans="1:4" s="7" customFormat="1" ht="15" customHeight="1" x14ac:dyDescent="0.25">
      <c r="A18" s="59"/>
      <c r="B18" s="4" t="s">
        <v>9</v>
      </c>
      <c r="C18" s="9" t="s">
        <v>10</v>
      </c>
      <c r="D18" s="15">
        <f>SUM(D19+D22)</f>
        <v>672.30000000000007</v>
      </c>
    </row>
    <row r="19" spans="1:4" s="7" customFormat="1" ht="12.75" customHeight="1" x14ac:dyDescent="0.25">
      <c r="A19" s="59"/>
      <c r="B19" s="36" t="s">
        <v>131</v>
      </c>
      <c r="C19" s="55"/>
      <c r="D19" s="12">
        <f>SUM(D20:D21)</f>
        <v>668.7</v>
      </c>
    </row>
    <row r="20" spans="1:4" s="7" customFormat="1" ht="12.75" customHeight="1" x14ac:dyDescent="0.25">
      <c r="A20" s="59"/>
      <c r="B20" s="37" t="s">
        <v>11</v>
      </c>
      <c r="C20" s="56"/>
      <c r="D20" s="8">
        <v>18.7</v>
      </c>
    </row>
    <row r="21" spans="1:4" s="7" customFormat="1" ht="12.75" customHeight="1" x14ac:dyDescent="0.25">
      <c r="A21" s="59"/>
      <c r="B21" s="37" t="s">
        <v>14</v>
      </c>
      <c r="C21" s="56"/>
      <c r="D21" s="8">
        <v>650</v>
      </c>
    </row>
    <row r="22" spans="1:4" s="7" customFormat="1" ht="12.75" customHeight="1" x14ac:dyDescent="0.25">
      <c r="A22" s="59"/>
      <c r="B22" s="40" t="s">
        <v>15</v>
      </c>
      <c r="C22" s="57"/>
      <c r="D22" s="12">
        <v>3.6</v>
      </c>
    </row>
    <row r="23" spans="1:4" s="7" customFormat="1" x14ac:dyDescent="0.25">
      <c r="A23" s="59"/>
      <c r="B23" s="11" t="s">
        <v>126</v>
      </c>
      <c r="C23" s="9" t="s">
        <v>16</v>
      </c>
      <c r="D23" s="15">
        <f t="shared" ref="D23" si="1">SUM(D24)</f>
        <v>738.1</v>
      </c>
    </row>
    <row r="24" spans="1:4" s="7" customFormat="1" ht="12.75" customHeight="1" x14ac:dyDescent="0.25">
      <c r="A24" s="59"/>
      <c r="B24" s="36" t="s">
        <v>131</v>
      </c>
      <c r="C24" s="52"/>
      <c r="D24" s="12">
        <f>SUM(D25)</f>
        <v>738.1</v>
      </c>
    </row>
    <row r="25" spans="1:4" s="7" customFormat="1" ht="12.75" customHeight="1" x14ac:dyDescent="0.25">
      <c r="A25" s="59"/>
      <c r="B25" s="37" t="s">
        <v>14</v>
      </c>
      <c r="C25" s="52"/>
      <c r="D25" s="8">
        <v>738.1</v>
      </c>
    </row>
    <row r="26" spans="1:4" s="7" customFormat="1" ht="15" customHeight="1" x14ac:dyDescent="0.25">
      <c r="A26" s="59"/>
      <c r="B26" s="4" t="s">
        <v>17</v>
      </c>
      <c r="C26" s="9" t="s">
        <v>18</v>
      </c>
      <c r="D26" s="15">
        <f t="shared" ref="D26" si="2">SUM(D27)</f>
        <v>744.7</v>
      </c>
    </row>
    <row r="27" spans="1:4" s="7" customFormat="1" ht="12.75" customHeight="1" x14ac:dyDescent="0.25">
      <c r="A27" s="59"/>
      <c r="B27" s="36" t="s">
        <v>131</v>
      </c>
      <c r="C27" s="53"/>
      <c r="D27" s="12">
        <f>SUM(D28:D29)</f>
        <v>744.7</v>
      </c>
    </row>
    <row r="28" spans="1:4" s="7" customFormat="1" ht="12.75" customHeight="1" x14ac:dyDescent="0.25">
      <c r="A28" s="59"/>
      <c r="B28" s="37" t="s">
        <v>11</v>
      </c>
      <c r="C28" s="53"/>
      <c r="D28" s="8">
        <v>0.2</v>
      </c>
    </row>
    <row r="29" spans="1:4" s="7" customFormat="1" ht="12.75" customHeight="1" x14ac:dyDescent="0.25">
      <c r="A29" s="59"/>
      <c r="B29" s="37" t="s">
        <v>14</v>
      </c>
      <c r="C29" s="53"/>
      <c r="D29" s="8">
        <v>744.5</v>
      </c>
    </row>
    <row r="30" spans="1:4" s="7" customFormat="1" x14ac:dyDescent="0.25">
      <c r="A30" s="59"/>
      <c r="B30" s="11" t="s">
        <v>132</v>
      </c>
      <c r="C30" s="9" t="s">
        <v>19</v>
      </c>
      <c r="D30" s="15">
        <f>SUM(D33+D31+D32)</f>
        <v>2018</v>
      </c>
    </row>
    <row r="31" spans="1:4" s="7" customFormat="1" ht="12.75" customHeight="1" x14ac:dyDescent="0.25">
      <c r="A31" s="59"/>
      <c r="B31" s="36" t="s">
        <v>20</v>
      </c>
      <c r="C31" s="52"/>
      <c r="D31" s="12">
        <v>8.4</v>
      </c>
    </row>
    <row r="32" spans="1:4" s="7" customFormat="1" ht="12.75" customHeight="1" x14ac:dyDescent="0.25">
      <c r="A32" s="59"/>
      <c r="B32" s="36" t="s">
        <v>21</v>
      </c>
      <c r="C32" s="52"/>
      <c r="D32" s="12">
        <v>210.9</v>
      </c>
    </row>
    <row r="33" spans="1:4" s="7" customFormat="1" ht="12.75" customHeight="1" x14ac:dyDescent="0.25">
      <c r="A33" s="59"/>
      <c r="B33" s="36" t="s">
        <v>131</v>
      </c>
      <c r="C33" s="52"/>
      <c r="D33" s="12">
        <f>SUM(D34:D35)</f>
        <v>1798.6999999999998</v>
      </c>
    </row>
    <row r="34" spans="1:4" s="7" customFormat="1" ht="12.75" customHeight="1" x14ac:dyDescent="0.25">
      <c r="A34" s="59"/>
      <c r="B34" s="37" t="s">
        <v>11</v>
      </c>
      <c r="C34" s="52"/>
      <c r="D34" s="8">
        <v>34.6</v>
      </c>
    </row>
    <row r="35" spans="1:4" s="10" customFormat="1" ht="12.75" customHeight="1" x14ac:dyDescent="0.25">
      <c r="A35" s="59"/>
      <c r="B35" s="37" t="s">
        <v>14</v>
      </c>
      <c r="C35" s="52"/>
      <c r="D35" s="8">
        <v>1764.1</v>
      </c>
    </row>
    <row r="36" spans="1:4" s="7" customFormat="1" ht="15" customHeight="1" x14ac:dyDescent="0.25">
      <c r="A36" s="59"/>
      <c r="B36" s="11" t="s">
        <v>22</v>
      </c>
      <c r="C36" s="9" t="s">
        <v>23</v>
      </c>
      <c r="D36" s="15">
        <f t="shared" ref="D36" si="3">SUM(D37)</f>
        <v>1136.5</v>
      </c>
    </row>
    <row r="37" spans="1:4" s="7" customFormat="1" ht="12.75" customHeight="1" x14ac:dyDescent="0.25">
      <c r="A37" s="59"/>
      <c r="B37" s="36" t="s">
        <v>131</v>
      </c>
      <c r="C37" s="53"/>
      <c r="D37" s="12">
        <f>SUM(D38:D40)</f>
        <v>1136.5</v>
      </c>
    </row>
    <row r="38" spans="1:4" s="7" customFormat="1" ht="12.75" customHeight="1" x14ac:dyDescent="0.25">
      <c r="A38" s="59"/>
      <c r="B38" s="37" t="s">
        <v>11</v>
      </c>
      <c r="C38" s="53"/>
      <c r="D38" s="8">
        <v>88.2</v>
      </c>
    </row>
    <row r="39" spans="1:4" s="7" customFormat="1" ht="12.75" customHeight="1" x14ac:dyDescent="0.25">
      <c r="A39" s="59"/>
      <c r="B39" s="37" t="s">
        <v>14</v>
      </c>
      <c r="C39" s="53"/>
      <c r="D39" s="8">
        <v>942.9</v>
      </c>
    </row>
    <row r="40" spans="1:4" s="10" customFormat="1" ht="12.75" customHeight="1" x14ac:dyDescent="0.25">
      <c r="A40" s="59"/>
      <c r="B40" s="37" t="s">
        <v>24</v>
      </c>
      <c r="C40" s="53"/>
      <c r="D40" s="8">
        <v>105.4</v>
      </c>
    </row>
    <row r="41" spans="1:4" s="7" customFormat="1" ht="15" customHeight="1" x14ac:dyDescent="0.25">
      <c r="A41" s="59"/>
      <c r="B41" s="11" t="s">
        <v>25</v>
      </c>
      <c r="C41" s="9" t="s">
        <v>26</v>
      </c>
      <c r="D41" s="15">
        <f>SUM(D42+D43)</f>
        <v>37.9</v>
      </c>
    </row>
    <row r="42" spans="1:4" s="7" customFormat="1" ht="12.75" customHeight="1" x14ac:dyDescent="0.25">
      <c r="A42" s="59"/>
      <c r="B42" s="41" t="s">
        <v>27</v>
      </c>
      <c r="C42" s="69"/>
      <c r="D42" s="20">
        <v>33.9</v>
      </c>
    </row>
    <row r="43" spans="1:4" s="7" customFormat="1" ht="12.75" customHeight="1" x14ac:dyDescent="0.25">
      <c r="A43" s="59"/>
      <c r="B43" s="36" t="s">
        <v>131</v>
      </c>
      <c r="C43" s="70"/>
      <c r="D43" s="12">
        <f>SUM(D44)</f>
        <v>4</v>
      </c>
    </row>
    <row r="44" spans="1:4" s="7" customFormat="1" ht="12.75" customHeight="1" x14ac:dyDescent="0.25">
      <c r="A44" s="59"/>
      <c r="B44" s="37" t="s">
        <v>14</v>
      </c>
      <c r="C44" s="71"/>
      <c r="D44" s="8">
        <v>4</v>
      </c>
    </row>
    <row r="45" spans="1:4" s="7" customFormat="1" ht="15" customHeight="1" x14ac:dyDescent="0.25">
      <c r="A45" s="59"/>
      <c r="B45" s="11" t="s">
        <v>28</v>
      </c>
      <c r="C45" s="9" t="s">
        <v>29</v>
      </c>
      <c r="D45" s="15">
        <f>SUM(D46+D50)</f>
        <v>461.79999999999995</v>
      </c>
    </row>
    <row r="46" spans="1:4" s="7" customFormat="1" ht="12.75" customHeight="1" x14ac:dyDescent="0.25">
      <c r="A46" s="59"/>
      <c r="B46" s="36" t="s">
        <v>131</v>
      </c>
      <c r="C46" s="49"/>
      <c r="D46" s="20">
        <f>SUM(D47:D49)</f>
        <v>65.900000000000006</v>
      </c>
    </row>
    <row r="47" spans="1:4" s="7" customFormat="1" ht="12.75" customHeight="1" x14ac:dyDescent="0.25">
      <c r="A47" s="59"/>
      <c r="B47" s="37" t="s">
        <v>11</v>
      </c>
      <c r="C47" s="49"/>
      <c r="D47" s="8">
        <v>2.7</v>
      </c>
    </row>
    <row r="48" spans="1:4" s="7" customFormat="1" ht="12.75" customHeight="1" x14ac:dyDescent="0.25">
      <c r="A48" s="59"/>
      <c r="B48" s="37" t="s">
        <v>14</v>
      </c>
      <c r="C48" s="49"/>
      <c r="D48" s="8">
        <v>50</v>
      </c>
    </row>
    <row r="49" spans="1:4" s="7" customFormat="1" ht="12.75" customHeight="1" x14ac:dyDescent="0.25">
      <c r="A49" s="59"/>
      <c r="B49" s="37" t="s">
        <v>30</v>
      </c>
      <c r="C49" s="49"/>
      <c r="D49" s="8">
        <v>13.2</v>
      </c>
    </row>
    <row r="50" spans="1:4" s="7" customFormat="1" ht="12.75" customHeight="1" x14ac:dyDescent="0.25">
      <c r="A50" s="59"/>
      <c r="B50" s="41" t="s">
        <v>27</v>
      </c>
      <c r="C50" s="49"/>
      <c r="D50" s="20">
        <v>395.9</v>
      </c>
    </row>
    <row r="51" spans="1:4" s="7" customFormat="1" ht="15" customHeight="1" x14ac:dyDescent="0.25">
      <c r="A51" s="59"/>
      <c r="B51" s="4" t="s">
        <v>134</v>
      </c>
      <c r="C51" s="9" t="s">
        <v>133</v>
      </c>
      <c r="D51" s="43">
        <f>SUM(D52)</f>
        <v>100.5</v>
      </c>
    </row>
    <row r="52" spans="1:4" s="7" customFormat="1" ht="12.75" customHeight="1" x14ac:dyDescent="0.25">
      <c r="A52" s="59"/>
      <c r="B52" s="36" t="s">
        <v>131</v>
      </c>
      <c r="C52" s="61"/>
      <c r="D52" s="12">
        <f>SUM(D53:D54)</f>
        <v>100.5</v>
      </c>
    </row>
    <row r="53" spans="1:4" s="7" customFormat="1" ht="12.75" customHeight="1" x14ac:dyDescent="0.25">
      <c r="A53" s="59"/>
      <c r="B53" s="37" t="s">
        <v>11</v>
      </c>
      <c r="C53" s="62"/>
      <c r="D53" s="8">
        <v>0.5</v>
      </c>
    </row>
    <row r="54" spans="1:4" s="7" customFormat="1" ht="12.75" customHeight="1" x14ac:dyDescent="0.25">
      <c r="A54" s="60"/>
      <c r="B54" s="37" t="s">
        <v>14</v>
      </c>
      <c r="C54" s="63"/>
      <c r="D54" s="8">
        <v>100</v>
      </c>
    </row>
    <row r="55" spans="1:4" s="7" customFormat="1" ht="18" customHeight="1" x14ac:dyDescent="0.25">
      <c r="A55" s="64" t="s">
        <v>31</v>
      </c>
      <c r="B55" s="17" t="s">
        <v>32</v>
      </c>
      <c r="C55" s="18"/>
      <c r="D55" s="19">
        <f>SUM(D59+D56)</f>
        <v>31.8</v>
      </c>
    </row>
    <row r="56" spans="1:4" s="7" customFormat="1" ht="15" customHeight="1" x14ac:dyDescent="0.25">
      <c r="A56" s="65"/>
      <c r="B56" s="4" t="s">
        <v>9</v>
      </c>
      <c r="C56" s="9" t="s">
        <v>10</v>
      </c>
      <c r="D56" s="15">
        <f t="shared" ref="D56" si="4">SUM(D57)</f>
        <v>0.5</v>
      </c>
    </row>
    <row r="57" spans="1:4" s="7" customFormat="1" ht="12.75" customHeight="1" x14ac:dyDescent="0.25">
      <c r="A57" s="65"/>
      <c r="B57" s="36" t="s">
        <v>131</v>
      </c>
      <c r="C57" s="50"/>
      <c r="D57" s="12">
        <f>SUM(D58:D58)</f>
        <v>0.5</v>
      </c>
    </row>
    <row r="58" spans="1:4" s="7" customFormat="1" ht="12.75" customHeight="1" x14ac:dyDescent="0.25">
      <c r="A58" s="65"/>
      <c r="B58" s="37" t="s">
        <v>11</v>
      </c>
      <c r="C58" s="50"/>
      <c r="D58" s="5">
        <v>0.5</v>
      </c>
    </row>
    <row r="59" spans="1:4" s="10" customFormat="1" ht="13.5" x14ac:dyDescent="0.25">
      <c r="A59" s="65"/>
      <c r="B59" s="11" t="s">
        <v>127</v>
      </c>
      <c r="C59" s="9" t="s">
        <v>19</v>
      </c>
      <c r="D59" s="15">
        <f>SUM(D62+D60)</f>
        <v>31.3</v>
      </c>
    </row>
    <row r="60" spans="1:4" s="10" customFormat="1" ht="12.75" customHeight="1" x14ac:dyDescent="0.25">
      <c r="A60" s="65"/>
      <c r="B60" s="36" t="s">
        <v>131</v>
      </c>
      <c r="C60" s="66"/>
      <c r="D60" s="12">
        <f>SUM(D61:D61)</f>
        <v>30</v>
      </c>
    </row>
    <row r="61" spans="1:4" s="10" customFormat="1" ht="12.75" customHeight="1" x14ac:dyDescent="0.25">
      <c r="A61" s="65"/>
      <c r="B61" s="37" t="s">
        <v>14</v>
      </c>
      <c r="C61" s="67"/>
      <c r="D61" s="8">
        <v>30</v>
      </c>
    </row>
    <row r="62" spans="1:4" s="7" customFormat="1" ht="12.75" customHeight="1" x14ac:dyDescent="0.25">
      <c r="A62" s="65"/>
      <c r="B62" s="40" t="s">
        <v>15</v>
      </c>
      <c r="C62" s="68"/>
      <c r="D62" s="20">
        <v>1.3</v>
      </c>
    </row>
    <row r="63" spans="1:4" s="7" customFormat="1" ht="18" customHeight="1" x14ac:dyDescent="0.25">
      <c r="A63" s="54" t="s">
        <v>33</v>
      </c>
      <c r="B63" s="17" t="s">
        <v>34</v>
      </c>
      <c r="C63" s="18"/>
      <c r="D63" s="19">
        <f>SUM(D68+D64+D73)</f>
        <v>31.2</v>
      </c>
    </row>
    <row r="64" spans="1:4" s="7" customFormat="1" ht="15" customHeight="1" x14ac:dyDescent="0.25">
      <c r="A64" s="54"/>
      <c r="B64" s="4" t="s">
        <v>9</v>
      </c>
      <c r="C64" s="9" t="s">
        <v>10</v>
      </c>
      <c r="D64" s="15">
        <f t="shared" ref="D64" si="5">SUM(D65)</f>
        <v>18.8</v>
      </c>
    </row>
    <row r="65" spans="1:10" s="7" customFormat="1" ht="12.75" customHeight="1" x14ac:dyDescent="0.25">
      <c r="A65" s="54"/>
      <c r="B65" s="36" t="s">
        <v>131</v>
      </c>
      <c r="C65" s="50"/>
      <c r="D65" s="12">
        <f>SUM(D66:D67)</f>
        <v>18.8</v>
      </c>
    </row>
    <row r="66" spans="1:10" s="7" customFormat="1" ht="12.75" customHeight="1" x14ac:dyDescent="0.25">
      <c r="A66" s="54"/>
      <c r="B66" s="37" t="s">
        <v>11</v>
      </c>
      <c r="C66" s="50"/>
      <c r="D66" s="5">
        <v>0.8</v>
      </c>
    </row>
    <row r="67" spans="1:10" s="7" customFormat="1" ht="12.75" customHeight="1" x14ac:dyDescent="0.25">
      <c r="A67" s="54"/>
      <c r="B67" s="37" t="s">
        <v>14</v>
      </c>
      <c r="C67" s="50"/>
      <c r="D67" s="5">
        <v>18</v>
      </c>
    </row>
    <row r="68" spans="1:10" s="7" customFormat="1" x14ac:dyDescent="0.25">
      <c r="A68" s="54"/>
      <c r="B68" s="11" t="s">
        <v>127</v>
      </c>
      <c r="C68" s="9" t="s">
        <v>19</v>
      </c>
      <c r="D68" s="15">
        <f>SUM(D72+D69)</f>
        <v>12.200000000000001</v>
      </c>
    </row>
    <row r="69" spans="1:10" s="7" customFormat="1" ht="12.75" customHeight="1" x14ac:dyDescent="0.25">
      <c r="A69" s="54"/>
      <c r="B69" s="36" t="s">
        <v>131</v>
      </c>
      <c r="C69" s="69"/>
      <c r="D69" s="12">
        <f>SUM(D70:D71)</f>
        <v>8.3000000000000007</v>
      </c>
    </row>
    <row r="70" spans="1:10" s="7" customFormat="1" ht="12.75" customHeight="1" x14ac:dyDescent="0.25">
      <c r="A70" s="54"/>
      <c r="B70" s="37" t="s">
        <v>11</v>
      </c>
      <c r="C70" s="70"/>
      <c r="D70" s="8">
        <v>0.3</v>
      </c>
    </row>
    <row r="71" spans="1:10" s="7" customFormat="1" ht="12.75" customHeight="1" x14ac:dyDescent="0.25">
      <c r="A71" s="54"/>
      <c r="B71" s="37" t="s">
        <v>14</v>
      </c>
      <c r="C71" s="70"/>
      <c r="D71" s="8">
        <v>8</v>
      </c>
    </row>
    <row r="72" spans="1:10" s="7" customFormat="1" ht="12.75" customHeight="1" x14ac:dyDescent="0.25">
      <c r="A72" s="54"/>
      <c r="B72" s="40" t="s">
        <v>15</v>
      </c>
      <c r="C72" s="71"/>
      <c r="D72" s="20">
        <v>3.9</v>
      </c>
    </row>
    <row r="73" spans="1:10" s="7" customFormat="1" ht="15" customHeight="1" x14ac:dyDescent="0.25">
      <c r="A73" s="54"/>
      <c r="B73" s="11" t="s">
        <v>22</v>
      </c>
      <c r="C73" s="9" t="s">
        <v>23</v>
      </c>
      <c r="D73" s="15">
        <f t="shared" ref="D73" si="6">SUM(D74)</f>
        <v>0.2</v>
      </c>
    </row>
    <row r="74" spans="1:10" s="7" customFormat="1" ht="12.75" customHeight="1" x14ac:dyDescent="0.25">
      <c r="A74" s="54"/>
      <c r="B74" s="36" t="s">
        <v>131</v>
      </c>
      <c r="C74" s="50"/>
      <c r="D74" s="12">
        <f>SUM(D75:D75)</f>
        <v>0.2</v>
      </c>
    </row>
    <row r="75" spans="1:10" s="7" customFormat="1" ht="12.75" customHeight="1" x14ac:dyDescent="0.25">
      <c r="A75" s="54"/>
      <c r="B75" s="37" t="s">
        <v>11</v>
      </c>
      <c r="C75" s="50"/>
      <c r="D75" s="5">
        <v>0.2</v>
      </c>
    </row>
    <row r="76" spans="1:10" s="7" customFormat="1" ht="18" customHeight="1" x14ac:dyDescent="0.25">
      <c r="A76" s="64" t="s">
        <v>35</v>
      </c>
      <c r="B76" s="17" t="s">
        <v>36</v>
      </c>
      <c r="C76" s="6"/>
      <c r="D76" s="19">
        <f>SUM(D80+D77+D84)</f>
        <v>3.6</v>
      </c>
      <c r="J76" s="13"/>
    </row>
    <row r="77" spans="1:10" s="7" customFormat="1" ht="15" customHeight="1" x14ac:dyDescent="0.25">
      <c r="A77" s="65"/>
      <c r="B77" s="4" t="s">
        <v>9</v>
      </c>
      <c r="C77" s="9" t="s">
        <v>10</v>
      </c>
      <c r="D77" s="15">
        <f t="shared" ref="D77" si="7">SUM(D78)</f>
        <v>1</v>
      </c>
    </row>
    <row r="78" spans="1:10" s="7" customFormat="1" ht="12.75" customHeight="1" x14ac:dyDescent="0.25">
      <c r="A78" s="65"/>
      <c r="B78" s="36" t="s">
        <v>131</v>
      </c>
      <c r="C78" s="50"/>
      <c r="D78" s="12">
        <f>SUM(D79:D79)</f>
        <v>1</v>
      </c>
    </row>
    <row r="79" spans="1:10" s="7" customFormat="1" ht="12.75" customHeight="1" x14ac:dyDescent="0.25">
      <c r="A79" s="65"/>
      <c r="B79" s="37" t="s">
        <v>11</v>
      </c>
      <c r="C79" s="50"/>
      <c r="D79" s="5">
        <v>1</v>
      </c>
    </row>
    <row r="80" spans="1:10" s="14" customFormat="1" ht="13.5" x14ac:dyDescent="0.25">
      <c r="A80" s="65"/>
      <c r="B80" s="11" t="s">
        <v>127</v>
      </c>
      <c r="C80" s="9" t="s">
        <v>19</v>
      </c>
      <c r="D80" s="15">
        <f>SUM(D83+D81)</f>
        <v>2.5</v>
      </c>
    </row>
    <row r="81" spans="1:4" s="14" customFormat="1" ht="12.75" customHeight="1" x14ac:dyDescent="0.25">
      <c r="A81" s="65"/>
      <c r="B81" s="36" t="s">
        <v>131</v>
      </c>
      <c r="C81" s="69"/>
      <c r="D81" s="12">
        <f>SUM(D82:D82)</f>
        <v>0.6</v>
      </c>
    </row>
    <row r="82" spans="1:4" s="14" customFormat="1" ht="12.75" customHeight="1" x14ac:dyDescent="0.25">
      <c r="A82" s="65"/>
      <c r="B82" s="37" t="s">
        <v>11</v>
      </c>
      <c r="C82" s="70"/>
      <c r="D82" s="8">
        <v>0.6</v>
      </c>
    </row>
    <row r="83" spans="1:4" s="7" customFormat="1" ht="12.75" customHeight="1" x14ac:dyDescent="0.25">
      <c r="A83" s="65"/>
      <c r="B83" s="40" t="s">
        <v>15</v>
      </c>
      <c r="C83" s="71"/>
      <c r="D83" s="20">
        <v>1.9</v>
      </c>
    </row>
    <row r="84" spans="1:4" s="7" customFormat="1" ht="15" customHeight="1" x14ac:dyDescent="0.25">
      <c r="A84" s="65"/>
      <c r="B84" s="11" t="s">
        <v>22</v>
      </c>
      <c r="C84" s="9" t="s">
        <v>23</v>
      </c>
      <c r="D84" s="15">
        <f t="shared" ref="D84" si="8">SUM(D85)</f>
        <v>0.1</v>
      </c>
    </row>
    <row r="85" spans="1:4" s="7" customFormat="1" ht="12.75" customHeight="1" x14ac:dyDescent="0.25">
      <c r="A85" s="65"/>
      <c r="B85" s="36" t="s">
        <v>131</v>
      </c>
      <c r="C85" s="50"/>
      <c r="D85" s="12">
        <f>SUM(D86:D86)</f>
        <v>0.1</v>
      </c>
    </row>
    <row r="86" spans="1:4" s="7" customFormat="1" ht="12.75" customHeight="1" x14ac:dyDescent="0.25">
      <c r="A86" s="65"/>
      <c r="B86" s="37" t="s">
        <v>11</v>
      </c>
      <c r="C86" s="50"/>
      <c r="D86" s="5">
        <v>0.1</v>
      </c>
    </row>
    <row r="87" spans="1:4" s="7" customFormat="1" ht="18" customHeight="1" x14ac:dyDescent="0.25">
      <c r="A87" s="54" t="s">
        <v>37</v>
      </c>
      <c r="B87" s="17" t="s">
        <v>38</v>
      </c>
      <c r="C87" s="18"/>
      <c r="D87" s="19">
        <f>SUM(D91+D88)</f>
        <v>3.6000000000000005</v>
      </c>
    </row>
    <row r="88" spans="1:4" s="7" customFormat="1" ht="15" customHeight="1" x14ac:dyDescent="0.25">
      <c r="A88" s="54"/>
      <c r="B88" s="4" t="s">
        <v>9</v>
      </c>
      <c r="C88" s="9" t="s">
        <v>10</v>
      </c>
      <c r="D88" s="15">
        <f t="shared" ref="D88" si="9">SUM(D89)</f>
        <v>1.3</v>
      </c>
    </row>
    <row r="89" spans="1:4" s="7" customFormat="1" ht="12.75" customHeight="1" x14ac:dyDescent="0.25">
      <c r="A89" s="54"/>
      <c r="B89" s="36" t="s">
        <v>131</v>
      </c>
      <c r="C89" s="50"/>
      <c r="D89" s="12">
        <f>SUM(D90:D90)</f>
        <v>1.3</v>
      </c>
    </row>
    <row r="90" spans="1:4" s="7" customFormat="1" ht="12.75" customHeight="1" x14ac:dyDescent="0.25">
      <c r="A90" s="54"/>
      <c r="B90" s="37" t="s">
        <v>11</v>
      </c>
      <c r="C90" s="50"/>
      <c r="D90" s="5">
        <v>1.3</v>
      </c>
    </row>
    <row r="91" spans="1:4" s="10" customFormat="1" ht="13.5" x14ac:dyDescent="0.25">
      <c r="A91" s="54"/>
      <c r="B91" s="11" t="s">
        <v>127</v>
      </c>
      <c r="C91" s="9" t="s">
        <v>19</v>
      </c>
      <c r="D91" s="15">
        <f>SUM(D94+D92)</f>
        <v>2.3000000000000003</v>
      </c>
    </row>
    <row r="92" spans="1:4" s="10" customFormat="1" ht="12.75" customHeight="1" x14ac:dyDescent="0.25">
      <c r="A92" s="54"/>
      <c r="B92" s="36" t="s">
        <v>131</v>
      </c>
      <c r="C92" s="69"/>
      <c r="D92" s="12">
        <f>SUM(D93:D93)</f>
        <v>0.1</v>
      </c>
    </row>
    <row r="93" spans="1:4" s="10" customFormat="1" ht="12.75" customHeight="1" x14ac:dyDescent="0.25">
      <c r="A93" s="54"/>
      <c r="B93" s="37" t="s">
        <v>11</v>
      </c>
      <c r="C93" s="70"/>
      <c r="D93" s="8">
        <v>0.1</v>
      </c>
    </row>
    <row r="94" spans="1:4" s="7" customFormat="1" ht="12.75" customHeight="1" x14ac:dyDescent="0.25">
      <c r="A94" s="54"/>
      <c r="B94" s="40" t="s">
        <v>15</v>
      </c>
      <c r="C94" s="71"/>
      <c r="D94" s="20">
        <v>2.2000000000000002</v>
      </c>
    </row>
    <row r="95" spans="1:4" s="7" customFormat="1" ht="18" customHeight="1" x14ac:dyDescent="0.25">
      <c r="A95" s="64" t="s">
        <v>39</v>
      </c>
      <c r="B95" s="17" t="s">
        <v>40</v>
      </c>
      <c r="C95" s="18"/>
      <c r="D95" s="19">
        <f>SUM(D103+D96+D109+D100)</f>
        <v>60.20000000000001</v>
      </c>
    </row>
    <row r="96" spans="1:4" s="7" customFormat="1" ht="15" customHeight="1" x14ac:dyDescent="0.25">
      <c r="A96" s="65"/>
      <c r="B96" s="4" t="s">
        <v>9</v>
      </c>
      <c r="C96" s="9" t="s">
        <v>10</v>
      </c>
      <c r="D96" s="15">
        <f t="shared" ref="D96" si="10">SUM(D97)</f>
        <v>6.3000000000000007</v>
      </c>
    </row>
    <row r="97" spans="1:4" s="7" customFormat="1" ht="12.75" customHeight="1" x14ac:dyDescent="0.25">
      <c r="A97" s="65"/>
      <c r="B97" s="36" t="s">
        <v>131</v>
      </c>
      <c r="C97" s="50"/>
      <c r="D97" s="12">
        <f>SUM(D98:D99)</f>
        <v>6.3000000000000007</v>
      </c>
    </row>
    <row r="98" spans="1:4" s="7" customFormat="1" ht="12.75" customHeight="1" x14ac:dyDescent="0.25">
      <c r="A98" s="65"/>
      <c r="B98" s="37" t="s">
        <v>11</v>
      </c>
      <c r="C98" s="50"/>
      <c r="D98" s="5">
        <v>0.9</v>
      </c>
    </row>
    <row r="99" spans="1:4" s="7" customFormat="1" ht="12.75" customHeight="1" x14ac:dyDescent="0.25">
      <c r="A99" s="65"/>
      <c r="B99" s="37" t="s">
        <v>14</v>
      </c>
      <c r="C99" s="48"/>
      <c r="D99" s="5">
        <v>5.4</v>
      </c>
    </row>
    <row r="100" spans="1:4" s="7" customFormat="1" ht="15" customHeight="1" x14ac:dyDescent="0.25">
      <c r="A100" s="65"/>
      <c r="B100" s="4" t="s">
        <v>17</v>
      </c>
      <c r="C100" s="9" t="s">
        <v>18</v>
      </c>
      <c r="D100" s="15">
        <f t="shared" ref="D100" si="11">SUM(D101)</f>
        <v>20</v>
      </c>
    </row>
    <row r="101" spans="1:4" s="7" customFormat="1" ht="12.75" customHeight="1" x14ac:dyDescent="0.25">
      <c r="A101" s="65"/>
      <c r="B101" s="36" t="s">
        <v>131</v>
      </c>
      <c r="C101" s="53"/>
      <c r="D101" s="12">
        <f>SUM(D102:D102)</f>
        <v>20</v>
      </c>
    </row>
    <row r="102" spans="1:4" s="7" customFormat="1" ht="12.75" customHeight="1" x14ac:dyDescent="0.25">
      <c r="A102" s="65"/>
      <c r="B102" s="37" t="s">
        <v>14</v>
      </c>
      <c r="C102" s="53"/>
      <c r="D102" s="8">
        <v>20</v>
      </c>
    </row>
    <row r="103" spans="1:4" s="7" customFormat="1" x14ac:dyDescent="0.25">
      <c r="A103" s="65"/>
      <c r="B103" s="11" t="s">
        <v>127</v>
      </c>
      <c r="C103" s="9" t="s">
        <v>19</v>
      </c>
      <c r="D103" s="15">
        <f>SUM(D106+D104)</f>
        <v>33.800000000000004</v>
      </c>
    </row>
    <row r="104" spans="1:4" s="7" customFormat="1" x14ac:dyDescent="0.25">
      <c r="A104" s="65"/>
      <c r="B104" s="36" t="s">
        <v>131</v>
      </c>
      <c r="C104" s="69"/>
      <c r="D104" s="12">
        <f>SUM(D105)</f>
        <v>33.200000000000003</v>
      </c>
    </row>
    <row r="105" spans="1:4" s="7" customFormat="1" x14ac:dyDescent="0.25">
      <c r="A105" s="65"/>
      <c r="B105" s="37" t="s">
        <v>14</v>
      </c>
      <c r="C105" s="70"/>
      <c r="D105" s="46">
        <v>33.200000000000003</v>
      </c>
    </row>
    <row r="106" spans="1:4" s="7" customFormat="1" ht="12.75" customHeight="1" x14ac:dyDescent="0.25">
      <c r="A106" s="65"/>
      <c r="B106" s="40" t="s">
        <v>15</v>
      </c>
      <c r="C106" s="71"/>
      <c r="D106" s="20">
        <v>0.6</v>
      </c>
    </row>
    <row r="107" spans="1:4" s="7" customFormat="1" ht="15" customHeight="1" x14ac:dyDescent="0.25">
      <c r="A107" s="65"/>
      <c r="B107" s="11" t="s">
        <v>22</v>
      </c>
      <c r="C107" s="9" t="s">
        <v>23</v>
      </c>
      <c r="D107" s="15">
        <f t="shared" ref="D107" si="12">SUM(D108)</f>
        <v>0.1</v>
      </c>
    </row>
    <row r="108" spans="1:4" s="7" customFormat="1" ht="12.75" customHeight="1" x14ac:dyDescent="0.25">
      <c r="A108" s="65"/>
      <c r="B108" s="36" t="s">
        <v>131</v>
      </c>
      <c r="C108" s="50"/>
      <c r="D108" s="12">
        <f>SUM(D109:D109)</f>
        <v>0.1</v>
      </c>
    </row>
    <row r="109" spans="1:4" s="7" customFormat="1" ht="12.75" customHeight="1" x14ac:dyDescent="0.25">
      <c r="A109" s="78"/>
      <c r="B109" s="37" t="s">
        <v>11</v>
      </c>
      <c r="C109" s="50"/>
      <c r="D109" s="5">
        <v>0.1</v>
      </c>
    </row>
    <row r="110" spans="1:4" s="7" customFormat="1" ht="18" customHeight="1" x14ac:dyDescent="0.25">
      <c r="A110" s="54" t="s">
        <v>41</v>
      </c>
      <c r="B110" s="17" t="s">
        <v>42</v>
      </c>
      <c r="C110" s="6"/>
      <c r="D110" s="19">
        <f>SUM(D114+D111)</f>
        <v>45.1</v>
      </c>
    </row>
    <row r="111" spans="1:4" s="7" customFormat="1" ht="15" customHeight="1" x14ac:dyDescent="0.25">
      <c r="A111" s="54"/>
      <c r="B111" s="4" t="s">
        <v>9</v>
      </c>
      <c r="C111" s="9" t="s">
        <v>10</v>
      </c>
      <c r="D111" s="15">
        <f t="shared" ref="D111" si="13">SUM(D112)</f>
        <v>0.5</v>
      </c>
    </row>
    <row r="112" spans="1:4" s="7" customFormat="1" ht="12.75" customHeight="1" x14ac:dyDescent="0.25">
      <c r="A112" s="54"/>
      <c r="B112" s="36" t="s">
        <v>131</v>
      </c>
      <c r="C112" s="50"/>
      <c r="D112" s="12">
        <f>SUM(D113:D113)</f>
        <v>0.5</v>
      </c>
    </row>
    <row r="113" spans="1:4" s="7" customFormat="1" ht="12.75" customHeight="1" x14ac:dyDescent="0.25">
      <c r="A113" s="54"/>
      <c r="B113" s="37" t="s">
        <v>11</v>
      </c>
      <c r="C113" s="50"/>
      <c r="D113" s="5">
        <v>0.5</v>
      </c>
    </row>
    <row r="114" spans="1:4" s="7" customFormat="1" x14ac:dyDescent="0.25">
      <c r="A114" s="54"/>
      <c r="B114" s="11" t="s">
        <v>127</v>
      </c>
      <c r="C114" s="9" t="s">
        <v>19</v>
      </c>
      <c r="D114" s="15">
        <f>SUM(D117+D115)</f>
        <v>44.6</v>
      </c>
    </row>
    <row r="115" spans="1:4" s="7" customFormat="1" x14ac:dyDescent="0.25">
      <c r="A115" s="54"/>
      <c r="B115" s="36" t="s">
        <v>131</v>
      </c>
      <c r="C115" s="69"/>
      <c r="D115" s="12">
        <f>SUM(D116)</f>
        <v>23.1</v>
      </c>
    </row>
    <row r="116" spans="1:4" s="7" customFormat="1" x14ac:dyDescent="0.25">
      <c r="A116" s="54"/>
      <c r="B116" s="37" t="s">
        <v>14</v>
      </c>
      <c r="C116" s="70"/>
      <c r="D116" s="46">
        <v>23.1</v>
      </c>
    </row>
    <row r="117" spans="1:4" s="7" customFormat="1" ht="12.75" customHeight="1" x14ac:dyDescent="0.25">
      <c r="A117" s="54"/>
      <c r="B117" s="40" t="s">
        <v>15</v>
      </c>
      <c r="C117" s="71"/>
      <c r="D117" s="20">
        <v>21.5</v>
      </c>
    </row>
    <row r="118" spans="1:4" s="7" customFormat="1" ht="18" customHeight="1" x14ac:dyDescent="0.25">
      <c r="A118" s="54" t="s">
        <v>43</v>
      </c>
      <c r="B118" s="17" t="s">
        <v>44</v>
      </c>
      <c r="C118" s="18"/>
      <c r="D118" s="19">
        <f>SUM(D123+D119)</f>
        <v>44.8</v>
      </c>
    </row>
    <row r="119" spans="1:4" s="7" customFormat="1" ht="15" customHeight="1" x14ac:dyDescent="0.25">
      <c r="A119" s="54"/>
      <c r="B119" s="4" t="s">
        <v>9</v>
      </c>
      <c r="C119" s="9" t="s">
        <v>10</v>
      </c>
      <c r="D119" s="15">
        <f t="shared" ref="D119" si="14">SUM(D120)</f>
        <v>11</v>
      </c>
    </row>
    <row r="120" spans="1:4" s="7" customFormat="1" ht="12.75" customHeight="1" x14ac:dyDescent="0.25">
      <c r="A120" s="54"/>
      <c r="B120" s="36" t="s">
        <v>131</v>
      </c>
      <c r="C120" s="50"/>
      <c r="D120" s="12">
        <f>SUM(D121:D122)</f>
        <v>11</v>
      </c>
    </row>
    <row r="121" spans="1:4" s="7" customFormat="1" ht="12.75" customHeight="1" x14ac:dyDescent="0.25">
      <c r="A121" s="54"/>
      <c r="B121" s="37" t="s">
        <v>11</v>
      </c>
      <c r="C121" s="50"/>
      <c r="D121" s="5">
        <v>1</v>
      </c>
    </row>
    <row r="122" spans="1:4" s="7" customFormat="1" ht="12.75" customHeight="1" x14ac:dyDescent="0.25">
      <c r="A122" s="54"/>
      <c r="B122" s="37" t="s">
        <v>14</v>
      </c>
      <c r="C122" s="50"/>
      <c r="D122" s="5">
        <v>10</v>
      </c>
    </row>
    <row r="123" spans="1:4" s="7" customFormat="1" x14ac:dyDescent="0.25">
      <c r="A123" s="54"/>
      <c r="B123" s="11" t="s">
        <v>127</v>
      </c>
      <c r="C123" s="9" t="s">
        <v>19</v>
      </c>
      <c r="D123" s="15">
        <f>SUM(D126+D124)</f>
        <v>33.799999999999997</v>
      </c>
    </row>
    <row r="124" spans="1:4" s="7" customFormat="1" x14ac:dyDescent="0.25">
      <c r="A124" s="54"/>
      <c r="B124" s="36" t="s">
        <v>131</v>
      </c>
      <c r="C124" s="47"/>
      <c r="D124" s="12">
        <f>SUM(D125:D125)</f>
        <v>33</v>
      </c>
    </row>
    <row r="125" spans="1:4" s="7" customFormat="1" x14ac:dyDescent="0.25">
      <c r="A125" s="54"/>
      <c r="B125" s="37" t="s">
        <v>14</v>
      </c>
      <c r="C125" s="47"/>
      <c r="D125" s="46">
        <v>33</v>
      </c>
    </row>
    <row r="126" spans="1:4" s="7" customFormat="1" ht="12.75" customHeight="1" x14ac:dyDescent="0.25">
      <c r="A126" s="54"/>
      <c r="B126" s="40" t="s">
        <v>15</v>
      </c>
      <c r="C126" s="30"/>
      <c r="D126" s="20">
        <v>0.8</v>
      </c>
    </row>
    <row r="127" spans="1:4" s="7" customFormat="1" ht="18" customHeight="1" x14ac:dyDescent="0.25">
      <c r="A127" s="64" t="s">
        <v>45</v>
      </c>
      <c r="B127" s="17" t="s">
        <v>46</v>
      </c>
      <c r="C127" s="18"/>
      <c r="D127" s="19">
        <f>SUM(D134+D128+D139+D131)</f>
        <v>30.200000000000003</v>
      </c>
    </row>
    <row r="128" spans="1:4" s="7" customFormat="1" ht="18" customHeight="1" x14ac:dyDescent="0.25">
      <c r="A128" s="65"/>
      <c r="B128" s="4" t="s">
        <v>47</v>
      </c>
      <c r="C128" s="9" t="s">
        <v>10</v>
      </c>
      <c r="D128" s="42">
        <f>SUM(D129)</f>
        <v>1.6</v>
      </c>
    </row>
    <row r="129" spans="1:4" s="7" customFormat="1" ht="12.75" customHeight="1" x14ac:dyDescent="0.25">
      <c r="A129" s="65"/>
      <c r="B129" s="36" t="s">
        <v>131</v>
      </c>
      <c r="C129" s="53"/>
      <c r="D129" s="12">
        <f>SUM(D130:D130)</f>
        <v>1.6</v>
      </c>
    </row>
    <row r="130" spans="1:4" s="7" customFormat="1" ht="12.75" customHeight="1" x14ac:dyDescent="0.25">
      <c r="A130" s="65"/>
      <c r="B130" s="37" t="s">
        <v>11</v>
      </c>
      <c r="C130" s="53"/>
      <c r="D130" s="8">
        <v>1.6</v>
      </c>
    </row>
    <row r="131" spans="1:4" s="7" customFormat="1" ht="12.75" customHeight="1" x14ac:dyDescent="0.25">
      <c r="A131" s="65"/>
      <c r="B131" s="4" t="s">
        <v>17</v>
      </c>
      <c r="C131" s="45" t="s">
        <v>18</v>
      </c>
      <c r="D131" s="15">
        <f t="shared" ref="D131" si="15">SUM(D132)</f>
        <v>2</v>
      </c>
    </row>
    <row r="132" spans="1:4" s="7" customFormat="1" ht="12.75" customHeight="1" x14ac:dyDescent="0.25">
      <c r="A132" s="65"/>
      <c r="B132" s="36" t="s">
        <v>131</v>
      </c>
      <c r="C132" s="66"/>
      <c r="D132" s="12">
        <f>SUM(D133:D133)</f>
        <v>2</v>
      </c>
    </row>
    <row r="133" spans="1:4" s="7" customFormat="1" ht="12.75" customHeight="1" x14ac:dyDescent="0.25">
      <c r="A133" s="65"/>
      <c r="B133" s="37" t="s">
        <v>14</v>
      </c>
      <c r="C133" s="68"/>
      <c r="D133" s="8">
        <v>2</v>
      </c>
    </row>
    <row r="134" spans="1:4" s="7" customFormat="1" x14ac:dyDescent="0.25">
      <c r="A134" s="65"/>
      <c r="B134" s="11" t="s">
        <v>127</v>
      </c>
      <c r="C134" s="9" t="s">
        <v>19</v>
      </c>
      <c r="D134" s="15">
        <f>SUM(D138+D135)</f>
        <v>26.5</v>
      </c>
    </row>
    <row r="135" spans="1:4" s="7" customFormat="1" ht="12.75" customHeight="1" x14ac:dyDescent="0.25">
      <c r="A135" s="65"/>
      <c r="B135" s="36" t="s">
        <v>131</v>
      </c>
      <c r="C135" s="69"/>
      <c r="D135" s="12">
        <f>SUM(D136:D137)</f>
        <v>20.100000000000001</v>
      </c>
    </row>
    <row r="136" spans="1:4" s="7" customFormat="1" ht="12.75" customHeight="1" x14ac:dyDescent="0.25">
      <c r="A136" s="65"/>
      <c r="B136" s="37" t="s">
        <v>11</v>
      </c>
      <c r="C136" s="70"/>
      <c r="D136" s="8">
        <v>0.1</v>
      </c>
    </row>
    <row r="137" spans="1:4" s="7" customFormat="1" ht="12.75" customHeight="1" x14ac:dyDescent="0.25">
      <c r="A137" s="65"/>
      <c r="B137" s="37" t="s">
        <v>14</v>
      </c>
      <c r="C137" s="70"/>
      <c r="D137" s="8">
        <v>20</v>
      </c>
    </row>
    <row r="138" spans="1:4" s="7" customFormat="1" ht="12.75" customHeight="1" x14ac:dyDescent="0.25">
      <c r="A138" s="65"/>
      <c r="B138" s="40" t="s">
        <v>15</v>
      </c>
      <c r="C138" s="71"/>
      <c r="D138" s="20">
        <v>6.4</v>
      </c>
    </row>
    <row r="139" spans="1:4" s="7" customFormat="1" ht="15" customHeight="1" x14ac:dyDescent="0.25">
      <c r="A139" s="65"/>
      <c r="B139" s="11" t="s">
        <v>22</v>
      </c>
      <c r="C139" s="9" t="s">
        <v>23</v>
      </c>
      <c r="D139" s="15">
        <f t="shared" ref="D139" si="16">SUM(D140)</f>
        <v>0.1</v>
      </c>
    </row>
    <row r="140" spans="1:4" s="7" customFormat="1" ht="12.75" customHeight="1" x14ac:dyDescent="0.25">
      <c r="A140" s="65"/>
      <c r="B140" s="36" t="s">
        <v>131</v>
      </c>
      <c r="C140" s="50"/>
      <c r="D140" s="12">
        <f>SUM(D141:D141)</f>
        <v>0.1</v>
      </c>
    </row>
    <row r="141" spans="1:4" s="7" customFormat="1" ht="12.75" customHeight="1" x14ac:dyDescent="0.25">
      <c r="A141" s="78"/>
      <c r="B141" s="37" t="s">
        <v>11</v>
      </c>
      <c r="C141" s="50"/>
      <c r="D141" s="5">
        <v>0.1</v>
      </c>
    </row>
    <row r="142" spans="1:4" s="7" customFormat="1" ht="18" customHeight="1" x14ac:dyDescent="0.25">
      <c r="A142" s="54" t="s">
        <v>48</v>
      </c>
      <c r="B142" s="17" t="s">
        <v>49</v>
      </c>
      <c r="C142" s="18"/>
      <c r="D142" s="19">
        <f>SUM(D147+D143)</f>
        <v>13.8</v>
      </c>
    </row>
    <row r="143" spans="1:4" s="7" customFormat="1" ht="15" customHeight="1" x14ac:dyDescent="0.25">
      <c r="A143" s="54"/>
      <c r="B143" s="4" t="s">
        <v>9</v>
      </c>
      <c r="C143" s="9" t="s">
        <v>10</v>
      </c>
      <c r="D143" s="15">
        <f t="shared" ref="D143" si="17">SUM(D144)</f>
        <v>11.3</v>
      </c>
    </row>
    <row r="144" spans="1:4" s="7" customFormat="1" ht="12.75" customHeight="1" x14ac:dyDescent="0.25">
      <c r="A144" s="54"/>
      <c r="B144" s="36" t="s">
        <v>131</v>
      </c>
      <c r="C144" s="50"/>
      <c r="D144" s="12">
        <f>SUM(D145:D146)</f>
        <v>11.3</v>
      </c>
    </row>
    <row r="145" spans="1:4" s="7" customFormat="1" ht="12.75" customHeight="1" x14ac:dyDescent="0.25">
      <c r="A145" s="54"/>
      <c r="B145" s="37" t="s">
        <v>11</v>
      </c>
      <c r="C145" s="50"/>
      <c r="D145" s="5">
        <v>1.3</v>
      </c>
    </row>
    <row r="146" spans="1:4" s="7" customFormat="1" ht="12.75" customHeight="1" x14ac:dyDescent="0.25">
      <c r="A146" s="54"/>
      <c r="B146" s="37" t="s">
        <v>14</v>
      </c>
      <c r="C146" s="50"/>
      <c r="D146" s="16">
        <v>10</v>
      </c>
    </row>
    <row r="147" spans="1:4" s="10" customFormat="1" ht="13.5" x14ac:dyDescent="0.25">
      <c r="A147" s="54"/>
      <c r="B147" s="11" t="s">
        <v>127</v>
      </c>
      <c r="C147" s="9" t="s">
        <v>19</v>
      </c>
      <c r="D147" s="15">
        <f>SUM(D148)</f>
        <v>2.5</v>
      </c>
    </row>
    <row r="148" spans="1:4" s="7" customFormat="1" ht="12.75" customHeight="1" x14ac:dyDescent="0.25">
      <c r="A148" s="54"/>
      <c r="B148" s="40" t="s">
        <v>15</v>
      </c>
      <c r="C148" s="31"/>
      <c r="D148" s="20">
        <v>2.5</v>
      </c>
    </row>
    <row r="149" spans="1:4" s="7" customFormat="1" ht="18" customHeight="1" x14ac:dyDescent="0.25">
      <c r="A149" s="54" t="s">
        <v>50</v>
      </c>
      <c r="B149" s="17" t="s">
        <v>51</v>
      </c>
      <c r="C149" s="18"/>
      <c r="D149" s="19">
        <f>SUM(D154+D150)</f>
        <v>41.1</v>
      </c>
    </row>
    <row r="150" spans="1:4" s="7" customFormat="1" ht="15" customHeight="1" x14ac:dyDescent="0.25">
      <c r="A150" s="54"/>
      <c r="B150" s="4" t="s">
        <v>9</v>
      </c>
      <c r="C150" s="9" t="s">
        <v>10</v>
      </c>
      <c r="D150" s="15">
        <f t="shared" ref="D150" si="18">SUM(D151)</f>
        <v>5.9</v>
      </c>
    </row>
    <row r="151" spans="1:4" s="7" customFormat="1" ht="12.75" customHeight="1" x14ac:dyDescent="0.25">
      <c r="A151" s="54"/>
      <c r="B151" s="36" t="s">
        <v>131</v>
      </c>
      <c r="C151" s="50"/>
      <c r="D151" s="12">
        <f>SUM(D152:D153)</f>
        <v>5.9</v>
      </c>
    </row>
    <row r="152" spans="1:4" s="7" customFormat="1" ht="12.75" customHeight="1" x14ac:dyDescent="0.25">
      <c r="A152" s="54"/>
      <c r="B152" s="37" t="s">
        <v>11</v>
      </c>
      <c r="C152" s="50"/>
      <c r="D152" s="5">
        <v>0.9</v>
      </c>
    </row>
    <row r="153" spans="1:4" s="7" customFormat="1" ht="12.75" customHeight="1" x14ac:dyDescent="0.25">
      <c r="A153" s="54"/>
      <c r="B153" s="37" t="s">
        <v>14</v>
      </c>
      <c r="C153" s="50"/>
      <c r="D153" s="5">
        <v>5</v>
      </c>
    </row>
    <row r="154" spans="1:4" s="7" customFormat="1" x14ac:dyDescent="0.25">
      <c r="A154" s="54"/>
      <c r="B154" s="11" t="s">
        <v>127</v>
      </c>
      <c r="C154" s="9" t="s">
        <v>19</v>
      </c>
      <c r="D154" s="15">
        <f>SUM(D157+D155)</f>
        <v>35.200000000000003</v>
      </c>
    </row>
    <row r="155" spans="1:4" s="7" customFormat="1" ht="12.75" customHeight="1" x14ac:dyDescent="0.25">
      <c r="A155" s="54"/>
      <c r="B155" s="36" t="s">
        <v>131</v>
      </c>
      <c r="C155" s="69"/>
      <c r="D155" s="12">
        <f>SUM(D156:D156)</f>
        <v>26.5</v>
      </c>
    </row>
    <row r="156" spans="1:4" s="7" customFormat="1" ht="12.75" customHeight="1" x14ac:dyDescent="0.25">
      <c r="A156" s="54"/>
      <c r="B156" s="37" t="s">
        <v>14</v>
      </c>
      <c r="C156" s="70"/>
      <c r="D156" s="8">
        <v>26.5</v>
      </c>
    </row>
    <row r="157" spans="1:4" s="7" customFormat="1" ht="12.75" customHeight="1" x14ac:dyDescent="0.25">
      <c r="A157" s="54"/>
      <c r="B157" s="40" t="s">
        <v>15</v>
      </c>
      <c r="C157" s="71"/>
      <c r="D157" s="20">
        <v>8.6999999999999993</v>
      </c>
    </row>
    <row r="158" spans="1:4" s="7" customFormat="1" ht="18" customHeight="1" x14ac:dyDescent="0.25">
      <c r="A158" s="64" t="s">
        <v>52</v>
      </c>
      <c r="B158" s="17" t="s">
        <v>53</v>
      </c>
      <c r="C158" s="18"/>
      <c r="D158" s="19">
        <f>SUM(D162+D159+D167)</f>
        <v>12.799999999999999</v>
      </c>
    </row>
    <row r="159" spans="1:4" s="7" customFormat="1" ht="15" customHeight="1" x14ac:dyDescent="0.25">
      <c r="A159" s="65"/>
      <c r="B159" s="4" t="s">
        <v>9</v>
      </c>
      <c r="C159" s="9" t="s">
        <v>10</v>
      </c>
      <c r="D159" s="15">
        <f t="shared" ref="D159" si="19">SUM(D160)</f>
        <v>0.7</v>
      </c>
    </row>
    <row r="160" spans="1:4" s="7" customFormat="1" ht="12.75" customHeight="1" x14ac:dyDescent="0.25">
      <c r="A160" s="65"/>
      <c r="B160" s="36" t="s">
        <v>131</v>
      </c>
      <c r="C160" s="50"/>
      <c r="D160" s="12">
        <f>SUM(D161:D161)</f>
        <v>0.7</v>
      </c>
    </row>
    <row r="161" spans="1:4" s="7" customFormat="1" ht="12.75" customHeight="1" x14ac:dyDescent="0.25">
      <c r="A161" s="65"/>
      <c r="B161" s="37" t="s">
        <v>11</v>
      </c>
      <c r="C161" s="50"/>
      <c r="D161" s="5">
        <v>0.7</v>
      </c>
    </row>
    <row r="162" spans="1:4" s="7" customFormat="1" x14ac:dyDescent="0.25">
      <c r="A162" s="65"/>
      <c r="B162" s="11" t="s">
        <v>127</v>
      </c>
      <c r="C162" s="9" t="s">
        <v>19</v>
      </c>
      <c r="D162" s="15">
        <f>SUM(D166+D163)</f>
        <v>11.9</v>
      </c>
    </row>
    <row r="163" spans="1:4" s="7" customFormat="1" ht="12.75" customHeight="1" x14ac:dyDescent="0.25">
      <c r="A163" s="65"/>
      <c r="B163" s="36" t="s">
        <v>131</v>
      </c>
      <c r="C163" s="69"/>
      <c r="D163" s="12">
        <f>SUM(D164:D165)</f>
        <v>9.4</v>
      </c>
    </row>
    <row r="164" spans="1:4" s="7" customFormat="1" ht="12.75" customHeight="1" x14ac:dyDescent="0.25">
      <c r="A164" s="65"/>
      <c r="B164" s="37" t="s">
        <v>11</v>
      </c>
      <c r="C164" s="70"/>
      <c r="D164" s="8">
        <v>0.4</v>
      </c>
    </row>
    <row r="165" spans="1:4" s="7" customFormat="1" ht="12.75" customHeight="1" x14ac:dyDescent="0.25">
      <c r="A165" s="65"/>
      <c r="B165" s="37" t="s">
        <v>14</v>
      </c>
      <c r="C165" s="70"/>
      <c r="D165" s="8">
        <v>9</v>
      </c>
    </row>
    <row r="166" spans="1:4" s="7" customFormat="1" ht="12.75" customHeight="1" x14ac:dyDescent="0.25">
      <c r="A166" s="65"/>
      <c r="B166" s="40" t="s">
        <v>15</v>
      </c>
      <c r="C166" s="71"/>
      <c r="D166" s="20">
        <v>2.5</v>
      </c>
    </row>
    <row r="167" spans="1:4" s="7" customFormat="1" ht="15" customHeight="1" x14ac:dyDescent="0.25">
      <c r="A167" s="65"/>
      <c r="B167" s="11" t="s">
        <v>22</v>
      </c>
      <c r="C167" s="9" t="s">
        <v>23</v>
      </c>
      <c r="D167" s="15">
        <f t="shared" ref="D167" si="20">SUM(D168)</f>
        <v>0.2</v>
      </c>
    </row>
    <row r="168" spans="1:4" s="7" customFormat="1" ht="12.75" customHeight="1" x14ac:dyDescent="0.25">
      <c r="A168" s="65"/>
      <c r="B168" s="36" t="s">
        <v>131</v>
      </c>
      <c r="C168" s="50"/>
      <c r="D168" s="12">
        <f>SUM(D169:D169)</f>
        <v>0.2</v>
      </c>
    </row>
    <row r="169" spans="1:4" s="7" customFormat="1" ht="12.75" customHeight="1" x14ac:dyDescent="0.25">
      <c r="A169" s="78"/>
      <c r="B169" s="37" t="s">
        <v>11</v>
      </c>
      <c r="C169" s="50"/>
      <c r="D169" s="5">
        <v>0.2</v>
      </c>
    </row>
    <row r="170" spans="1:4" s="7" customFormat="1" ht="18" customHeight="1" x14ac:dyDescent="0.25">
      <c r="A170" s="54" t="s">
        <v>54</v>
      </c>
      <c r="B170" s="17" t="s">
        <v>55</v>
      </c>
      <c r="C170" s="18"/>
      <c r="D170" s="19">
        <f>SUM(D178+D171+D175)</f>
        <v>60.9</v>
      </c>
    </row>
    <row r="171" spans="1:4" s="7" customFormat="1" ht="15" customHeight="1" x14ac:dyDescent="0.25">
      <c r="A171" s="54"/>
      <c r="B171" s="4" t="s">
        <v>9</v>
      </c>
      <c r="C171" s="9" t="s">
        <v>10</v>
      </c>
      <c r="D171" s="15">
        <f t="shared" ref="D171" si="21">SUM(D172)</f>
        <v>5.0999999999999996</v>
      </c>
    </row>
    <row r="172" spans="1:4" s="7" customFormat="1" ht="12.75" customHeight="1" x14ac:dyDescent="0.25">
      <c r="A172" s="54"/>
      <c r="B172" s="36" t="s">
        <v>131</v>
      </c>
      <c r="C172" s="50"/>
      <c r="D172" s="12">
        <f>SUM(D173:D174)</f>
        <v>5.0999999999999996</v>
      </c>
    </row>
    <row r="173" spans="1:4" s="7" customFormat="1" ht="12.75" customHeight="1" x14ac:dyDescent="0.25">
      <c r="A173" s="54"/>
      <c r="B173" s="37" t="s">
        <v>11</v>
      </c>
      <c r="C173" s="50"/>
      <c r="D173" s="5">
        <v>1.1000000000000001</v>
      </c>
    </row>
    <row r="174" spans="1:4" s="7" customFormat="1" ht="12.75" customHeight="1" x14ac:dyDescent="0.25">
      <c r="A174" s="54"/>
      <c r="B174" s="37" t="s">
        <v>14</v>
      </c>
      <c r="C174" s="50"/>
      <c r="D174" s="5">
        <v>4</v>
      </c>
    </row>
    <row r="175" spans="1:4" s="7" customFormat="1" ht="15" customHeight="1" x14ac:dyDescent="0.25">
      <c r="A175" s="54"/>
      <c r="B175" s="4" t="s">
        <v>17</v>
      </c>
      <c r="C175" s="9" t="s">
        <v>18</v>
      </c>
      <c r="D175" s="15">
        <f t="shared" ref="D175" si="22">SUM(D176)</f>
        <v>1</v>
      </c>
    </row>
    <row r="176" spans="1:4" s="7" customFormat="1" ht="12.75" customHeight="1" x14ac:dyDescent="0.25">
      <c r="A176" s="54"/>
      <c r="B176" s="36" t="s">
        <v>131</v>
      </c>
      <c r="C176" s="53"/>
      <c r="D176" s="12">
        <f>SUM(D177:D177)</f>
        <v>1</v>
      </c>
    </row>
    <row r="177" spans="1:4" s="7" customFormat="1" ht="12.75" customHeight="1" x14ac:dyDescent="0.25">
      <c r="A177" s="54"/>
      <c r="B177" s="37" t="s">
        <v>14</v>
      </c>
      <c r="C177" s="53"/>
      <c r="D177" s="8">
        <v>1</v>
      </c>
    </row>
    <row r="178" spans="1:4" s="7" customFormat="1" x14ac:dyDescent="0.25">
      <c r="A178" s="54"/>
      <c r="B178" s="11" t="s">
        <v>127</v>
      </c>
      <c r="C178" s="9" t="s">
        <v>19</v>
      </c>
      <c r="D178" s="15">
        <f>SUM(D182+D179)</f>
        <v>54.8</v>
      </c>
    </row>
    <row r="179" spans="1:4" s="7" customFormat="1" ht="12.75" customHeight="1" x14ac:dyDescent="0.25">
      <c r="A179" s="54"/>
      <c r="B179" s="36" t="s">
        <v>131</v>
      </c>
      <c r="C179" s="69"/>
      <c r="D179" s="12">
        <f>SUM(D180:D181)</f>
        <v>43.9</v>
      </c>
    </row>
    <row r="180" spans="1:4" s="7" customFormat="1" ht="12.75" customHeight="1" x14ac:dyDescent="0.25">
      <c r="A180" s="54"/>
      <c r="B180" s="37" t="s">
        <v>11</v>
      </c>
      <c r="C180" s="70"/>
      <c r="D180" s="8">
        <v>0.5</v>
      </c>
    </row>
    <row r="181" spans="1:4" s="7" customFormat="1" ht="12.75" customHeight="1" x14ac:dyDescent="0.25">
      <c r="A181" s="54"/>
      <c r="B181" s="37" t="s">
        <v>14</v>
      </c>
      <c r="C181" s="70"/>
      <c r="D181" s="8">
        <v>43.4</v>
      </c>
    </row>
    <row r="182" spans="1:4" s="7" customFormat="1" ht="12.75" customHeight="1" x14ac:dyDescent="0.25">
      <c r="A182" s="54"/>
      <c r="B182" s="40" t="s">
        <v>15</v>
      </c>
      <c r="C182" s="71"/>
      <c r="D182" s="20">
        <v>10.9</v>
      </c>
    </row>
    <row r="183" spans="1:4" s="7" customFormat="1" ht="18" customHeight="1" x14ac:dyDescent="0.25">
      <c r="A183" s="79" t="s">
        <v>56</v>
      </c>
      <c r="B183" s="17" t="s">
        <v>57</v>
      </c>
      <c r="C183" s="34"/>
      <c r="D183" s="35">
        <f>SUM(D184+D188)</f>
        <v>131.30000000000001</v>
      </c>
    </row>
    <row r="184" spans="1:4" s="7" customFormat="1" ht="15" customHeight="1" x14ac:dyDescent="0.25">
      <c r="A184" s="79"/>
      <c r="B184" s="4" t="s">
        <v>9</v>
      </c>
      <c r="C184" s="9" t="s">
        <v>10</v>
      </c>
      <c r="D184" s="15">
        <f t="shared" ref="D184" si="23">SUM(D185)</f>
        <v>125.3</v>
      </c>
    </row>
    <row r="185" spans="1:4" s="7" customFormat="1" ht="12.75" customHeight="1" x14ac:dyDescent="0.25">
      <c r="A185" s="79"/>
      <c r="B185" s="36" t="s">
        <v>131</v>
      </c>
      <c r="C185" s="50"/>
      <c r="D185" s="12">
        <f>SUM(D186:D187)</f>
        <v>125.3</v>
      </c>
    </row>
    <row r="186" spans="1:4" s="7" customFormat="1" ht="12.75" customHeight="1" x14ac:dyDescent="0.25">
      <c r="A186" s="79"/>
      <c r="B186" s="37" t="s">
        <v>11</v>
      </c>
      <c r="C186" s="50"/>
      <c r="D186" s="5">
        <v>0.2</v>
      </c>
    </row>
    <row r="187" spans="1:4" s="7" customFormat="1" ht="12.75" customHeight="1" x14ac:dyDescent="0.25">
      <c r="A187" s="79"/>
      <c r="B187" s="37" t="s">
        <v>14</v>
      </c>
      <c r="C187" s="50"/>
      <c r="D187" s="5">
        <v>125.1</v>
      </c>
    </row>
    <row r="188" spans="1:4" s="7" customFormat="1" x14ac:dyDescent="0.25">
      <c r="A188" s="79"/>
      <c r="B188" s="11" t="s">
        <v>127</v>
      </c>
      <c r="C188" s="9" t="s">
        <v>19</v>
      </c>
      <c r="D188" s="15">
        <f>SUM(D189)</f>
        <v>6</v>
      </c>
    </row>
    <row r="189" spans="1:4" s="7" customFormat="1" ht="12.75" customHeight="1" x14ac:dyDescent="0.25">
      <c r="A189" s="79"/>
      <c r="B189" s="36" t="s">
        <v>131</v>
      </c>
      <c r="C189" s="75"/>
      <c r="D189" s="12">
        <f>SUM(D190)</f>
        <v>6</v>
      </c>
    </row>
    <row r="190" spans="1:4" s="7" customFormat="1" ht="12.75" customHeight="1" x14ac:dyDescent="0.25">
      <c r="A190" s="79"/>
      <c r="B190" s="37" t="s">
        <v>14</v>
      </c>
      <c r="C190" s="77"/>
      <c r="D190" s="8">
        <v>6</v>
      </c>
    </row>
    <row r="191" spans="1:4" s="7" customFormat="1" ht="18" customHeight="1" x14ac:dyDescent="0.25">
      <c r="A191" s="54" t="s">
        <v>58</v>
      </c>
      <c r="B191" s="17" t="s">
        <v>59</v>
      </c>
      <c r="C191" s="18"/>
      <c r="D191" s="19">
        <f t="shared" ref="D191" si="24">SUM(D192)</f>
        <v>123.3</v>
      </c>
    </row>
    <row r="192" spans="1:4" s="7" customFormat="1" x14ac:dyDescent="0.25">
      <c r="A192" s="54"/>
      <c r="B192" s="11" t="s">
        <v>126</v>
      </c>
      <c r="C192" s="9" t="s">
        <v>16</v>
      </c>
      <c r="D192" s="15">
        <f>SUM(D193)</f>
        <v>123.3</v>
      </c>
    </row>
    <row r="193" spans="1:4" s="7" customFormat="1" ht="12.75" customHeight="1" x14ac:dyDescent="0.25">
      <c r="A193" s="54"/>
      <c r="B193" s="36" t="s">
        <v>131</v>
      </c>
      <c r="C193" s="69"/>
      <c r="D193" s="12">
        <f>SUM(D194:D195)</f>
        <v>123.3</v>
      </c>
    </row>
    <row r="194" spans="1:4" s="7" customFormat="1" ht="12.75" customHeight="1" x14ac:dyDescent="0.25">
      <c r="A194" s="54"/>
      <c r="B194" s="37" t="s">
        <v>11</v>
      </c>
      <c r="C194" s="70"/>
      <c r="D194" s="8">
        <v>16.2</v>
      </c>
    </row>
    <row r="195" spans="1:4" s="7" customFormat="1" ht="12.75" customHeight="1" x14ac:dyDescent="0.25">
      <c r="A195" s="54"/>
      <c r="B195" s="37" t="s">
        <v>14</v>
      </c>
      <c r="C195" s="70"/>
      <c r="D195" s="8">
        <v>107.1</v>
      </c>
    </row>
    <row r="196" spans="1:4" s="7" customFormat="1" ht="18" customHeight="1" x14ac:dyDescent="0.25">
      <c r="A196" s="54" t="s">
        <v>60</v>
      </c>
      <c r="B196" s="17" t="s">
        <v>61</v>
      </c>
      <c r="C196" s="6"/>
      <c r="D196" s="19">
        <f t="shared" ref="D196" si="25">SUM(D197)</f>
        <v>6.9</v>
      </c>
    </row>
    <row r="197" spans="1:4" s="7" customFormat="1" x14ac:dyDescent="0.25">
      <c r="A197" s="54"/>
      <c r="B197" s="11" t="s">
        <v>126</v>
      </c>
      <c r="C197" s="9" t="s">
        <v>16</v>
      </c>
      <c r="D197" s="15">
        <f>SUM(D198+D201)</f>
        <v>6.9</v>
      </c>
    </row>
    <row r="198" spans="1:4" s="7" customFormat="1" ht="12.75" customHeight="1" x14ac:dyDescent="0.25">
      <c r="A198" s="54"/>
      <c r="B198" s="36" t="s">
        <v>131</v>
      </c>
      <c r="C198" s="61"/>
      <c r="D198" s="12">
        <f>SUM(D199:D200)</f>
        <v>5.8000000000000007</v>
      </c>
    </row>
    <row r="199" spans="1:4" s="7" customFormat="1" ht="12.75" customHeight="1" x14ac:dyDescent="0.25">
      <c r="A199" s="54"/>
      <c r="B199" s="37" t="s">
        <v>11</v>
      </c>
      <c r="C199" s="62"/>
      <c r="D199" s="8">
        <v>4.7</v>
      </c>
    </row>
    <row r="200" spans="1:4" s="7" customFormat="1" ht="12.75" customHeight="1" x14ac:dyDescent="0.25">
      <c r="A200" s="54"/>
      <c r="B200" s="37" t="s">
        <v>14</v>
      </c>
      <c r="C200" s="62"/>
      <c r="D200" s="8">
        <v>1.1000000000000001</v>
      </c>
    </row>
    <row r="201" spans="1:4" s="7" customFormat="1" ht="12.75" customHeight="1" x14ac:dyDescent="0.25">
      <c r="A201" s="54"/>
      <c r="B201" s="40" t="s">
        <v>15</v>
      </c>
      <c r="C201" s="63"/>
      <c r="D201" s="20">
        <v>1.1000000000000001</v>
      </c>
    </row>
    <row r="202" spans="1:4" s="7" customFormat="1" ht="18" customHeight="1" x14ac:dyDescent="0.25">
      <c r="A202" s="54" t="s">
        <v>62</v>
      </c>
      <c r="B202" s="17" t="s">
        <v>63</v>
      </c>
      <c r="C202" s="6"/>
      <c r="D202" s="19">
        <f t="shared" ref="D202" si="26">SUM(D203)</f>
        <v>98.499999999999986</v>
      </c>
    </row>
    <row r="203" spans="1:4" s="7" customFormat="1" x14ac:dyDescent="0.25">
      <c r="A203" s="54"/>
      <c r="B203" s="11" t="s">
        <v>126</v>
      </c>
      <c r="C203" s="9" t="s">
        <v>16</v>
      </c>
      <c r="D203" s="15">
        <f>SUM(D207+D204)</f>
        <v>98.499999999999986</v>
      </c>
    </row>
    <row r="204" spans="1:4" s="7" customFormat="1" ht="12.75" customHeight="1" x14ac:dyDescent="0.25">
      <c r="A204" s="54"/>
      <c r="B204" s="36" t="s">
        <v>131</v>
      </c>
      <c r="C204" s="52"/>
      <c r="D204" s="12">
        <f>SUM(D205:D206)</f>
        <v>82.199999999999989</v>
      </c>
    </row>
    <row r="205" spans="1:4" s="7" customFormat="1" ht="12.75" customHeight="1" x14ac:dyDescent="0.25">
      <c r="A205" s="54"/>
      <c r="B205" s="37" t="s">
        <v>11</v>
      </c>
      <c r="C205" s="52"/>
      <c r="D205" s="8">
        <v>20.399999999999999</v>
      </c>
    </row>
    <row r="206" spans="1:4" s="7" customFormat="1" ht="12.75" customHeight="1" x14ac:dyDescent="0.25">
      <c r="A206" s="54"/>
      <c r="B206" s="37" t="s">
        <v>14</v>
      </c>
      <c r="C206" s="52"/>
      <c r="D206" s="8">
        <v>61.8</v>
      </c>
    </row>
    <row r="207" spans="1:4" s="7" customFormat="1" ht="12.75" customHeight="1" x14ac:dyDescent="0.25">
      <c r="A207" s="54"/>
      <c r="B207" s="40" t="s">
        <v>15</v>
      </c>
      <c r="C207" s="52"/>
      <c r="D207" s="20">
        <v>16.3</v>
      </c>
    </row>
    <row r="208" spans="1:4" s="7" customFormat="1" ht="18" customHeight="1" x14ac:dyDescent="0.25">
      <c r="A208" s="54" t="s">
        <v>64</v>
      </c>
      <c r="B208" s="17" t="s">
        <v>65</v>
      </c>
      <c r="C208" s="6"/>
      <c r="D208" s="19">
        <f t="shared" ref="D208" si="27">SUM(D209)</f>
        <v>64</v>
      </c>
    </row>
    <row r="209" spans="1:4" s="7" customFormat="1" x14ac:dyDescent="0.25">
      <c r="A209" s="54"/>
      <c r="B209" s="11" t="s">
        <v>126</v>
      </c>
      <c r="C209" s="9" t="s">
        <v>16</v>
      </c>
      <c r="D209" s="15">
        <f>SUM(D210+D213)</f>
        <v>64</v>
      </c>
    </row>
    <row r="210" spans="1:4" s="10" customFormat="1" ht="12.75" customHeight="1" x14ac:dyDescent="0.25">
      <c r="A210" s="54"/>
      <c r="B210" s="36" t="s">
        <v>131</v>
      </c>
      <c r="C210" s="49"/>
      <c r="D210" s="12">
        <f>SUM(D211:D212)</f>
        <v>63.4</v>
      </c>
    </row>
    <row r="211" spans="1:4" s="10" customFormat="1" ht="12.75" customHeight="1" x14ac:dyDescent="0.25">
      <c r="A211" s="54"/>
      <c r="B211" s="37" t="s">
        <v>11</v>
      </c>
      <c r="C211" s="49"/>
      <c r="D211" s="8">
        <v>5.3</v>
      </c>
    </row>
    <row r="212" spans="1:4" s="10" customFormat="1" ht="12.75" customHeight="1" x14ac:dyDescent="0.25">
      <c r="A212" s="54"/>
      <c r="B212" s="37" t="s">
        <v>14</v>
      </c>
      <c r="C212" s="49"/>
      <c r="D212" s="8">
        <v>58.1</v>
      </c>
    </row>
    <row r="213" spans="1:4" s="7" customFormat="1" ht="12.75" customHeight="1" x14ac:dyDescent="0.25">
      <c r="A213" s="54"/>
      <c r="B213" s="40" t="s">
        <v>15</v>
      </c>
      <c r="C213" s="49"/>
      <c r="D213" s="20">
        <v>0.6</v>
      </c>
    </row>
    <row r="214" spans="1:4" s="7" customFormat="1" ht="18" customHeight="1" x14ac:dyDescent="0.25">
      <c r="A214" s="54" t="s">
        <v>66</v>
      </c>
      <c r="B214" s="21" t="s">
        <v>67</v>
      </c>
      <c r="C214" s="22"/>
      <c r="D214" s="19">
        <f t="shared" ref="D214" si="28">SUM(D215)</f>
        <v>77</v>
      </c>
    </row>
    <row r="215" spans="1:4" s="7" customFormat="1" x14ac:dyDescent="0.25">
      <c r="A215" s="54"/>
      <c r="B215" s="11" t="s">
        <v>126</v>
      </c>
      <c r="C215" s="9" t="s">
        <v>16</v>
      </c>
      <c r="D215" s="15">
        <f>SUM(D219+D216)</f>
        <v>77</v>
      </c>
    </row>
    <row r="216" spans="1:4" s="7" customFormat="1" ht="12.75" customHeight="1" x14ac:dyDescent="0.25">
      <c r="A216" s="54"/>
      <c r="B216" s="36" t="s">
        <v>131</v>
      </c>
      <c r="C216" s="69"/>
      <c r="D216" s="12">
        <f>SUM(D217:D218)</f>
        <v>67.599999999999994</v>
      </c>
    </row>
    <row r="217" spans="1:4" s="7" customFormat="1" ht="12.75" customHeight="1" x14ac:dyDescent="0.25">
      <c r="A217" s="54"/>
      <c r="B217" s="37" t="s">
        <v>11</v>
      </c>
      <c r="C217" s="70"/>
      <c r="D217" s="8">
        <v>6.5</v>
      </c>
    </row>
    <row r="218" spans="1:4" s="7" customFormat="1" ht="12.75" customHeight="1" x14ac:dyDescent="0.25">
      <c r="A218" s="54"/>
      <c r="B218" s="37" t="s">
        <v>14</v>
      </c>
      <c r="C218" s="70"/>
      <c r="D218" s="8">
        <v>61.1</v>
      </c>
    </row>
    <row r="219" spans="1:4" s="7" customFormat="1" ht="12.75" customHeight="1" x14ac:dyDescent="0.25">
      <c r="A219" s="54"/>
      <c r="B219" s="40" t="s">
        <v>15</v>
      </c>
      <c r="C219" s="71"/>
      <c r="D219" s="20">
        <v>9.4</v>
      </c>
    </row>
    <row r="220" spans="1:4" s="7" customFormat="1" ht="18" customHeight="1" x14ac:dyDescent="0.25">
      <c r="A220" s="54" t="s">
        <v>68</v>
      </c>
      <c r="B220" s="17" t="s">
        <v>69</v>
      </c>
      <c r="C220" s="6"/>
      <c r="D220" s="19">
        <f t="shared" ref="D220" si="29">SUM(D221)</f>
        <v>621.1</v>
      </c>
    </row>
    <row r="221" spans="1:4" s="7" customFormat="1" x14ac:dyDescent="0.25">
      <c r="A221" s="54"/>
      <c r="B221" s="11" t="s">
        <v>126</v>
      </c>
      <c r="C221" s="9" t="s">
        <v>16</v>
      </c>
      <c r="D221" s="15">
        <f t="shared" ref="D221" si="30">SUM(D222+D225)</f>
        <v>621.1</v>
      </c>
    </row>
    <row r="222" spans="1:4" s="10" customFormat="1" ht="12.75" customHeight="1" x14ac:dyDescent="0.25">
      <c r="A222" s="54"/>
      <c r="B222" s="36" t="s">
        <v>131</v>
      </c>
      <c r="C222" s="49"/>
      <c r="D222" s="12">
        <f>SUM(D223:D224)</f>
        <v>617.6</v>
      </c>
    </row>
    <row r="223" spans="1:4" s="10" customFormat="1" ht="12.75" customHeight="1" x14ac:dyDescent="0.25">
      <c r="A223" s="54"/>
      <c r="B223" s="37" t="s">
        <v>11</v>
      </c>
      <c r="C223" s="49"/>
      <c r="D223" s="8">
        <v>34.6</v>
      </c>
    </row>
    <row r="224" spans="1:4" s="7" customFormat="1" ht="12.75" customHeight="1" x14ac:dyDescent="0.25">
      <c r="A224" s="54"/>
      <c r="B224" s="37" t="s">
        <v>14</v>
      </c>
      <c r="C224" s="49"/>
      <c r="D224" s="8">
        <v>583</v>
      </c>
    </row>
    <row r="225" spans="1:4" s="7" customFormat="1" ht="12.75" customHeight="1" x14ac:dyDescent="0.25">
      <c r="A225" s="54"/>
      <c r="B225" s="40" t="s">
        <v>15</v>
      </c>
      <c r="C225" s="49"/>
      <c r="D225" s="20">
        <v>3.5</v>
      </c>
    </row>
    <row r="226" spans="1:4" s="7" customFormat="1" ht="18" customHeight="1" x14ac:dyDescent="0.25">
      <c r="A226" s="54" t="s">
        <v>70</v>
      </c>
      <c r="B226" s="17" t="s">
        <v>71</v>
      </c>
      <c r="C226" s="6"/>
      <c r="D226" s="19">
        <f t="shared" ref="D226" si="31">SUM(D227)</f>
        <v>47.9</v>
      </c>
    </row>
    <row r="227" spans="1:4" s="7" customFormat="1" x14ac:dyDescent="0.25">
      <c r="A227" s="54"/>
      <c r="B227" s="11" t="s">
        <v>126</v>
      </c>
      <c r="C227" s="9" t="s">
        <v>16</v>
      </c>
      <c r="D227" s="15">
        <f>SUM(D231+D228)</f>
        <v>47.9</v>
      </c>
    </row>
    <row r="228" spans="1:4" s="7" customFormat="1" ht="12.75" customHeight="1" x14ac:dyDescent="0.25">
      <c r="A228" s="54"/>
      <c r="B228" s="36" t="s">
        <v>131</v>
      </c>
      <c r="C228" s="69"/>
      <c r="D228" s="12">
        <f>SUM(D229:D230)</f>
        <v>42.9</v>
      </c>
    </row>
    <row r="229" spans="1:4" s="7" customFormat="1" ht="12.75" customHeight="1" x14ac:dyDescent="0.25">
      <c r="A229" s="54"/>
      <c r="B229" s="37" t="s">
        <v>11</v>
      </c>
      <c r="C229" s="70"/>
      <c r="D229" s="8">
        <v>7.4</v>
      </c>
    </row>
    <row r="230" spans="1:4" s="7" customFormat="1" ht="12.75" customHeight="1" x14ac:dyDescent="0.25">
      <c r="A230" s="54"/>
      <c r="B230" s="37" t="s">
        <v>14</v>
      </c>
      <c r="C230" s="70"/>
      <c r="D230" s="8">
        <v>35.5</v>
      </c>
    </row>
    <row r="231" spans="1:4" s="7" customFormat="1" ht="12.75" customHeight="1" x14ac:dyDescent="0.25">
      <c r="A231" s="54"/>
      <c r="B231" s="40" t="s">
        <v>15</v>
      </c>
      <c r="C231" s="71"/>
      <c r="D231" s="20">
        <v>5</v>
      </c>
    </row>
    <row r="232" spans="1:4" s="7" customFormat="1" ht="18" customHeight="1" x14ac:dyDescent="0.25">
      <c r="A232" s="54" t="s">
        <v>72</v>
      </c>
      <c r="B232" s="17" t="s">
        <v>73</v>
      </c>
      <c r="C232" s="6"/>
      <c r="D232" s="19">
        <f t="shared" ref="D232" si="32">SUM(D233)</f>
        <v>222.1</v>
      </c>
    </row>
    <row r="233" spans="1:4" s="7" customFormat="1" x14ac:dyDescent="0.25">
      <c r="A233" s="54"/>
      <c r="B233" s="11" t="s">
        <v>126</v>
      </c>
      <c r="C233" s="9" t="s">
        <v>16</v>
      </c>
      <c r="D233" s="15">
        <f>SUM(D237+D234)</f>
        <v>222.1</v>
      </c>
    </row>
    <row r="234" spans="1:4" s="7" customFormat="1" ht="12.75" customHeight="1" x14ac:dyDescent="0.25">
      <c r="A234" s="54"/>
      <c r="B234" s="36" t="s">
        <v>131</v>
      </c>
      <c r="C234" s="69"/>
      <c r="D234" s="12">
        <f>SUM(D235:D236)</f>
        <v>218.5</v>
      </c>
    </row>
    <row r="235" spans="1:4" s="7" customFormat="1" ht="12.75" customHeight="1" x14ac:dyDescent="0.25">
      <c r="A235" s="54"/>
      <c r="B235" s="37" t="s">
        <v>11</v>
      </c>
      <c r="C235" s="70"/>
      <c r="D235" s="8">
        <v>6.9</v>
      </c>
    </row>
    <row r="236" spans="1:4" s="7" customFormat="1" ht="12.75" customHeight="1" x14ac:dyDescent="0.25">
      <c r="A236" s="54"/>
      <c r="B236" s="37" t="s">
        <v>14</v>
      </c>
      <c r="C236" s="70"/>
      <c r="D236" s="8">
        <v>211.6</v>
      </c>
    </row>
    <row r="237" spans="1:4" s="7" customFormat="1" ht="12.75" customHeight="1" x14ac:dyDescent="0.25">
      <c r="A237" s="54"/>
      <c r="B237" s="40" t="s">
        <v>15</v>
      </c>
      <c r="C237" s="71"/>
      <c r="D237" s="20">
        <v>3.6</v>
      </c>
    </row>
    <row r="238" spans="1:4" s="7" customFormat="1" ht="18" customHeight="1" x14ac:dyDescent="0.25">
      <c r="A238" s="54" t="s">
        <v>74</v>
      </c>
      <c r="B238" s="17" t="s">
        <v>75</v>
      </c>
      <c r="C238" s="6"/>
      <c r="D238" s="19">
        <f t="shared" ref="D238" si="33">SUM(D239)</f>
        <v>195.60000000000002</v>
      </c>
    </row>
    <row r="239" spans="1:4" s="7" customFormat="1" x14ac:dyDescent="0.25">
      <c r="A239" s="54"/>
      <c r="B239" s="11" t="s">
        <v>126</v>
      </c>
      <c r="C239" s="9" t="s">
        <v>16</v>
      </c>
      <c r="D239" s="15">
        <f>SUM(D243+D240)</f>
        <v>195.60000000000002</v>
      </c>
    </row>
    <row r="240" spans="1:4" s="7" customFormat="1" ht="12.75" customHeight="1" x14ac:dyDescent="0.25">
      <c r="A240" s="54"/>
      <c r="B240" s="36" t="s">
        <v>131</v>
      </c>
      <c r="C240" s="69"/>
      <c r="D240" s="12">
        <f>SUM(D241:D242)</f>
        <v>193.20000000000002</v>
      </c>
    </row>
    <row r="241" spans="1:4" s="7" customFormat="1" ht="12.75" customHeight="1" x14ac:dyDescent="0.25">
      <c r="A241" s="54"/>
      <c r="B241" s="37" t="s">
        <v>11</v>
      </c>
      <c r="C241" s="70"/>
      <c r="D241" s="8">
        <v>9.3000000000000007</v>
      </c>
    </row>
    <row r="242" spans="1:4" s="7" customFormat="1" ht="12.75" customHeight="1" x14ac:dyDescent="0.25">
      <c r="A242" s="54"/>
      <c r="B242" s="37" t="s">
        <v>14</v>
      </c>
      <c r="C242" s="70"/>
      <c r="D242" s="8">
        <v>183.9</v>
      </c>
    </row>
    <row r="243" spans="1:4" s="7" customFormat="1" ht="12.75" customHeight="1" x14ac:dyDescent="0.25">
      <c r="A243" s="54"/>
      <c r="B243" s="40" t="s">
        <v>15</v>
      </c>
      <c r="C243" s="71"/>
      <c r="D243" s="20">
        <v>2.4</v>
      </c>
    </row>
    <row r="244" spans="1:4" s="7" customFormat="1" ht="18" customHeight="1" x14ac:dyDescent="0.25">
      <c r="A244" s="54" t="s">
        <v>76</v>
      </c>
      <c r="B244" s="17" t="s">
        <v>77</v>
      </c>
      <c r="C244" s="18"/>
      <c r="D244" s="19">
        <f t="shared" ref="D244" si="34">SUM(D245)</f>
        <v>6.1999999999999993</v>
      </c>
    </row>
    <row r="245" spans="1:4" s="7" customFormat="1" x14ac:dyDescent="0.25">
      <c r="A245" s="54"/>
      <c r="B245" s="11" t="s">
        <v>126</v>
      </c>
      <c r="C245" s="9" t="s">
        <v>16</v>
      </c>
      <c r="D245" s="15">
        <f>SUM(D249+D246)</f>
        <v>6.1999999999999993</v>
      </c>
    </row>
    <row r="246" spans="1:4" s="7" customFormat="1" ht="12.75" customHeight="1" x14ac:dyDescent="0.25">
      <c r="A246" s="54"/>
      <c r="B246" s="36" t="s">
        <v>131</v>
      </c>
      <c r="C246" s="69"/>
      <c r="D246" s="12">
        <f>SUM(D247:D248)</f>
        <v>6.1</v>
      </c>
    </row>
    <row r="247" spans="1:4" s="7" customFormat="1" ht="12.75" customHeight="1" x14ac:dyDescent="0.25">
      <c r="A247" s="54"/>
      <c r="B247" s="37" t="s">
        <v>11</v>
      </c>
      <c r="C247" s="70"/>
      <c r="D247" s="8">
        <v>5</v>
      </c>
    </row>
    <row r="248" spans="1:4" s="7" customFormat="1" ht="12.75" customHeight="1" x14ac:dyDescent="0.25">
      <c r="A248" s="54"/>
      <c r="B248" s="37" t="s">
        <v>14</v>
      </c>
      <c r="C248" s="70"/>
      <c r="D248" s="8">
        <v>1.1000000000000001</v>
      </c>
    </row>
    <row r="249" spans="1:4" s="7" customFormat="1" ht="12.75" customHeight="1" x14ac:dyDescent="0.25">
      <c r="A249" s="54"/>
      <c r="B249" s="40" t="s">
        <v>15</v>
      </c>
      <c r="C249" s="71"/>
      <c r="D249" s="20">
        <v>0.1</v>
      </c>
    </row>
    <row r="250" spans="1:4" s="7" customFormat="1" ht="18" customHeight="1" x14ac:dyDescent="0.25">
      <c r="A250" s="54" t="s">
        <v>78</v>
      </c>
      <c r="B250" s="17" t="s">
        <v>79</v>
      </c>
      <c r="C250" s="6"/>
      <c r="D250" s="19">
        <f t="shared" ref="D250" si="35">SUM(D251)</f>
        <v>35.6</v>
      </c>
    </row>
    <row r="251" spans="1:4" s="7" customFormat="1" x14ac:dyDescent="0.25">
      <c r="A251" s="54"/>
      <c r="B251" s="11" t="s">
        <v>126</v>
      </c>
      <c r="C251" s="9" t="s">
        <v>16</v>
      </c>
      <c r="D251" s="15">
        <f>SUM(D255+D252)</f>
        <v>35.6</v>
      </c>
    </row>
    <row r="252" spans="1:4" s="7" customFormat="1" ht="12.75" customHeight="1" x14ac:dyDescent="0.25">
      <c r="A252" s="54"/>
      <c r="B252" s="36" t="s">
        <v>131</v>
      </c>
      <c r="C252" s="69"/>
      <c r="D252" s="12">
        <f>SUM(D253:D254)</f>
        <v>29.700000000000003</v>
      </c>
    </row>
    <row r="253" spans="1:4" s="7" customFormat="1" ht="12.75" customHeight="1" x14ac:dyDescent="0.25">
      <c r="A253" s="54"/>
      <c r="B253" s="37" t="s">
        <v>11</v>
      </c>
      <c r="C253" s="70"/>
      <c r="D253" s="8">
        <v>3.6</v>
      </c>
    </row>
    <row r="254" spans="1:4" s="7" customFormat="1" ht="12.75" customHeight="1" x14ac:dyDescent="0.25">
      <c r="A254" s="54"/>
      <c r="B254" s="37" t="s">
        <v>14</v>
      </c>
      <c r="C254" s="70"/>
      <c r="D254" s="8">
        <v>26.1</v>
      </c>
    </row>
    <row r="255" spans="1:4" s="7" customFormat="1" ht="12.75" customHeight="1" x14ac:dyDescent="0.25">
      <c r="A255" s="54"/>
      <c r="B255" s="40" t="s">
        <v>15</v>
      </c>
      <c r="C255" s="71"/>
      <c r="D255" s="20">
        <v>5.9</v>
      </c>
    </row>
    <row r="256" spans="1:4" s="7" customFormat="1" ht="18" customHeight="1" x14ac:dyDescent="0.25">
      <c r="A256" s="54" t="s">
        <v>80</v>
      </c>
      <c r="B256" s="17" t="s">
        <v>81</v>
      </c>
      <c r="C256" s="6"/>
      <c r="D256" s="19">
        <f t="shared" ref="D256" si="36">SUM(D257)</f>
        <v>73.5</v>
      </c>
    </row>
    <row r="257" spans="1:4" s="7" customFormat="1" x14ac:dyDescent="0.25">
      <c r="A257" s="54"/>
      <c r="B257" s="11" t="s">
        <v>126</v>
      </c>
      <c r="C257" s="9" t="s">
        <v>16</v>
      </c>
      <c r="D257" s="15">
        <f>SUM(D261+D258)</f>
        <v>73.5</v>
      </c>
    </row>
    <row r="258" spans="1:4" s="7" customFormat="1" ht="12.75" customHeight="1" x14ac:dyDescent="0.25">
      <c r="A258" s="54"/>
      <c r="B258" s="36" t="s">
        <v>131</v>
      </c>
      <c r="C258" s="69"/>
      <c r="D258" s="12">
        <f>SUM(D259:D260)</f>
        <v>59.5</v>
      </c>
    </row>
    <row r="259" spans="1:4" s="7" customFormat="1" ht="12.75" customHeight="1" x14ac:dyDescent="0.25">
      <c r="A259" s="54"/>
      <c r="B259" s="37" t="s">
        <v>11</v>
      </c>
      <c r="C259" s="70"/>
      <c r="D259" s="8">
        <v>9.6999999999999993</v>
      </c>
    </row>
    <row r="260" spans="1:4" s="7" customFormat="1" ht="12.75" customHeight="1" x14ac:dyDescent="0.25">
      <c r="A260" s="54"/>
      <c r="B260" s="37" t="s">
        <v>14</v>
      </c>
      <c r="C260" s="70"/>
      <c r="D260" s="8">
        <v>49.8</v>
      </c>
    </row>
    <row r="261" spans="1:4" s="7" customFormat="1" ht="12.75" customHeight="1" x14ac:dyDescent="0.25">
      <c r="A261" s="54"/>
      <c r="B261" s="40" t="s">
        <v>15</v>
      </c>
      <c r="C261" s="71"/>
      <c r="D261" s="20">
        <v>14</v>
      </c>
    </row>
    <row r="262" spans="1:4" s="7" customFormat="1" ht="18" customHeight="1" x14ac:dyDescent="0.25">
      <c r="A262" s="54" t="s">
        <v>82</v>
      </c>
      <c r="B262" s="17" t="s">
        <v>83</v>
      </c>
      <c r="C262" s="6"/>
      <c r="D262" s="19">
        <f t="shared" ref="D262" si="37">SUM(D263)</f>
        <v>87.6</v>
      </c>
    </row>
    <row r="263" spans="1:4" s="7" customFormat="1" x14ac:dyDescent="0.25">
      <c r="A263" s="54"/>
      <c r="B263" s="11" t="s">
        <v>126</v>
      </c>
      <c r="C263" s="9" t="s">
        <v>16</v>
      </c>
      <c r="D263" s="15">
        <f t="shared" ref="D263" si="38">SUM(D264+D267)</f>
        <v>87.6</v>
      </c>
    </row>
    <row r="264" spans="1:4" s="7" customFormat="1" ht="12.75" customHeight="1" x14ac:dyDescent="0.25">
      <c r="A264" s="54"/>
      <c r="B264" s="36" t="s">
        <v>131</v>
      </c>
      <c r="C264" s="49"/>
      <c r="D264" s="12">
        <f>SUM(D265:D266)</f>
        <v>74.5</v>
      </c>
    </row>
    <row r="265" spans="1:4" s="7" customFormat="1" ht="12.75" customHeight="1" x14ac:dyDescent="0.25">
      <c r="A265" s="54"/>
      <c r="B265" s="37" t="s">
        <v>11</v>
      </c>
      <c r="C265" s="49"/>
      <c r="D265" s="8">
        <v>3.4</v>
      </c>
    </row>
    <row r="266" spans="1:4" s="7" customFormat="1" ht="12.75" customHeight="1" x14ac:dyDescent="0.25">
      <c r="A266" s="54"/>
      <c r="B266" s="37" t="s">
        <v>14</v>
      </c>
      <c r="C266" s="49"/>
      <c r="D266" s="8">
        <v>71.099999999999994</v>
      </c>
    </row>
    <row r="267" spans="1:4" s="7" customFormat="1" ht="12.75" customHeight="1" x14ac:dyDescent="0.25">
      <c r="A267" s="54"/>
      <c r="B267" s="40" t="s">
        <v>15</v>
      </c>
      <c r="C267" s="49"/>
      <c r="D267" s="20">
        <v>13.1</v>
      </c>
    </row>
    <row r="268" spans="1:4" s="7" customFormat="1" ht="18" customHeight="1" x14ac:dyDescent="0.25">
      <c r="A268" s="54" t="s">
        <v>84</v>
      </c>
      <c r="B268" s="17" t="s">
        <v>85</v>
      </c>
      <c r="C268" s="6"/>
      <c r="D268" s="19">
        <f>SUM(D269)</f>
        <v>49.599999999999994</v>
      </c>
    </row>
    <row r="269" spans="1:4" s="7" customFormat="1" x14ac:dyDescent="0.25">
      <c r="A269" s="54"/>
      <c r="B269" s="11" t="s">
        <v>126</v>
      </c>
      <c r="C269" s="9" t="s">
        <v>16</v>
      </c>
      <c r="D269" s="15">
        <f>SUM(D273+D270)</f>
        <v>49.599999999999994</v>
      </c>
    </row>
    <row r="270" spans="1:4" s="7" customFormat="1" ht="12.75" customHeight="1" x14ac:dyDescent="0.25">
      <c r="A270" s="54"/>
      <c r="B270" s="36" t="s">
        <v>131</v>
      </c>
      <c r="C270" s="69"/>
      <c r="D270" s="12">
        <f>SUM(D271:D272)</f>
        <v>23.2</v>
      </c>
    </row>
    <row r="271" spans="1:4" s="7" customFormat="1" ht="12.75" customHeight="1" x14ac:dyDescent="0.25">
      <c r="A271" s="54"/>
      <c r="B271" s="37" t="s">
        <v>11</v>
      </c>
      <c r="C271" s="70"/>
      <c r="D271" s="8">
        <v>7.7</v>
      </c>
    </row>
    <row r="272" spans="1:4" s="7" customFormat="1" ht="12.75" customHeight="1" x14ac:dyDescent="0.25">
      <c r="A272" s="54"/>
      <c r="B272" s="37" t="s">
        <v>14</v>
      </c>
      <c r="C272" s="70"/>
      <c r="D272" s="8">
        <v>15.5</v>
      </c>
    </row>
    <row r="273" spans="1:4" s="7" customFormat="1" ht="12.75" customHeight="1" x14ac:dyDescent="0.25">
      <c r="A273" s="54"/>
      <c r="B273" s="40" t="s">
        <v>15</v>
      </c>
      <c r="C273" s="71"/>
      <c r="D273" s="20">
        <v>26.4</v>
      </c>
    </row>
    <row r="274" spans="1:4" s="7" customFormat="1" ht="18" customHeight="1" x14ac:dyDescent="0.25">
      <c r="A274" s="54" t="s">
        <v>86</v>
      </c>
      <c r="B274" s="17" t="s">
        <v>87</v>
      </c>
      <c r="C274" s="6"/>
      <c r="D274" s="19">
        <f t="shared" ref="D274" si="39">SUM(D275)</f>
        <v>18.599999999999998</v>
      </c>
    </row>
    <row r="275" spans="1:4" s="7" customFormat="1" x14ac:dyDescent="0.25">
      <c r="A275" s="54"/>
      <c r="B275" s="11" t="s">
        <v>126</v>
      </c>
      <c r="C275" s="9" t="s">
        <v>16</v>
      </c>
      <c r="D275" s="15">
        <f>SUM(D279+D276)</f>
        <v>18.599999999999998</v>
      </c>
    </row>
    <row r="276" spans="1:4" s="7" customFormat="1" ht="12.75" customHeight="1" x14ac:dyDescent="0.25">
      <c r="A276" s="54"/>
      <c r="B276" s="36" t="s">
        <v>131</v>
      </c>
      <c r="C276" s="69"/>
      <c r="D276" s="12">
        <f>SUM(D277:D278)</f>
        <v>14.399999999999999</v>
      </c>
    </row>
    <row r="277" spans="1:4" s="7" customFormat="1" ht="12.75" customHeight="1" x14ac:dyDescent="0.25">
      <c r="A277" s="54"/>
      <c r="B277" s="37" t="s">
        <v>11</v>
      </c>
      <c r="C277" s="70"/>
      <c r="D277" s="8">
        <v>3.3</v>
      </c>
    </row>
    <row r="278" spans="1:4" s="7" customFormat="1" ht="12.75" customHeight="1" x14ac:dyDescent="0.25">
      <c r="A278" s="54"/>
      <c r="B278" s="37" t="s">
        <v>14</v>
      </c>
      <c r="C278" s="70"/>
      <c r="D278" s="8">
        <v>11.1</v>
      </c>
    </row>
    <row r="279" spans="1:4" s="7" customFormat="1" ht="12.75" customHeight="1" x14ac:dyDescent="0.25">
      <c r="A279" s="54"/>
      <c r="B279" s="40" t="s">
        <v>15</v>
      </c>
      <c r="C279" s="71"/>
      <c r="D279" s="20">
        <v>4.2</v>
      </c>
    </row>
    <row r="280" spans="1:4" s="7" customFormat="1" ht="18" customHeight="1" x14ac:dyDescent="0.25">
      <c r="A280" s="54" t="s">
        <v>88</v>
      </c>
      <c r="B280" s="17" t="s">
        <v>89</v>
      </c>
      <c r="C280" s="6"/>
      <c r="D280" s="19">
        <f t="shared" ref="D280" si="40">SUM(D281)</f>
        <v>22.1</v>
      </c>
    </row>
    <row r="281" spans="1:4" s="7" customFormat="1" x14ac:dyDescent="0.25">
      <c r="A281" s="54"/>
      <c r="B281" s="11" t="s">
        <v>126</v>
      </c>
      <c r="C281" s="9" t="s">
        <v>16</v>
      </c>
      <c r="D281" s="15">
        <f>SUM(D285+D282)</f>
        <v>22.1</v>
      </c>
    </row>
    <row r="282" spans="1:4" s="7" customFormat="1" ht="12.75" customHeight="1" x14ac:dyDescent="0.25">
      <c r="A282" s="54"/>
      <c r="B282" s="36" t="s">
        <v>131</v>
      </c>
      <c r="C282" s="69"/>
      <c r="D282" s="12">
        <f>SUM(D283:D284)</f>
        <v>8.9</v>
      </c>
    </row>
    <row r="283" spans="1:4" s="7" customFormat="1" ht="12.75" customHeight="1" x14ac:dyDescent="0.25">
      <c r="A283" s="54"/>
      <c r="B283" s="37" t="s">
        <v>11</v>
      </c>
      <c r="C283" s="70"/>
      <c r="D283" s="8">
        <v>3.9</v>
      </c>
    </row>
    <row r="284" spans="1:4" s="7" customFormat="1" ht="12.75" customHeight="1" x14ac:dyDescent="0.25">
      <c r="A284" s="54"/>
      <c r="B284" s="37" t="s">
        <v>14</v>
      </c>
      <c r="C284" s="70"/>
      <c r="D284" s="8">
        <v>5</v>
      </c>
    </row>
    <row r="285" spans="1:4" s="7" customFormat="1" ht="12.75" customHeight="1" x14ac:dyDescent="0.25">
      <c r="A285" s="54"/>
      <c r="B285" s="40" t="s">
        <v>15</v>
      </c>
      <c r="C285" s="71"/>
      <c r="D285" s="20">
        <v>13.2</v>
      </c>
    </row>
    <row r="286" spans="1:4" s="7" customFormat="1" ht="18" customHeight="1" x14ac:dyDescent="0.25">
      <c r="A286" s="54" t="s">
        <v>90</v>
      </c>
      <c r="B286" s="17" t="s">
        <v>91</v>
      </c>
      <c r="C286" s="6"/>
      <c r="D286" s="19">
        <f t="shared" ref="D286" si="41">SUM(D287)</f>
        <v>91.5</v>
      </c>
    </row>
    <row r="287" spans="1:4" s="7" customFormat="1" x14ac:dyDescent="0.25">
      <c r="A287" s="54"/>
      <c r="B287" s="11" t="s">
        <v>126</v>
      </c>
      <c r="C287" s="9" t="s">
        <v>16</v>
      </c>
      <c r="D287" s="15">
        <f t="shared" ref="D287" si="42">SUM(D288+D291)</f>
        <v>91.5</v>
      </c>
    </row>
    <row r="288" spans="1:4" s="7" customFormat="1" ht="12.75" customHeight="1" x14ac:dyDescent="0.25">
      <c r="A288" s="54"/>
      <c r="B288" s="36" t="s">
        <v>131</v>
      </c>
      <c r="C288" s="49"/>
      <c r="D288" s="12">
        <f>SUM(D289:D290)</f>
        <v>67.7</v>
      </c>
    </row>
    <row r="289" spans="1:4" s="7" customFormat="1" ht="12.75" customHeight="1" x14ac:dyDescent="0.25">
      <c r="A289" s="54"/>
      <c r="B289" s="37" t="s">
        <v>11</v>
      </c>
      <c r="C289" s="49"/>
      <c r="D289" s="8">
        <v>6.6</v>
      </c>
    </row>
    <row r="290" spans="1:4" s="10" customFormat="1" ht="12.75" customHeight="1" x14ac:dyDescent="0.25">
      <c r="A290" s="54"/>
      <c r="B290" s="37" t="s">
        <v>14</v>
      </c>
      <c r="C290" s="49"/>
      <c r="D290" s="8">
        <v>61.1</v>
      </c>
    </row>
    <row r="291" spans="1:4" s="7" customFormat="1" ht="12.75" customHeight="1" x14ac:dyDescent="0.25">
      <c r="A291" s="54"/>
      <c r="B291" s="40" t="s">
        <v>15</v>
      </c>
      <c r="C291" s="49"/>
      <c r="D291" s="20">
        <v>23.8</v>
      </c>
    </row>
    <row r="292" spans="1:4" s="7" customFormat="1" ht="18" customHeight="1" x14ac:dyDescent="0.25">
      <c r="A292" s="54" t="s">
        <v>92</v>
      </c>
      <c r="B292" s="17" t="s">
        <v>93</v>
      </c>
      <c r="C292" s="6"/>
      <c r="D292" s="19">
        <f t="shared" ref="D292" si="43">SUM(D293)</f>
        <v>28.6</v>
      </c>
    </row>
    <row r="293" spans="1:4" s="7" customFormat="1" x14ac:dyDescent="0.25">
      <c r="A293" s="54"/>
      <c r="B293" s="11" t="s">
        <v>126</v>
      </c>
      <c r="C293" s="9" t="s">
        <v>16</v>
      </c>
      <c r="D293" s="15">
        <f>SUM(D294+D297)</f>
        <v>28.6</v>
      </c>
    </row>
    <row r="294" spans="1:4" s="7" customFormat="1" ht="12.75" customHeight="1" x14ac:dyDescent="0.25">
      <c r="A294" s="54"/>
      <c r="B294" s="36" t="s">
        <v>131</v>
      </c>
      <c r="C294" s="52"/>
      <c r="D294" s="12">
        <f t="shared" ref="D294" si="44">SUM(D295:D296)</f>
        <v>21.900000000000002</v>
      </c>
    </row>
    <row r="295" spans="1:4" s="7" customFormat="1" ht="12.75" customHeight="1" x14ac:dyDescent="0.25">
      <c r="A295" s="54"/>
      <c r="B295" s="37" t="s">
        <v>11</v>
      </c>
      <c r="C295" s="52"/>
      <c r="D295" s="8">
        <v>2.8</v>
      </c>
    </row>
    <row r="296" spans="1:4" s="7" customFormat="1" ht="12.75" customHeight="1" x14ac:dyDescent="0.25">
      <c r="A296" s="54"/>
      <c r="B296" s="37" t="s">
        <v>14</v>
      </c>
      <c r="C296" s="52"/>
      <c r="D296" s="8">
        <v>19.100000000000001</v>
      </c>
    </row>
    <row r="297" spans="1:4" s="7" customFormat="1" ht="12.75" customHeight="1" x14ac:dyDescent="0.25">
      <c r="A297" s="54"/>
      <c r="B297" s="40" t="s">
        <v>15</v>
      </c>
      <c r="C297" s="52"/>
      <c r="D297" s="20">
        <v>6.7</v>
      </c>
    </row>
    <row r="298" spans="1:4" s="7" customFormat="1" ht="18" customHeight="1" x14ac:dyDescent="0.25">
      <c r="A298" s="54" t="s">
        <v>94</v>
      </c>
      <c r="B298" s="17" t="s">
        <v>95</v>
      </c>
      <c r="C298" s="18"/>
      <c r="D298" s="19">
        <f t="shared" ref="D298" si="45">SUM(D299)</f>
        <v>20.9</v>
      </c>
    </row>
    <row r="299" spans="1:4" s="7" customFormat="1" x14ac:dyDescent="0.25">
      <c r="A299" s="54"/>
      <c r="B299" s="11" t="s">
        <v>126</v>
      </c>
      <c r="C299" s="9" t="s">
        <v>16</v>
      </c>
      <c r="D299" s="15">
        <f t="shared" ref="D299" si="46">SUM(D303+D300)</f>
        <v>20.9</v>
      </c>
    </row>
    <row r="300" spans="1:4" s="7" customFormat="1" ht="12.75" customHeight="1" x14ac:dyDescent="0.25">
      <c r="A300" s="54"/>
      <c r="B300" s="36" t="s">
        <v>131</v>
      </c>
      <c r="C300" s="69"/>
      <c r="D300" s="12">
        <f t="shared" ref="D300" si="47">SUM(D301:D302)</f>
        <v>13.5</v>
      </c>
    </row>
    <row r="301" spans="1:4" s="7" customFormat="1" ht="12.75" customHeight="1" x14ac:dyDescent="0.25">
      <c r="A301" s="54"/>
      <c r="B301" s="37" t="s">
        <v>11</v>
      </c>
      <c r="C301" s="70"/>
      <c r="D301" s="8">
        <v>2</v>
      </c>
    </row>
    <row r="302" spans="1:4" s="7" customFormat="1" ht="12.75" customHeight="1" x14ac:dyDescent="0.25">
      <c r="A302" s="54"/>
      <c r="B302" s="37" t="s">
        <v>14</v>
      </c>
      <c r="C302" s="70"/>
      <c r="D302" s="8">
        <v>11.5</v>
      </c>
    </row>
    <row r="303" spans="1:4" s="7" customFormat="1" ht="12.75" customHeight="1" x14ac:dyDescent="0.25">
      <c r="A303" s="54"/>
      <c r="B303" s="40" t="s">
        <v>15</v>
      </c>
      <c r="C303" s="71"/>
      <c r="D303" s="20">
        <v>7.4</v>
      </c>
    </row>
    <row r="304" spans="1:4" s="7" customFormat="1" ht="18" customHeight="1" x14ac:dyDescent="0.25">
      <c r="A304" s="54" t="s">
        <v>96</v>
      </c>
      <c r="B304" s="17" t="s">
        <v>97</v>
      </c>
      <c r="C304" s="18"/>
      <c r="D304" s="19">
        <f t="shared" ref="D304" si="48">SUM(D305)</f>
        <v>57.300000000000004</v>
      </c>
    </row>
    <row r="305" spans="1:4" s="7" customFormat="1" x14ac:dyDescent="0.25">
      <c r="A305" s="54"/>
      <c r="B305" s="4" t="s">
        <v>17</v>
      </c>
      <c r="C305" s="9" t="s">
        <v>18</v>
      </c>
      <c r="D305" s="15">
        <f>SUM(D309+D306)</f>
        <v>57.300000000000004</v>
      </c>
    </row>
    <row r="306" spans="1:4" s="7" customFormat="1" ht="12.75" customHeight="1" x14ac:dyDescent="0.25">
      <c r="A306" s="54"/>
      <c r="B306" s="36" t="s">
        <v>131</v>
      </c>
      <c r="C306" s="69"/>
      <c r="D306" s="12">
        <f>SUM(D307:D308)</f>
        <v>54.6</v>
      </c>
    </row>
    <row r="307" spans="1:4" s="7" customFormat="1" ht="12.75" customHeight="1" x14ac:dyDescent="0.25">
      <c r="A307" s="54"/>
      <c r="B307" s="37" t="s">
        <v>11</v>
      </c>
      <c r="C307" s="70"/>
      <c r="D307" s="8">
        <v>13.5</v>
      </c>
    </row>
    <row r="308" spans="1:4" s="7" customFormat="1" ht="12.75" customHeight="1" x14ac:dyDescent="0.25">
      <c r="A308" s="54"/>
      <c r="B308" s="37" t="s">
        <v>14</v>
      </c>
      <c r="C308" s="70"/>
      <c r="D308" s="8">
        <v>41.1</v>
      </c>
    </row>
    <row r="309" spans="1:4" s="7" customFormat="1" ht="12.75" customHeight="1" x14ac:dyDescent="0.25">
      <c r="A309" s="54"/>
      <c r="B309" s="40" t="s">
        <v>15</v>
      </c>
      <c r="C309" s="71"/>
      <c r="D309" s="20">
        <v>2.7</v>
      </c>
    </row>
    <row r="310" spans="1:4" s="7" customFormat="1" ht="18" customHeight="1" x14ac:dyDescent="0.25">
      <c r="A310" s="54" t="s">
        <v>98</v>
      </c>
      <c r="B310" s="17" t="s">
        <v>99</v>
      </c>
      <c r="C310" s="18"/>
      <c r="D310" s="19">
        <f t="shared" ref="D310" si="49">SUM(D311)</f>
        <v>38.5</v>
      </c>
    </row>
    <row r="311" spans="1:4" s="7" customFormat="1" x14ac:dyDescent="0.25">
      <c r="A311" s="54"/>
      <c r="B311" s="4" t="s">
        <v>17</v>
      </c>
      <c r="C311" s="9" t="s">
        <v>18</v>
      </c>
      <c r="D311" s="15">
        <f t="shared" ref="D311" si="50">SUM(D315+D312)</f>
        <v>38.5</v>
      </c>
    </row>
    <row r="312" spans="1:4" s="7" customFormat="1" ht="12.75" customHeight="1" x14ac:dyDescent="0.25">
      <c r="A312" s="54"/>
      <c r="B312" s="36" t="s">
        <v>131</v>
      </c>
      <c r="C312" s="69"/>
      <c r="D312" s="12">
        <f t="shared" ref="D312" si="51">SUM(D313:D314)</f>
        <v>32.6</v>
      </c>
    </row>
    <row r="313" spans="1:4" s="7" customFormat="1" ht="12.75" customHeight="1" x14ac:dyDescent="0.25">
      <c r="A313" s="54"/>
      <c r="B313" s="37" t="s">
        <v>11</v>
      </c>
      <c r="C313" s="70"/>
      <c r="D313" s="8">
        <v>2.6</v>
      </c>
    </row>
    <row r="314" spans="1:4" s="7" customFormat="1" ht="12.75" customHeight="1" x14ac:dyDescent="0.25">
      <c r="A314" s="54"/>
      <c r="B314" s="37" t="s">
        <v>14</v>
      </c>
      <c r="C314" s="70"/>
      <c r="D314" s="8">
        <v>30</v>
      </c>
    </row>
    <row r="315" spans="1:4" s="7" customFormat="1" ht="12.75" customHeight="1" x14ac:dyDescent="0.25">
      <c r="A315" s="54"/>
      <c r="B315" s="40" t="s">
        <v>15</v>
      </c>
      <c r="C315" s="71"/>
      <c r="D315" s="20">
        <v>5.9</v>
      </c>
    </row>
    <row r="316" spans="1:4" s="7" customFormat="1" ht="18" customHeight="1" x14ac:dyDescent="0.25">
      <c r="A316" s="54" t="s">
        <v>100</v>
      </c>
      <c r="B316" s="17" t="s">
        <v>101</v>
      </c>
      <c r="C316" s="18"/>
      <c r="D316" s="19">
        <f t="shared" ref="D316" si="52">SUM(D317)</f>
        <v>8.8000000000000007</v>
      </c>
    </row>
    <row r="317" spans="1:4" s="7" customFormat="1" x14ac:dyDescent="0.25">
      <c r="A317" s="54"/>
      <c r="B317" s="4" t="s">
        <v>17</v>
      </c>
      <c r="C317" s="9" t="s">
        <v>18</v>
      </c>
      <c r="D317" s="15">
        <f>SUM(D320+D318)</f>
        <v>8.8000000000000007</v>
      </c>
    </row>
    <row r="318" spans="1:4" s="7" customFormat="1" ht="12.75" customHeight="1" x14ac:dyDescent="0.25">
      <c r="A318" s="54"/>
      <c r="B318" s="36" t="s">
        <v>131</v>
      </c>
      <c r="C318" s="69"/>
      <c r="D318" s="12">
        <f>SUM(D319:D319)</f>
        <v>1</v>
      </c>
    </row>
    <row r="319" spans="1:4" s="7" customFormat="1" ht="12.75" customHeight="1" x14ac:dyDescent="0.25">
      <c r="A319" s="54"/>
      <c r="B319" s="37" t="s">
        <v>11</v>
      </c>
      <c r="C319" s="70"/>
      <c r="D319" s="8">
        <v>1</v>
      </c>
    </row>
    <row r="320" spans="1:4" s="7" customFormat="1" ht="12.75" customHeight="1" x14ac:dyDescent="0.25">
      <c r="A320" s="54"/>
      <c r="B320" s="40" t="s">
        <v>15</v>
      </c>
      <c r="C320" s="71"/>
      <c r="D320" s="20">
        <v>7.8</v>
      </c>
    </row>
    <row r="321" spans="1:9" s="7" customFormat="1" ht="18" customHeight="1" x14ac:dyDescent="0.25">
      <c r="A321" s="54" t="s">
        <v>102</v>
      </c>
      <c r="B321" s="17" t="s">
        <v>103</v>
      </c>
      <c r="C321" s="6"/>
      <c r="D321" s="19">
        <f t="shared" ref="D321" si="53">SUM(D322)</f>
        <v>4.5999999999999996</v>
      </c>
    </row>
    <row r="322" spans="1:9" s="7" customFormat="1" x14ac:dyDescent="0.25">
      <c r="A322" s="54"/>
      <c r="B322" s="4" t="s">
        <v>17</v>
      </c>
      <c r="C322" s="9" t="s">
        <v>18</v>
      </c>
      <c r="D322" s="15">
        <f>SUM(D325+D323)</f>
        <v>4.5999999999999996</v>
      </c>
    </row>
    <row r="323" spans="1:9" s="7" customFormat="1" ht="12.75" customHeight="1" x14ac:dyDescent="0.25">
      <c r="A323" s="54"/>
      <c r="B323" s="36" t="s">
        <v>131</v>
      </c>
      <c r="C323" s="69"/>
      <c r="D323" s="12">
        <f>SUM(D324:D324)</f>
        <v>2.7</v>
      </c>
    </row>
    <row r="324" spans="1:9" s="7" customFormat="1" ht="12.75" customHeight="1" x14ac:dyDescent="0.25">
      <c r="A324" s="54"/>
      <c r="B324" s="37" t="s">
        <v>11</v>
      </c>
      <c r="C324" s="70"/>
      <c r="D324" s="8">
        <v>2.7</v>
      </c>
    </row>
    <row r="325" spans="1:9" s="7" customFormat="1" ht="12.75" customHeight="1" x14ac:dyDescent="0.25">
      <c r="A325" s="54"/>
      <c r="B325" s="40" t="s">
        <v>15</v>
      </c>
      <c r="C325" s="71"/>
      <c r="D325" s="20">
        <v>1.9</v>
      </c>
    </row>
    <row r="326" spans="1:9" s="7" customFormat="1" ht="18" customHeight="1" x14ac:dyDescent="0.25">
      <c r="A326" s="54" t="s">
        <v>104</v>
      </c>
      <c r="B326" s="17" t="s">
        <v>105</v>
      </c>
      <c r="C326" s="18"/>
      <c r="D326" s="19">
        <f t="shared" ref="D326" si="54">SUM(D327)</f>
        <v>15</v>
      </c>
    </row>
    <row r="327" spans="1:9" s="7" customFormat="1" x14ac:dyDescent="0.25">
      <c r="A327" s="54"/>
      <c r="B327" s="4" t="s">
        <v>17</v>
      </c>
      <c r="C327" s="9" t="s">
        <v>18</v>
      </c>
      <c r="D327" s="15">
        <f>SUM(D330+D328)</f>
        <v>15</v>
      </c>
    </row>
    <row r="328" spans="1:9" s="7" customFormat="1" ht="12.75" customHeight="1" x14ac:dyDescent="0.25">
      <c r="A328" s="54"/>
      <c r="B328" s="36" t="s">
        <v>131</v>
      </c>
      <c r="C328" s="69"/>
      <c r="D328" s="12">
        <f>SUM(D329:D329)</f>
        <v>3.9</v>
      </c>
    </row>
    <row r="329" spans="1:9" s="7" customFormat="1" ht="12.75" customHeight="1" x14ac:dyDescent="0.25">
      <c r="A329" s="54"/>
      <c r="B329" s="37" t="s">
        <v>11</v>
      </c>
      <c r="C329" s="70"/>
      <c r="D329" s="8">
        <v>3.9</v>
      </c>
    </row>
    <row r="330" spans="1:9" s="7" customFormat="1" ht="12.75" customHeight="1" x14ac:dyDescent="0.25">
      <c r="A330" s="54"/>
      <c r="B330" s="40" t="s">
        <v>15</v>
      </c>
      <c r="C330" s="71"/>
      <c r="D330" s="20">
        <v>11.1</v>
      </c>
    </row>
    <row r="331" spans="1:9" s="7" customFormat="1" ht="18" customHeight="1" x14ac:dyDescent="0.25">
      <c r="A331" s="54" t="s">
        <v>106</v>
      </c>
      <c r="B331" s="17" t="s">
        <v>107</v>
      </c>
      <c r="C331" s="6"/>
      <c r="D331" s="19">
        <f t="shared" ref="D331" si="55">SUM(D332)</f>
        <v>2.8</v>
      </c>
    </row>
    <row r="332" spans="1:9" s="7" customFormat="1" x14ac:dyDescent="0.25">
      <c r="A332" s="54"/>
      <c r="B332" s="4" t="s">
        <v>17</v>
      </c>
      <c r="C332" s="9" t="s">
        <v>18</v>
      </c>
      <c r="D332" s="15">
        <f>SUM(D336+D333)</f>
        <v>2.8</v>
      </c>
    </row>
    <row r="333" spans="1:9" s="7" customFormat="1" ht="12.75" customHeight="1" x14ac:dyDescent="0.25">
      <c r="A333" s="54"/>
      <c r="B333" s="36" t="s">
        <v>131</v>
      </c>
      <c r="C333" s="69"/>
      <c r="D333" s="12">
        <f>SUM(D334:D335)</f>
        <v>2.5</v>
      </c>
    </row>
    <row r="334" spans="1:9" s="7" customFormat="1" ht="12.75" customHeight="1" x14ac:dyDescent="0.25">
      <c r="A334" s="54"/>
      <c r="B334" s="37" t="s">
        <v>11</v>
      </c>
      <c r="C334" s="70"/>
      <c r="D334" s="8">
        <v>0.5</v>
      </c>
    </row>
    <row r="335" spans="1:9" s="7" customFormat="1" ht="12.75" customHeight="1" x14ac:dyDescent="0.25">
      <c r="A335" s="54"/>
      <c r="B335" s="37" t="s">
        <v>14</v>
      </c>
      <c r="C335" s="70"/>
      <c r="D335" s="8">
        <v>2</v>
      </c>
    </row>
    <row r="336" spans="1:9" s="7" customFormat="1" ht="12.75" customHeight="1" x14ac:dyDescent="0.25">
      <c r="A336" s="54"/>
      <c r="B336" s="40" t="s">
        <v>15</v>
      </c>
      <c r="C336" s="71"/>
      <c r="D336" s="8">
        <v>0.3</v>
      </c>
      <c r="I336" s="13"/>
    </row>
    <row r="337" spans="1:4" s="7" customFormat="1" ht="18" customHeight="1" x14ac:dyDescent="0.25">
      <c r="A337" s="54" t="s">
        <v>108</v>
      </c>
      <c r="B337" s="17" t="s">
        <v>109</v>
      </c>
      <c r="C337" s="6"/>
      <c r="D337" s="19">
        <f t="shared" ref="D337" si="56">SUM(D338)</f>
        <v>9.6999999999999993</v>
      </c>
    </row>
    <row r="338" spans="1:4" s="7" customFormat="1" x14ac:dyDescent="0.25">
      <c r="A338" s="54"/>
      <c r="B338" s="4" t="s">
        <v>17</v>
      </c>
      <c r="C338" s="9" t="s">
        <v>18</v>
      </c>
      <c r="D338" s="15">
        <f>SUM(D341+D339)</f>
        <v>9.6999999999999993</v>
      </c>
    </row>
    <row r="339" spans="1:4" s="7" customFormat="1" ht="12.75" customHeight="1" x14ac:dyDescent="0.25">
      <c r="A339" s="54"/>
      <c r="B339" s="36" t="s">
        <v>131</v>
      </c>
      <c r="C339" s="69"/>
      <c r="D339" s="12">
        <f>SUM(D340:D340)</f>
        <v>4.2</v>
      </c>
    </row>
    <row r="340" spans="1:4" s="7" customFormat="1" ht="12.75" customHeight="1" x14ac:dyDescent="0.25">
      <c r="A340" s="54"/>
      <c r="B340" s="37" t="s">
        <v>11</v>
      </c>
      <c r="C340" s="70"/>
      <c r="D340" s="8">
        <v>4.2</v>
      </c>
    </row>
    <row r="341" spans="1:4" s="7" customFormat="1" ht="12.75" customHeight="1" x14ac:dyDescent="0.25">
      <c r="A341" s="54"/>
      <c r="B341" s="40" t="s">
        <v>15</v>
      </c>
      <c r="C341" s="71"/>
      <c r="D341" s="20">
        <v>5.5</v>
      </c>
    </row>
    <row r="342" spans="1:4" s="7" customFormat="1" ht="18" customHeight="1" x14ac:dyDescent="0.25">
      <c r="A342" s="54" t="s">
        <v>110</v>
      </c>
      <c r="B342" s="17" t="s">
        <v>111</v>
      </c>
      <c r="C342" s="6"/>
      <c r="D342" s="19">
        <f t="shared" ref="D342" si="57">SUM(D343)</f>
        <v>42.400000000000006</v>
      </c>
    </row>
    <row r="343" spans="1:4" s="7" customFormat="1" x14ac:dyDescent="0.25">
      <c r="A343" s="54"/>
      <c r="B343" s="4" t="s">
        <v>17</v>
      </c>
      <c r="C343" s="9" t="s">
        <v>18</v>
      </c>
      <c r="D343" s="15">
        <f>SUM(D347+D344)</f>
        <v>42.400000000000006</v>
      </c>
    </row>
    <row r="344" spans="1:4" s="7" customFormat="1" ht="12.75" customHeight="1" x14ac:dyDescent="0.25">
      <c r="A344" s="54"/>
      <c r="B344" s="36" t="s">
        <v>131</v>
      </c>
      <c r="C344" s="69"/>
      <c r="D344" s="12">
        <f>SUM(D345:D346)</f>
        <v>39.200000000000003</v>
      </c>
    </row>
    <row r="345" spans="1:4" s="7" customFormat="1" ht="12.75" customHeight="1" x14ac:dyDescent="0.25">
      <c r="A345" s="54"/>
      <c r="B345" s="37" t="s">
        <v>11</v>
      </c>
      <c r="C345" s="70"/>
      <c r="D345" s="8">
        <v>4.2</v>
      </c>
    </row>
    <row r="346" spans="1:4" s="7" customFormat="1" ht="12.75" customHeight="1" x14ac:dyDescent="0.25">
      <c r="A346" s="54"/>
      <c r="B346" s="37" t="s">
        <v>14</v>
      </c>
      <c r="C346" s="70"/>
      <c r="D346" s="8">
        <v>35</v>
      </c>
    </row>
    <row r="347" spans="1:4" s="7" customFormat="1" ht="12.75" customHeight="1" x14ac:dyDescent="0.25">
      <c r="A347" s="54"/>
      <c r="B347" s="40" t="s">
        <v>15</v>
      </c>
      <c r="C347" s="71"/>
      <c r="D347" s="20">
        <v>3.2</v>
      </c>
    </row>
    <row r="348" spans="1:4" s="7" customFormat="1" ht="18" customHeight="1" x14ac:dyDescent="0.25">
      <c r="A348" s="54" t="s">
        <v>112</v>
      </c>
      <c r="B348" s="17" t="s">
        <v>113</v>
      </c>
      <c r="C348" s="6"/>
      <c r="D348" s="19">
        <f>SUM(D349)</f>
        <v>8.6</v>
      </c>
    </row>
    <row r="349" spans="1:4" s="7" customFormat="1" ht="15" customHeight="1" x14ac:dyDescent="0.25">
      <c r="A349" s="54"/>
      <c r="B349" s="4" t="s">
        <v>17</v>
      </c>
      <c r="C349" s="9" t="s">
        <v>18</v>
      </c>
      <c r="D349" s="15">
        <f>SUM(D350+D352)</f>
        <v>8.6</v>
      </c>
    </row>
    <row r="350" spans="1:4" s="7" customFormat="1" ht="12.75" customHeight="1" x14ac:dyDescent="0.25">
      <c r="A350" s="54"/>
      <c r="B350" s="36" t="s">
        <v>131</v>
      </c>
      <c r="C350" s="80"/>
      <c r="D350" s="20">
        <f>SUM(D351:D351)</f>
        <v>1.6</v>
      </c>
    </row>
    <row r="351" spans="1:4" s="7" customFormat="1" ht="12.75" customHeight="1" x14ac:dyDescent="0.25">
      <c r="A351" s="54"/>
      <c r="B351" s="37" t="s">
        <v>11</v>
      </c>
      <c r="C351" s="80"/>
      <c r="D351" s="27">
        <v>1.6</v>
      </c>
    </row>
    <row r="352" spans="1:4" s="7" customFormat="1" ht="12.75" customHeight="1" x14ac:dyDescent="0.25">
      <c r="A352" s="54"/>
      <c r="B352" s="40" t="s">
        <v>15</v>
      </c>
      <c r="C352" s="80"/>
      <c r="D352" s="20">
        <v>7</v>
      </c>
    </row>
    <row r="353" spans="1:4" s="7" customFormat="1" ht="18" customHeight="1" x14ac:dyDescent="0.25">
      <c r="A353" s="54" t="s">
        <v>114</v>
      </c>
      <c r="B353" s="17" t="s">
        <v>115</v>
      </c>
      <c r="C353" s="6"/>
      <c r="D353" s="19">
        <f t="shared" ref="D353" si="58">SUM(D354)</f>
        <v>3.4</v>
      </c>
    </row>
    <row r="354" spans="1:4" s="7" customFormat="1" ht="15" customHeight="1" x14ac:dyDescent="0.25">
      <c r="A354" s="54"/>
      <c r="B354" s="4" t="s">
        <v>17</v>
      </c>
      <c r="C354" s="9" t="s">
        <v>18</v>
      </c>
      <c r="D354" s="15">
        <f>SUM(D357+D355)</f>
        <v>3.4</v>
      </c>
    </row>
    <row r="355" spans="1:4" s="7" customFormat="1" ht="12.75" customHeight="1" x14ac:dyDescent="0.25">
      <c r="A355" s="54"/>
      <c r="B355" s="36" t="s">
        <v>131</v>
      </c>
      <c r="C355" s="69"/>
      <c r="D355" s="12">
        <f>SUM(D356:D356)</f>
        <v>1.5</v>
      </c>
    </row>
    <row r="356" spans="1:4" s="7" customFormat="1" ht="12.75" customHeight="1" x14ac:dyDescent="0.25">
      <c r="A356" s="54"/>
      <c r="B356" s="37" t="s">
        <v>11</v>
      </c>
      <c r="C356" s="70"/>
      <c r="D356" s="8">
        <v>1.5</v>
      </c>
    </row>
    <row r="357" spans="1:4" s="7" customFormat="1" ht="12.75" customHeight="1" x14ac:dyDescent="0.25">
      <c r="A357" s="54"/>
      <c r="B357" s="40" t="s">
        <v>15</v>
      </c>
      <c r="C357" s="71"/>
      <c r="D357" s="20">
        <v>1.9</v>
      </c>
    </row>
    <row r="358" spans="1:4" s="7" customFormat="1" ht="18" customHeight="1" x14ac:dyDescent="0.25">
      <c r="A358" s="54" t="s">
        <v>116</v>
      </c>
      <c r="B358" s="17" t="s">
        <v>117</v>
      </c>
      <c r="C358" s="6"/>
      <c r="D358" s="19">
        <f t="shared" ref="D358" si="59">SUM(D359)</f>
        <v>17.600000000000001</v>
      </c>
    </row>
    <row r="359" spans="1:4" s="7" customFormat="1" ht="15" customHeight="1" x14ac:dyDescent="0.25">
      <c r="A359" s="54"/>
      <c r="B359" s="4" t="s">
        <v>17</v>
      </c>
      <c r="C359" s="9" t="s">
        <v>18</v>
      </c>
      <c r="D359" s="15">
        <f>SUM(D363+D360)</f>
        <v>17.600000000000001</v>
      </c>
    </row>
    <row r="360" spans="1:4" s="7" customFormat="1" ht="12.75" customHeight="1" x14ac:dyDescent="0.25">
      <c r="A360" s="54"/>
      <c r="B360" s="36" t="s">
        <v>131</v>
      </c>
      <c r="C360" s="69"/>
      <c r="D360" s="12">
        <f>SUM(D361:D362)</f>
        <v>15</v>
      </c>
    </row>
    <row r="361" spans="1:4" s="7" customFormat="1" ht="12.75" customHeight="1" x14ac:dyDescent="0.25">
      <c r="A361" s="54"/>
      <c r="B361" s="37" t="s">
        <v>11</v>
      </c>
      <c r="C361" s="70"/>
      <c r="D361" s="8">
        <v>3</v>
      </c>
    </row>
    <row r="362" spans="1:4" s="7" customFormat="1" ht="12.75" customHeight="1" x14ac:dyDescent="0.25">
      <c r="A362" s="54"/>
      <c r="B362" s="37" t="s">
        <v>14</v>
      </c>
      <c r="C362" s="70"/>
      <c r="D362" s="8">
        <v>12</v>
      </c>
    </row>
    <row r="363" spans="1:4" s="7" customFormat="1" ht="12.75" customHeight="1" x14ac:dyDescent="0.25">
      <c r="A363" s="54"/>
      <c r="B363" s="40" t="s">
        <v>15</v>
      </c>
      <c r="C363" s="71"/>
      <c r="D363" s="20">
        <v>2.6</v>
      </c>
    </row>
    <row r="364" spans="1:4" s="7" customFormat="1" ht="18" customHeight="1" x14ac:dyDescent="0.25">
      <c r="A364" s="54" t="s">
        <v>118</v>
      </c>
      <c r="B364" s="17" t="s">
        <v>119</v>
      </c>
      <c r="C364" s="6"/>
      <c r="D364" s="19">
        <f t="shared" ref="D364" si="60">SUM(D365)</f>
        <v>3.1</v>
      </c>
    </row>
    <row r="365" spans="1:4" s="7" customFormat="1" ht="15" customHeight="1" x14ac:dyDescent="0.25">
      <c r="A365" s="54"/>
      <c r="B365" s="4" t="s">
        <v>17</v>
      </c>
      <c r="C365" s="9" t="s">
        <v>18</v>
      </c>
      <c r="D365" s="15">
        <f>SUM(D368+D366)</f>
        <v>3.1</v>
      </c>
    </row>
    <row r="366" spans="1:4" s="7" customFormat="1" ht="12.75" customHeight="1" x14ac:dyDescent="0.25">
      <c r="A366" s="54"/>
      <c r="B366" s="36" t="s">
        <v>131</v>
      </c>
      <c r="C366" s="69"/>
      <c r="D366" s="12">
        <f>SUM(D367:D367)</f>
        <v>2.5</v>
      </c>
    </row>
    <row r="367" spans="1:4" s="7" customFormat="1" ht="12.75" customHeight="1" x14ac:dyDescent="0.25">
      <c r="A367" s="54"/>
      <c r="B367" s="37" t="s">
        <v>11</v>
      </c>
      <c r="C367" s="70"/>
      <c r="D367" s="8">
        <v>2.5</v>
      </c>
    </row>
    <row r="368" spans="1:4" s="7" customFormat="1" ht="12.75" customHeight="1" x14ac:dyDescent="0.25">
      <c r="A368" s="54"/>
      <c r="B368" s="40" t="s">
        <v>15</v>
      </c>
      <c r="C368" s="71"/>
      <c r="D368" s="20">
        <v>0.6</v>
      </c>
    </row>
    <row r="369" spans="1:4" s="7" customFormat="1" ht="18" customHeight="1" x14ac:dyDescent="0.25">
      <c r="A369" s="54" t="s">
        <v>120</v>
      </c>
      <c r="B369" s="17" t="s">
        <v>121</v>
      </c>
      <c r="C369" s="6"/>
      <c r="D369" s="19">
        <f t="shared" ref="D369" si="61">SUM(D370)</f>
        <v>3.0999999999999996</v>
      </c>
    </row>
    <row r="370" spans="1:4" s="7" customFormat="1" ht="15" customHeight="1" x14ac:dyDescent="0.25">
      <c r="A370" s="54"/>
      <c r="B370" s="4" t="s">
        <v>17</v>
      </c>
      <c r="C370" s="9" t="s">
        <v>18</v>
      </c>
      <c r="D370" s="15">
        <f>SUM(D373+D371)</f>
        <v>3.0999999999999996</v>
      </c>
    </row>
    <row r="371" spans="1:4" s="7" customFormat="1" ht="12.75" customHeight="1" x14ac:dyDescent="0.25">
      <c r="A371" s="54"/>
      <c r="B371" s="36" t="s">
        <v>131</v>
      </c>
      <c r="C371" s="69"/>
      <c r="D371" s="12">
        <f>SUM(D372:D372)</f>
        <v>1.4</v>
      </c>
    </row>
    <row r="372" spans="1:4" s="7" customFormat="1" ht="12.75" customHeight="1" x14ac:dyDescent="0.25">
      <c r="A372" s="54"/>
      <c r="B372" s="37" t="s">
        <v>11</v>
      </c>
      <c r="C372" s="70"/>
      <c r="D372" s="8">
        <v>1.4</v>
      </c>
    </row>
    <row r="373" spans="1:4" s="7" customFormat="1" ht="12.75" customHeight="1" x14ac:dyDescent="0.25">
      <c r="A373" s="54"/>
      <c r="B373" s="40" t="s">
        <v>15</v>
      </c>
      <c r="C373" s="71"/>
      <c r="D373" s="20">
        <v>1.7</v>
      </c>
    </row>
    <row r="374" spans="1:4" s="7" customFormat="1" ht="18" customHeight="1" x14ac:dyDescent="0.25">
      <c r="A374" s="54" t="s">
        <v>122</v>
      </c>
      <c r="B374" s="17" t="s">
        <v>123</v>
      </c>
      <c r="C374" s="6"/>
      <c r="D374" s="19">
        <f t="shared" ref="D374" si="62">SUM(D375)</f>
        <v>201.89999999999998</v>
      </c>
    </row>
    <row r="375" spans="1:4" s="7" customFormat="1" ht="15" customHeight="1" x14ac:dyDescent="0.25">
      <c r="A375" s="54"/>
      <c r="B375" s="11" t="s">
        <v>124</v>
      </c>
      <c r="C375" s="9" t="s">
        <v>23</v>
      </c>
      <c r="D375" s="15">
        <f>SUM(D379+D376)</f>
        <v>201.89999999999998</v>
      </c>
    </row>
    <row r="376" spans="1:4" s="7" customFormat="1" ht="12.75" customHeight="1" x14ac:dyDescent="0.25">
      <c r="A376" s="54"/>
      <c r="B376" s="36" t="s">
        <v>131</v>
      </c>
      <c r="C376" s="50"/>
      <c r="D376" s="12">
        <f>SUM(D377:D378)</f>
        <v>62.7</v>
      </c>
    </row>
    <row r="377" spans="1:4" s="7" customFormat="1" ht="12.75" customHeight="1" x14ac:dyDescent="0.25">
      <c r="A377" s="54"/>
      <c r="B377" s="37" t="s">
        <v>11</v>
      </c>
      <c r="C377" s="50"/>
      <c r="D377" s="5">
        <v>3.6</v>
      </c>
    </row>
    <row r="378" spans="1:4" s="7" customFormat="1" ht="12.75" customHeight="1" x14ac:dyDescent="0.25">
      <c r="A378" s="54"/>
      <c r="B378" s="37" t="s">
        <v>14</v>
      </c>
      <c r="C378" s="50"/>
      <c r="D378" s="5">
        <v>59.1</v>
      </c>
    </row>
    <row r="379" spans="1:4" s="7" customFormat="1" ht="12.75" customHeight="1" x14ac:dyDescent="0.25">
      <c r="A379" s="54"/>
      <c r="B379" s="40" t="s">
        <v>15</v>
      </c>
      <c r="C379" s="50"/>
      <c r="D379" s="20">
        <v>139.19999999999999</v>
      </c>
    </row>
    <row r="380" spans="1:4" s="7" customFormat="1" ht="18" customHeight="1" x14ac:dyDescent="0.25">
      <c r="A380" s="64" t="s">
        <v>136</v>
      </c>
      <c r="B380" s="17" t="s">
        <v>137</v>
      </c>
      <c r="C380" s="6"/>
      <c r="D380" s="19">
        <f t="shared" ref="D380" si="63">SUM(D381)</f>
        <v>1.1000000000000001</v>
      </c>
    </row>
    <row r="381" spans="1:4" s="7" customFormat="1" ht="15" customHeight="1" x14ac:dyDescent="0.25">
      <c r="A381" s="65"/>
      <c r="B381" s="4" t="s">
        <v>25</v>
      </c>
      <c r="C381" s="9" t="s">
        <v>26</v>
      </c>
      <c r="D381" s="15">
        <f>SUM(D382)</f>
        <v>1.1000000000000001</v>
      </c>
    </row>
    <row r="382" spans="1:4" s="7" customFormat="1" ht="12.75" customHeight="1" x14ac:dyDescent="0.25">
      <c r="A382" s="65"/>
      <c r="B382" s="36" t="s">
        <v>131</v>
      </c>
      <c r="C382" s="31"/>
      <c r="D382" s="12">
        <f>SUM(D383:D383)</f>
        <v>1.1000000000000001</v>
      </c>
    </row>
    <row r="383" spans="1:4" s="7" customFormat="1" ht="12.75" customHeight="1" x14ac:dyDescent="0.25">
      <c r="A383" s="78"/>
      <c r="B383" s="37" t="s">
        <v>14</v>
      </c>
      <c r="C383" s="31"/>
      <c r="D383" s="5">
        <v>1.1000000000000001</v>
      </c>
    </row>
    <row r="384" spans="1:4" s="7" customFormat="1" ht="21" customHeight="1" x14ac:dyDescent="0.25">
      <c r="A384" s="91" t="s">
        <v>125</v>
      </c>
      <c r="B384" s="91"/>
      <c r="C384" s="23"/>
      <c r="D384" s="24">
        <f>SUM(D417+D413+D407+D400+D395+D390+D385+D423)</f>
        <v>8729.9</v>
      </c>
    </row>
    <row r="385" spans="1:16" s="7" customFormat="1" ht="15" customHeight="1" x14ac:dyDescent="0.25">
      <c r="A385" s="82" t="s">
        <v>9</v>
      </c>
      <c r="B385" s="82"/>
      <c r="C385" s="25" t="s">
        <v>10</v>
      </c>
      <c r="D385" s="26">
        <f>SUM(D389+D386)</f>
        <v>862.80000000000007</v>
      </c>
    </row>
    <row r="386" spans="1:16" s="7" customFormat="1" ht="15" customHeight="1" x14ac:dyDescent="0.25">
      <c r="A386" s="82"/>
      <c r="B386" s="36" t="s">
        <v>131</v>
      </c>
      <c r="C386" s="83"/>
      <c r="D386" s="20">
        <f>SUM(D387:D388)</f>
        <v>859.2</v>
      </c>
      <c r="K386" s="13"/>
      <c r="L386" s="13"/>
      <c r="M386" s="13"/>
    </row>
    <row r="387" spans="1:16" s="7" customFormat="1" ht="15" customHeight="1" x14ac:dyDescent="0.25">
      <c r="A387" s="82"/>
      <c r="B387" s="37" t="s">
        <v>11</v>
      </c>
      <c r="C387" s="83"/>
      <c r="D387" s="27">
        <f>SUM(D15+D20+D58+D66+D79+D90+D98+D113+D121+D130+D145+D152+D161+D173+D186)</f>
        <v>30.6</v>
      </c>
    </row>
    <row r="388" spans="1:16" s="7" customFormat="1" ht="15" customHeight="1" x14ac:dyDescent="0.25">
      <c r="A388" s="82"/>
      <c r="B388" s="37" t="s">
        <v>14</v>
      </c>
      <c r="C388" s="83"/>
      <c r="D388" s="27">
        <f>SUM(D21+D67+D122+D146+D153+D174+D187+D16+D99)</f>
        <v>828.6</v>
      </c>
      <c r="K388" s="13"/>
      <c r="M388" s="13"/>
      <c r="P388" s="13"/>
    </row>
    <row r="389" spans="1:16" s="7" customFormat="1" ht="15" customHeight="1" x14ac:dyDescent="0.25">
      <c r="A389" s="82"/>
      <c r="B389" s="40" t="s">
        <v>15</v>
      </c>
      <c r="C389" s="83"/>
      <c r="D389" s="20">
        <f>SUM(D22)</f>
        <v>3.6</v>
      </c>
      <c r="K389" s="13"/>
      <c r="M389" s="13"/>
    </row>
    <row r="390" spans="1:16" s="7" customFormat="1" ht="15" customHeight="1" x14ac:dyDescent="0.25">
      <c r="A390" s="82" t="s">
        <v>126</v>
      </c>
      <c r="B390" s="82"/>
      <c r="C390" s="25" t="s">
        <v>16</v>
      </c>
      <c r="D390" s="26">
        <f>SUM(D394+D391)</f>
        <v>2628.6999999999994</v>
      </c>
      <c r="K390" s="13"/>
      <c r="M390" s="13"/>
    </row>
    <row r="391" spans="1:16" s="7" customFormat="1" ht="15" customHeight="1" x14ac:dyDescent="0.25">
      <c r="A391" s="84"/>
      <c r="B391" s="36" t="s">
        <v>131</v>
      </c>
      <c r="C391" s="82"/>
      <c r="D391" s="20">
        <f t="shared" ref="D391" si="64">SUM(D392:D393)</f>
        <v>2471.9999999999995</v>
      </c>
      <c r="K391" s="13"/>
      <c r="M391" s="13"/>
    </row>
    <row r="392" spans="1:16" s="7" customFormat="1" ht="15" customHeight="1" x14ac:dyDescent="0.25">
      <c r="A392" s="84"/>
      <c r="B392" s="37" t="s">
        <v>11</v>
      </c>
      <c r="C392" s="82"/>
      <c r="D392" s="27">
        <f>SUM(D194+D199+D205+D211+D217+D223+D229+D241+D247+D253+D259+D265+D271+D277+D283+D289+D295+D301+D235)</f>
        <v>159.30000000000001</v>
      </c>
      <c r="K392" s="13"/>
      <c r="M392" s="13"/>
    </row>
    <row r="393" spans="1:16" s="10" customFormat="1" ht="15" customHeight="1" x14ac:dyDescent="0.25">
      <c r="A393" s="84"/>
      <c r="B393" s="37" t="s">
        <v>14</v>
      </c>
      <c r="C393" s="82"/>
      <c r="D393" s="27">
        <f>SUM(D224+D266+D290+D195+D206+D242+D254+D260+D278+D296+D302+D25+D200+D212+D218+D230+D236+D248+D272+D284)</f>
        <v>2312.6999999999994</v>
      </c>
      <c r="K393" s="28"/>
      <c r="M393" s="28"/>
    </row>
    <row r="394" spans="1:16" s="7" customFormat="1" ht="15" customHeight="1" x14ac:dyDescent="0.25">
      <c r="A394" s="84"/>
      <c r="B394" s="40" t="s">
        <v>15</v>
      </c>
      <c r="C394" s="82"/>
      <c r="D394" s="20">
        <f>SUM(D201+D207+D219+D225+D231+D237+D243+D255+D261+D267+D273+D279+D285+D291+D297+D303+D213+D249)</f>
        <v>156.69999999999999</v>
      </c>
      <c r="K394" s="13"/>
      <c r="M394" s="13"/>
    </row>
    <row r="395" spans="1:16" s="7" customFormat="1" ht="15" customHeight="1" x14ac:dyDescent="0.25">
      <c r="A395" s="82" t="s">
        <v>17</v>
      </c>
      <c r="B395" s="82"/>
      <c r="C395" s="25" t="s">
        <v>18</v>
      </c>
      <c r="D395" s="26">
        <f>SUM(D396+D399)</f>
        <v>982.6</v>
      </c>
      <c r="M395" s="13"/>
    </row>
    <row r="396" spans="1:16" s="7" customFormat="1" ht="15" customHeight="1" x14ac:dyDescent="0.25">
      <c r="A396" s="84"/>
      <c r="B396" s="36" t="s">
        <v>131</v>
      </c>
      <c r="C396" s="82"/>
      <c r="D396" s="20">
        <f t="shared" ref="D396" si="65">SUM(D397:D398)</f>
        <v>930.4</v>
      </c>
    </row>
    <row r="397" spans="1:16" s="7" customFormat="1" ht="15" customHeight="1" x14ac:dyDescent="0.25">
      <c r="A397" s="84"/>
      <c r="B397" s="37" t="s">
        <v>11</v>
      </c>
      <c r="C397" s="82"/>
      <c r="D397" s="27">
        <f>SUM(D307+D313+D319+D324+D329+D334+D340+D345+D351+D356+D361+D367+D372+D28)</f>
        <v>42.800000000000004</v>
      </c>
    </row>
    <row r="398" spans="1:16" s="10" customFormat="1" ht="15" customHeight="1" x14ac:dyDescent="0.25">
      <c r="A398" s="84"/>
      <c r="B398" s="37" t="s">
        <v>14</v>
      </c>
      <c r="C398" s="82"/>
      <c r="D398" s="27">
        <f>SUM(D29+D102+D308+D314+D346+D362+D177+D133+D335)</f>
        <v>887.6</v>
      </c>
    </row>
    <row r="399" spans="1:16" s="7" customFormat="1" ht="15" customHeight="1" x14ac:dyDescent="0.25">
      <c r="A399" s="84"/>
      <c r="B399" s="40" t="s">
        <v>15</v>
      </c>
      <c r="C399" s="82"/>
      <c r="D399" s="20">
        <f>SUM(D309+D315+D320+D325+D330+D336+D341+D347+D352+D357+D363+D368+D373)</f>
        <v>52.20000000000001</v>
      </c>
    </row>
    <row r="400" spans="1:16" s="7" customFormat="1" ht="15" customHeight="1" x14ac:dyDescent="0.25">
      <c r="A400" s="82" t="s">
        <v>127</v>
      </c>
      <c r="B400" s="82"/>
      <c r="C400" s="25" t="s">
        <v>19</v>
      </c>
      <c r="D400" s="26">
        <f>SUM(D403+D406+D401+D402)</f>
        <v>2315.4</v>
      </c>
    </row>
    <row r="401" spans="1:4" s="7" customFormat="1" ht="15" customHeight="1" x14ac:dyDescent="0.25">
      <c r="A401" s="82"/>
      <c r="B401" s="36" t="s">
        <v>20</v>
      </c>
      <c r="C401" s="83"/>
      <c r="D401" s="20">
        <f>SUM(D31)</f>
        <v>8.4</v>
      </c>
    </row>
    <row r="402" spans="1:4" s="7" customFormat="1" ht="15" customHeight="1" x14ac:dyDescent="0.25">
      <c r="A402" s="82"/>
      <c r="B402" s="36" t="s">
        <v>21</v>
      </c>
      <c r="C402" s="83"/>
      <c r="D402" s="20">
        <f>SUM(D32)</f>
        <v>210.9</v>
      </c>
    </row>
    <row r="403" spans="1:4" s="7" customFormat="1" ht="15" customHeight="1" x14ac:dyDescent="0.25">
      <c r="A403" s="82"/>
      <c r="B403" s="36" t="s">
        <v>131</v>
      </c>
      <c r="C403" s="83"/>
      <c r="D403" s="20">
        <f>SUM(D404:D405)</f>
        <v>2032.8999999999999</v>
      </c>
    </row>
    <row r="404" spans="1:4" s="7" customFormat="1" ht="15" customHeight="1" x14ac:dyDescent="0.25">
      <c r="A404" s="82"/>
      <c r="B404" s="37" t="s">
        <v>11</v>
      </c>
      <c r="C404" s="83"/>
      <c r="D404" s="27">
        <f>SUM(D34+D70+D93+D136+D82+D164+D180)</f>
        <v>36.6</v>
      </c>
    </row>
    <row r="405" spans="1:4" s="10" customFormat="1" ht="15" customHeight="1" x14ac:dyDescent="0.25">
      <c r="A405" s="82"/>
      <c r="B405" s="37" t="s">
        <v>14</v>
      </c>
      <c r="C405" s="83"/>
      <c r="D405" s="27">
        <f>SUM(D35+D61+D71+D156+D181+D137+D190+D116+D105+D165+D125)</f>
        <v>1996.3</v>
      </c>
    </row>
    <row r="406" spans="1:4" s="7" customFormat="1" ht="15" customHeight="1" x14ac:dyDescent="0.25">
      <c r="A406" s="82"/>
      <c r="B406" s="40" t="s">
        <v>15</v>
      </c>
      <c r="C406" s="83"/>
      <c r="D406" s="20">
        <f>SUM(D62+D72+D83+D94+D106+D117+D126+D138+D148+D157+D166+D182)</f>
        <v>63.199999999999996</v>
      </c>
    </row>
    <row r="407" spans="1:4" s="7" customFormat="1" ht="15" customHeight="1" x14ac:dyDescent="0.25">
      <c r="A407" s="82" t="s">
        <v>22</v>
      </c>
      <c r="B407" s="82"/>
      <c r="C407" s="25" t="s">
        <v>23</v>
      </c>
      <c r="D407" s="26">
        <f t="shared" ref="D407" si="66">SUM(D408+D412)</f>
        <v>1339.1000000000001</v>
      </c>
    </row>
    <row r="408" spans="1:4" s="7" customFormat="1" ht="15" customHeight="1" x14ac:dyDescent="0.25">
      <c r="A408" s="84"/>
      <c r="B408" s="36" t="s">
        <v>131</v>
      </c>
      <c r="C408" s="82"/>
      <c r="D408" s="20">
        <f>SUM(D409:D411)</f>
        <v>1199.9000000000001</v>
      </c>
    </row>
    <row r="409" spans="1:4" s="7" customFormat="1" ht="15" customHeight="1" x14ac:dyDescent="0.25">
      <c r="A409" s="84"/>
      <c r="B409" s="37" t="s">
        <v>11</v>
      </c>
      <c r="C409" s="82"/>
      <c r="D409" s="27">
        <f>SUM(D38+D75+D86+D109+D141+D169+D377)</f>
        <v>92.499999999999986</v>
      </c>
    </row>
    <row r="410" spans="1:4" s="10" customFormat="1" ht="15" customHeight="1" x14ac:dyDescent="0.25">
      <c r="A410" s="84"/>
      <c r="B410" s="37" t="s">
        <v>24</v>
      </c>
      <c r="C410" s="82"/>
      <c r="D410" s="27">
        <f>SUM(D40)</f>
        <v>105.4</v>
      </c>
    </row>
    <row r="411" spans="1:4" s="10" customFormat="1" ht="15" customHeight="1" x14ac:dyDescent="0.25">
      <c r="A411" s="84"/>
      <c r="B411" s="37" t="s">
        <v>14</v>
      </c>
      <c r="C411" s="82"/>
      <c r="D411" s="27">
        <f>SUM(D378+D39)</f>
        <v>1002</v>
      </c>
    </row>
    <row r="412" spans="1:4" s="7" customFormat="1" ht="15" customHeight="1" x14ac:dyDescent="0.25">
      <c r="A412" s="84"/>
      <c r="B412" s="40" t="s">
        <v>15</v>
      </c>
      <c r="C412" s="82"/>
      <c r="D412" s="20">
        <f>SUM(D379)</f>
        <v>139.19999999999999</v>
      </c>
    </row>
    <row r="413" spans="1:4" s="7" customFormat="1" ht="15" customHeight="1" x14ac:dyDescent="0.25">
      <c r="A413" s="82" t="s">
        <v>25</v>
      </c>
      <c r="B413" s="82"/>
      <c r="C413" s="25" t="s">
        <v>26</v>
      </c>
      <c r="D413" s="26">
        <f>SUM(D414+D415)</f>
        <v>39</v>
      </c>
    </row>
    <row r="414" spans="1:4" s="7" customFormat="1" ht="15" customHeight="1" x14ac:dyDescent="0.25">
      <c r="A414" s="85"/>
      <c r="B414" s="36" t="s">
        <v>128</v>
      </c>
      <c r="C414" s="88"/>
      <c r="D414" s="29">
        <f>SUM(D42)</f>
        <v>33.9</v>
      </c>
    </row>
    <row r="415" spans="1:4" s="7" customFormat="1" ht="15" customHeight="1" x14ac:dyDescent="0.25">
      <c r="A415" s="86"/>
      <c r="B415" s="36" t="s">
        <v>131</v>
      </c>
      <c r="C415" s="89"/>
      <c r="D415" s="29">
        <f>SUM(D416)</f>
        <v>5.0999999999999996</v>
      </c>
    </row>
    <row r="416" spans="1:4" s="7" customFormat="1" ht="15" customHeight="1" x14ac:dyDescent="0.25">
      <c r="A416" s="87"/>
      <c r="B416" s="37" t="s">
        <v>14</v>
      </c>
      <c r="C416" s="90"/>
      <c r="D416" s="44">
        <f>SUM(D383+D44)</f>
        <v>5.0999999999999996</v>
      </c>
    </row>
    <row r="417" spans="1:4" s="7" customFormat="1" ht="15" customHeight="1" x14ac:dyDescent="0.25">
      <c r="A417" s="82" t="s">
        <v>129</v>
      </c>
      <c r="B417" s="82"/>
      <c r="C417" s="25" t="s">
        <v>29</v>
      </c>
      <c r="D417" s="26">
        <f>SUM(D418+D422)</f>
        <v>461.79999999999995</v>
      </c>
    </row>
    <row r="418" spans="1:4" s="7" customFormat="1" ht="15" customHeight="1" x14ac:dyDescent="0.25">
      <c r="A418" s="84"/>
      <c r="B418" s="36" t="s">
        <v>131</v>
      </c>
      <c r="C418" s="82"/>
      <c r="D418" s="20">
        <f>SUM(D419:D421)</f>
        <v>65.900000000000006</v>
      </c>
    </row>
    <row r="419" spans="1:4" s="7" customFormat="1" ht="15" customHeight="1" x14ac:dyDescent="0.25">
      <c r="A419" s="84"/>
      <c r="B419" s="37" t="s">
        <v>11</v>
      </c>
      <c r="C419" s="82"/>
      <c r="D419" s="27">
        <f>SUM(D47)</f>
        <v>2.7</v>
      </c>
    </row>
    <row r="420" spans="1:4" s="7" customFormat="1" ht="15" customHeight="1" x14ac:dyDescent="0.25">
      <c r="A420" s="84"/>
      <c r="B420" s="37" t="s">
        <v>14</v>
      </c>
      <c r="C420" s="82"/>
      <c r="D420" s="27">
        <f>SUM(D48)</f>
        <v>50</v>
      </c>
    </row>
    <row r="421" spans="1:4" s="10" customFormat="1" ht="15" customHeight="1" x14ac:dyDescent="0.25">
      <c r="A421" s="84"/>
      <c r="B421" s="37" t="s">
        <v>30</v>
      </c>
      <c r="C421" s="82"/>
      <c r="D421" s="27">
        <f>SUM(D49)</f>
        <v>13.2</v>
      </c>
    </row>
    <row r="422" spans="1:4" s="7" customFormat="1" ht="15" customHeight="1" x14ac:dyDescent="0.25">
      <c r="A422" s="84"/>
      <c r="B422" s="36" t="s">
        <v>128</v>
      </c>
      <c r="C422" s="82"/>
      <c r="D422" s="29">
        <f>SUM(D50)</f>
        <v>395.9</v>
      </c>
    </row>
    <row r="423" spans="1:4" x14ac:dyDescent="0.25">
      <c r="A423" s="82" t="s">
        <v>134</v>
      </c>
      <c r="B423" s="82"/>
      <c r="C423" s="25" t="s">
        <v>133</v>
      </c>
      <c r="D423" s="26">
        <f>SUM(D424)</f>
        <v>100.5</v>
      </c>
    </row>
    <row r="424" spans="1:4" x14ac:dyDescent="0.25">
      <c r="A424" s="82"/>
      <c r="B424" s="36" t="s">
        <v>131</v>
      </c>
      <c r="C424" s="83"/>
      <c r="D424" s="20">
        <f>SUM(D425:D426)</f>
        <v>100.5</v>
      </c>
    </row>
    <row r="425" spans="1:4" x14ac:dyDescent="0.25">
      <c r="A425" s="82"/>
      <c r="B425" s="37" t="s">
        <v>11</v>
      </c>
      <c r="C425" s="83"/>
      <c r="D425" s="27">
        <f>SUM(D53)</f>
        <v>0.5</v>
      </c>
    </row>
    <row r="426" spans="1:4" x14ac:dyDescent="0.25">
      <c r="A426" s="82"/>
      <c r="B426" s="37" t="s">
        <v>14</v>
      </c>
      <c r="C426" s="83"/>
      <c r="D426" s="27">
        <f>SUM(D54)</f>
        <v>100</v>
      </c>
    </row>
    <row r="427" spans="1:4" x14ac:dyDescent="0.25">
      <c r="A427" s="81" t="s">
        <v>135</v>
      </c>
      <c r="B427" s="81"/>
      <c r="C427" s="81"/>
      <c r="D427" s="81"/>
    </row>
  </sheetData>
  <mergeCells count="150">
    <mergeCell ref="A380:A383"/>
    <mergeCell ref="A417:B417"/>
    <mergeCell ref="A418:A422"/>
    <mergeCell ref="C418:C422"/>
    <mergeCell ref="A407:B407"/>
    <mergeCell ref="A408:A412"/>
    <mergeCell ref="C408:C412"/>
    <mergeCell ref="A413:B413"/>
    <mergeCell ref="A423:B423"/>
    <mergeCell ref="A384:B384"/>
    <mergeCell ref="A385:B385"/>
    <mergeCell ref="A386:A389"/>
    <mergeCell ref="C386:C389"/>
    <mergeCell ref="A390:B390"/>
    <mergeCell ref="A391:A394"/>
    <mergeCell ref="C391:C394"/>
    <mergeCell ref="A427:D427"/>
    <mergeCell ref="A424:A426"/>
    <mergeCell ref="C424:C426"/>
    <mergeCell ref="A395:B395"/>
    <mergeCell ref="A396:A399"/>
    <mergeCell ref="C396:C399"/>
    <mergeCell ref="A400:B400"/>
    <mergeCell ref="A401:A406"/>
    <mergeCell ref="C401:C406"/>
    <mergeCell ref="A414:A416"/>
    <mergeCell ref="C414:C416"/>
    <mergeCell ref="C350:C352"/>
    <mergeCell ref="A353:A357"/>
    <mergeCell ref="A358:A363"/>
    <mergeCell ref="A364:A368"/>
    <mergeCell ref="A369:A373"/>
    <mergeCell ref="A374:A379"/>
    <mergeCell ref="C376:C379"/>
    <mergeCell ref="A321:A325"/>
    <mergeCell ref="A326:A330"/>
    <mergeCell ref="A331:A336"/>
    <mergeCell ref="A337:A341"/>
    <mergeCell ref="A342:A347"/>
    <mergeCell ref="A348:A352"/>
    <mergeCell ref="C323:C325"/>
    <mergeCell ref="C333:C336"/>
    <mergeCell ref="C328:C330"/>
    <mergeCell ref="C339:C341"/>
    <mergeCell ref="C344:C347"/>
    <mergeCell ref="C355:C357"/>
    <mergeCell ref="C360:C363"/>
    <mergeCell ref="C366:C368"/>
    <mergeCell ref="C371:C373"/>
    <mergeCell ref="A292:A297"/>
    <mergeCell ref="C294:C297"/>
    <mergeCell ref="A298:A303"/>
    <mergeCell ref="A304:A309"/>
    <mergeCell ref="A310:A315"/>
    <mergeCell ref="A316:A320"/>
    <mergeCell ref="A262:A267"/>
    <mergeCell ref="C264:C267"/>
    <mergeCell ref="A268:A273"/>
    <mergeCell ref="A274:A279"/>
    <mergeCell ref="A280:A285"/>
    <mergeCell ref="A286:A291"/>
    <mergeCell ref="C288:C291"/>
    <mergeCell ref="C270:C273"/>
    <mergeCell ref="C276:C279"/>
    <mergeCell ref="C282:C285"/>
    <mergeCell ref="C300:C303"/>
    <mergeCell ref="C306:C309"/>
    <mergeCell ref="C312:C315"/>
    <mergeCell ref="C318:C320"/>
    <mergeCell ref="A226:A231"/>
    <mergeCell ref="A232:A237"/>
    <mergeCell ref="A238:A243"/>
    <mergeCell ref="A244:A249"/>
    <mergeCell ref="A250:A255"/>
    <mergeCell ref="A256:A261"/>
    <mergeCell ref="A202:A207"/>
    <mergeCell ref="C204:C207"/>
    <mergeCell ref="A208:A213"/>
    <mergeCell ref="C210:C213"/>
    <mergeCell ref="A214:A219"/>
    <mergeCell ref="A220:A225"/>
    <mergeCell ref="C222:C225"/>
    <mergeCell ref="C216:C219"/>
    <mergeCell ref="C228:C231"/>
    <mergeCell ref="C234:C237"/>
    <mergeCell ref="C240:C243"/>
    <mergeCell ref="C252:C255"/>
    <mergeCell ref="C258:C261"/>
    <mergeCell ref="C246:C249"/>
    <mergeCell ref="A183:A190"/>
    <mergeCell ref="C185:C187"/>
    <mergeCell ref="A191:A195"/>
    <mergeCell ref="A196:A201"/>
    <mergeCell ref="C198:C201"/>
    <mergeCell ref="A149:A157"/>
    <mergeCell ref="C151:C153"/>
    <mergeCell ref="C160:C161"/>
    <mergeCell ref="C168:C169"/>
    <mergeCell ref="C155:C157"/>
    <mergeCell ref="C163:C166"/>
    <mergeCell ref="A158:A169"/>
    <mergeCell ref="C176:C177"/>
    <mergeCell ref="C189:C190"/>
    <mergeCell ref="C193:C195"/>
    <mergeCell ref="C179:C182"/>
    <mergeCell ref="A142:A148"/>
    <mergeCell ref="C144:C146"/>
    <mergeCell ref="A110:A117"/>
    <mergeCell ref="C112:C113"/>
    <mergeCell ref="A118:A126"/>
    <mergeCell ref="C120:C122"/>
    <mergeCell ref="C135:C138"/>
    <mergeCell ref="A127:A141"/>
    <mergeCell ref="A170:A182"/>
    <mergeCell ref="C172:C174"/>
    <mergeCell ref="C85:C86"/>
    <mergeCell ref="A87:A94"/>
    <mergeCell ref="C89:C90"/>
    <mergeCell ref="A76:A86"/>
    <mergeCell ref="C92:C94"/>
    <mergeCell ref="A95:A109"/>
    <mergeCell ref="C81:C83"/>
    <mergeCell ref="C129:C130"/>
    <mergeCell ref="C140:C141"/>
    <mergeCell ref="C97:C98"/>
    <mergeCell ref="C101:C102"/>
    <mergeCell ref="C108:C109"/>
    <mergeCell ref="C78:C79"/>
    <mergeCell ref="C115:C117"/>
    <mergeCell ref="C104:C106"/>
    <mergeCell ref="C132:C133"/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</mergeCells>
  <pageMargins left="0.4" right="0.2" top="0.2" bottom="0.2" header="0.3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2025-04-18T04:57:59Z</cp:lastPrinted>
  <dcterms:created xsi:type="dcterms:W3CDTF">2021-01-31T12:45:20Z</dcterms:created>
  <dcterms:modified xsi:type="dcterms:W3CDTF">2025-06-19T08:26:07Z</dcterms:modified>
</cp:coreProperties>
</file>