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3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C73917F3-3A25-413F-8555-C483741785A7}" mergeInterval="0" personalView="1" yWindow="40" windowWidth="1920" windowHeight="1040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6" i="1" l="1"/>
  <c r="D236" i="1" l="1"/>
  <c r="E236" i="1"/>
  <c r="D234" i="1"/>
  <c r="E234" i="1"/>
  <c r="C234" i="1"/>
  <c r="E223" i="1"/>
  <c r="F223" i="1"/>
  <c r="F164" i="1" l="1"/>
  <c r="E164" i="1"/>
  <c r="D164" i="1"/>
  <c r="D238" i="1" l="1"/>
  <c r="D232" i="1" s="1"/>
  <c r="C238" i="1"/>
  <c r="D239" i="1" l="1"/>
  <c r="E239" i="1"/>
  <c r="C239" i="1"/>
  <c r="E238" i="1"/>
  <c r="E232" i="1" s="1"/>
  <c r="D235" i="1"/>
  <c r="E235" i="1"/>
  <c r="C235" i="1"/>
  <c r="D203" i="1" l="1"/>
  <c r="F217" i="1" l="1"/>
  <c r="E217" i="1"/>
  <c r="D217" i="1"/>
  <c r="D46" i="1" l="1"/>
  <c r="E158" i="1"/>
  <c r="F158" i="1"/>
  <c r="D158" i="1"/>
  <c r="D150" i="1"/>
  <c r="D139" i="1" l="1"/>
  <c r="F203" i="1"/>
  <c r="E203" i="1"/>
  <c r="C232" i="1" l="1"/>
  <c r="E184" i="1"/>
  <c r="F184" i="1"/>
  <c r="D184" i="1"/>
  <c r="D171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6" i="1"/>
  <c r="D178" i="1"/>
  <c r="E171" i="1"/>
  <c r="F171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8" i="1"/>
  <c r="F178" i="1"/>
  <c r="D210" i="1"/>
  <c r="D224" i="1" s="1"/>
  <c r="E210" i="1"/>
  <c r="F210" i="1"/>
  <c r="F224" i="1" s="1"/>
  <c r="E196" i="1"/>
  <c r="F196" i="1"/>
  <c r="E41" i="1"/>
  <c r="F41" i="1"/>
  <c r="D41" i="1"/>
  <c r="E134" i="1"/>
  <c r="F134" i="1"/>
  <c r="D223" i="1" l="1"/>
  <c r="E224" i="1"/>
  <c r="E225" i="1" l="1"/>
  <c r="F225" i="1"/>
</calcChain>
</file>

<file path=xl/sharedStrings.xml><?xml version="1.0" encoding="utf-8"?>
<sst xmlns="http://schemas.openxmlformats.org/spreadsheetml/2006/main" count="321" uniqueCount="120">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</sst>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31" Type="http://schemas.openxmlformats.org/officeDocument/2006/relationships/revisionLog" Target="revisionLog22.xml"/><Relationship Id="rId235" Type="http://schemas.openxmlformats.org/officeDocument/2006/relationships/revisionLog" Target="revisionLog26.xml"/><Relationship Id="rId230" Type="http://schemas.openxmlformats.org/officeDocument/2006/relationships/revisionLog" Target="revisionLog21.xml"/><Relationship Id="rId234" Type="http://schemas.openxmlformats.org/officeDocument/2006/relationships/revisionLog" Target="revisionLog25.xml"/><Relationship Id="rId238" Type="http://schemas.openxmlformats.org/officeDocument/2006/relationships/revisionLog" Target="revisionLog29.xml"/><Relationship Id="rId233" Type="http://schemas.openxmlformats.org/officeDocument/2006/relationships/revisionLog" Target="revisionLog24.xml"/><Relationship Id="rId237" Type="http://schemas.openxmlformats.org/officeDocument/2006/relationships/revisionLog" Target="revisionLog28.xml"/><Relationship Id="rId229" Type="http://schemas.openxmlformats.org/officeDocument/2006/relationships/revisionLog" Target="revisionLog20.xml"/><Relationship Id="rId232" Type="http://schemas.openxmlformats.org/officeDocument/2006/relationships/revisionLog" Target="revisionLog23.xml"/><Relationship Id="rId236" Type="http://schemas.openxmlformats.org/officeDocument/2006/relationships/revisionLog" Target="revisionLog27.xml"/><Relationship Id="rId228" Type="http://schemas.openxmlformats.org/officeDocument/2006/relationships/revisionLog" Target="revisionLog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E383A9F-ADDC-4A5C-B80E-1DC68A59BAE1}" diskRevisions="1" revisionId="1054" version="2" preserveHistory="15">
  <header guid="{3CDD35C3-27C3-454D-8902-E5CB32FDB07A}" dateTime="2025-06-10T11:56:20" maxSheetId="3" userName="user" r:id="rId228" minRId="1040" maxRId="1043">
    <sheetIdMap count="2">
      <sheetId val="1"/>
      <sheetId val="2"/>
    </sheetIdMap>
  </header>
  <header guid="{E149846E-540D-4EC2-96A3-A3157C2E5AC2}" dateTime="2025-06-10T14:10:22" maxSheetId="3" userName="user" r:id="rId229" minRId="1044">
    <sheetIdMap count="2">
      <sheetId val="1"/>
      <sheetId val="2"/>
    </sheetIdMap>
  </header>
  <header guid="{04EB3D24-400B-4DCD-B73A-0F4D2C9898AA}" dateTime="2025-06-10T14:11:14" maxSheetId="3" userName="user" r:id="rId230" minRId="1045" maxRId="1046">
    <sheetIdMap count="2">
      <sheetId val="1"/>
      <sheetId val="2"/>
    </sheetIdMap>
  </header>
  <header guid="{CA5FB5E4-9668-4E5F-B729-F4742DA14A75}" dateTime="2025-06-10T14:11:40" maxSheetId="3" userName="user" r:id="rId231" minRId="1047">
    <sheetIdMap count="2">
      <sheetId val="1"/>
      <sheetId val="2"/>
    </sheetIdMap>
  </header>
  <header guid="{E081354C-41AE-467E-B1E9-067F59FF64FF}" dateTime="2025-06-10T14:12:05" maxSheetId="3" userName="user" r:id="rId232" minRId="1048">
    <sheetIdMap count="2">
      <sheetId val="1"/>
      <sheetId val="2"/>
    </sheetIdMap>
  </header>
  <header guid="{0A364880-410B-4D2C-994C-1931E27E60EC}" dateTime="2025-06-10T14:12:42" maxSheetId="3" userName="user" r:id="rId233" minRId="1049" maxRId="1050">
    <sheetIdMap count="2">
      <sheetId val="1"/>
      <sheetId val="2"/>
    </sheetIdMap>
  </header>
  <header guid="{4C680C2C-D4C3-4C1F-BB78-BED38A25E6D2}" dateTime="2025-06-10T14:13:23" maxSheetId="3" userName="user" r:id="rId234" minRId="1051">
    <sheetIdMap count="2">
      <sheetId val="1"/>
      <sheetId val="2"/>
    </sheetIdMap>
  </header>
  <header guid="{9923D3F7-C2D4-4151-AFFC-74DD9E20D1E0}" dateTime="2025-06-10T14:14:25" maxSheetId="3" userName="user" r:id="rId235" minRId="1052">
    <sheetIdMap count="2">
      <sheetId val="1"/>
      <sheetId val="2"/>
    </sheetIdMap>
  </header>
  <header guid="{20113931-5CF5-443C-94E8-9F4B910B9FF9}" dateTime="2025-06-10T14:38:56" maxSheetId="3" userName="user" r:id="rId236" minRId="1053">
    <sheetIdMap count="2">
      <sheetId val="1"/>
      <sheetId val="2"/>
    </sheetIdMap>
  </header>
  <header guid="{0E80DDB3-F2B7-4E48-B58E-E1758470170F}" dateTime="2025-06-10T14:40:42" maxSheetId="3" userName="user" r:id="rId237" minRId="1054">
    <sheetIdMap count="2">
      <sheetId val="1"/>
      <sheetId val="2"/>
    </sheetIdMap>
  </header>
  <header guid="{CE383A9F-ADDC-4A5C-B80E-1DC68A59BAE1}" dateTime="2025-06-10T15:10:50" maxSheetId="3" userName="Irena Stankeviciene" r:id="rId238">
    <sheetIdMap count="2">
      <sheetId val="1"/>
      <sheetId val="2"/>
    </sheetIdMap>
  </header>
</header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0" sId="1" numFmtId="4">
    <oc r="D26">
      <v>450.7</v>
    </oc>
    <nc r="D26">
      <v>449.6</v>
    </nc>
  </rcc>
  <rcc rId="1041" sId="1" numFmtId="4">
    <oc r="D76">
      <v>39.5</v>
    </oc>
    <nc r="D76">
      <v>40.6</v>
    </nc>
  </rcc>
  <rcc rId="1042" sId="1" numFmtId="4">
    <oc r="D99">
      <v>131.5</v>
    </oc>
    <nc r="D99">
      <v>133</v>
    </nc>
  </rcc>
  <rcc rId="1043" sId="1" numFmtId="4">
    <oc r="D152">
      <v>224.3</v>
    </oc>
    <nc r="D152">
      <v>222.8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4" sId="1" numFmtId="4">
    <nc r="D10">
      <v>45</v>
    </nc>
  </rcc>
  <rcv guid="{EBADBC20-E915-4BE5-896E-C9C171CFC27A}" action="delete"/>
  <rcv guid="{EBADBC20-E915-4BE5-896E-C9C171CFC27A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5" sId="1" numFmtId="4">
    <oc r="D26">
      <v>449.6</v>
    </oc>
    <nc r="D26">
      <v>453.1</v>
    </nc>
  </rcc>
  <rcc rId="1046" sId="1" numFmtId="4">
    <oc r="D38">
      <v>18.8</v>
    </oc>
    <nc r="D38">
      <v>19.899999999999999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7" sId="1" numFmtId="4">
    <oc r="D50">
      <v>3.9</v>
    </oc>
    <nc r="D50">
      <v>28.9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" sId="1" numFmtId="4">
    <oc r="D76">
      <v>40.6</v>
    </oc>
    <nc r="D76">
      <v>40.4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9" sId="1" numFmtId="4">
    <oc r="D199">
      <v>4.8</v>
    </oc>
    <nc r="D199">
      <v>6.2</v>
    </nc>
  </rcc>
  <rcc rId="1050" sId="1" numFmtId="4">
    <oc r="D200">
      <v>32.5</v>
    </oc>
    <nc r="D200">
      <v>40.6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1" sId="1" numFmtId="4">
    <oc r="D225">
      <v>1189</v>
    </oc>
    <nc r="D225">
      <v>1272.9000000000001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2" sId="1">
    <oc r="C236">
      <f>+D39+D84+D91+D101+D156+D137+D142+D50+D27+D77+D120+D222+D215+D162+D126+D168</f>
    </oc>
    <nc r="C236">
      <f>+D39+D84+D91+D101+D156+D137+D142+D50+D27+D77+D120+D222+D215+D162+D126+D168+D10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3" sId="1" numFmtId="4">
    <oc r="D38">
      <v>19.899999999999999</v>
    </oc>
    <nc r="D38">
      <v>6.9</v>
    </nc>
  </rcc>
  <rcv guid="{EBADBC20-E915-4BE5-896E-C9C171CFC27A}" action="delete"/>
  <rcv guid="{EBADBC20-E915-4BE5-896E-C9C171CFC27A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4" sId="1" numFmtId="4">
    <oc r="D225">
      <v>1272.9000000000001</v>
    </oc>
    <nc r="D225">
      <v>1259.9000000000001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73917F3-3A25-413F-8555-C483741785A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9"/>
  <sheetViews>
    <sheetView tabSelected="1" topLeftCell="A169" zoomScaleNormal="100" workbookViewId="0">
      <selection activeCell="B226" sqref="B226:G22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1" t="s">
        <v>116</v>
      </c>
      <c r="C2" s="81"/>
      <c r="D2" s="81"/>
      <c r="E2" s="81"/>
      <c r="F2" s="81"/>
      <c r="G2" s="81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6"/>
      <c r="E6" s="26"/>
      <c r="F6" s="26"/>
      <c r="G6" s="45" t="s">
        <v>63</v>
      </c>
    </row>
    <row r="7" spans="2:7" ht="17.25" customHeight="1" x14ac:dyDescent="0.2">
      <c r="B7" s="28"/>
      <c r="C7" s="27" t="s">
        <v>3</v>
      </c>
      <c r="D7" s="29">
        <f>SUM(D9:D10)</f>
        <v>295</v>
      </c>
      <c r="E7" s="29">
        <f t="shared" ref="E7:F7" si="0">SUM(E9:E10)</f>
        <v>263</v>
      </c>
      <c r="F7" s="29">
        <f t="shared" si="0"/>
        <v>273</v>
      </c>
      <c r="G7" s="46"/>
    </row>
    <row r="8" spans="2:7" ht="17.25" customHeight="1" x14ac:dyDescent="0.2">
      <c r="B8" s="31"/>
      <c r="C8" s="33" t="s">
        <v>4</v>
      </c>
      <c r="D8" s="34"/>
      <c r="E8" s="34"/>
      <c r="F8" s="34"/>
      <c r="G8" s="47"/>
    </row>
    <row r="9" spans="2:7" ht="27.75" customHeight="1" x14ac:dyDescent="0.2">
      <c r="B9" s="31"/>
      <c r="C9" s="15" t="s">
        <v>10</v>
      </c>
      <c r="D9" s="73">
        <v>250</v>
      </c>
      <c r="E9" s="73">
        <v>263</v>
      </c>
      <c r="F9" s="73">
        <v>273</v>
      </c>
      <c r="G9" s="54"/>
    </row>
    <row r="10" spans="2:7" ht="16.5" customHeight="1" x14ac:dyDescent="0.2">
      <c r="B10" s="32"/>
      <c r="C10" s="15" t="s">
        <v>9</v>
      </c>
      <c r="D10" s="6">
        <v>45</v>
      </c>
      <c r="E10" s="6"/>
      <c r="F10" s="6"/>
      <c r="G10" s="48"/>
    </row>
    <row r="11" spans="2:7" ht="30.75" customHeight="1" x14ac:dyDescent="0.2">
      <c r="B11" s="13" t="s">
        <v>29</v>
      </c>
      <c r="C11" s="14" t="s">
        <v>76</v>
      </c>
      <c r="D11" s="26"/>
      <c r="E11" s="26"/>
      <c r="F11" s="26"/>
      <c r="G11" s="45" t="s">
        <v>63</v>
      </c>
    </row>
    <row r="12" spans="2:7" ht="17.25" customHeight="1" x14ac:dyDescent="0.2">
      <c r="B12" s="39"/>
      <c r="C12" s="27" t="s">
        <v>3</v>
      </c>
      <c r="D12" s="29">
        <f>SUM(D14:D15)</f>
        <v>27</v>
      </c>
      <c r="E12" s="29">
        <f t="shared" ref="E12:F12" si="1">SUM(E14:E15)</f>
        <v>28.4</v>
      </c>
      <c r="F12" s="29">
        <f t="shared" si="1"/>
        <v>29.5</v>
      </c>
      <c r="G12" s="46"/>
    </row>
    <row r="13" spans="2:7" ht="17.25" customHeight="1" x14ac:dyDescent="0.2">
      <c r="B13" s="41"/>
      <c r="C13" s="38" t="s">
        <v>4</v>
      </c>
      <c r="D13" s="34"/>
      <c r="E13" s="34"/>
      <c r="F13" s="34"/>
      <c r="G13" s="47"/>
    </row>
    <row r="14" spans="2:7" ht="27.75" customHeight="1" x14ac:dyDescent="0.2">
      <c r="B14" s="31"/>
      <c r="C14" s="37" t="s">
        <v>10</v>
      </c>
      <c r="D14" s="73">
        <v>27</v>
      </c>
      <c r="E14" s="73">
        <v>28.4</v>
      </c>
      <c r="F14" s="73">
        <v>29.5</v>
      </c>
      <c r="G14" s="48"/>
    </row>
    <row r="15" spans="2:7" ht="16.5" customHeight="1" x14ac:dyDescent="0.2">
      <c r="B15" s="42"/>
      <c r="C15" s="37" t="s">
        <v>9</v>
      </c>
      <c r="D15" s="6"/>
      <c r="E15" s="6"/>
      <c r="F15" s="6"/>
      <c r="G15" s="48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5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9"/>
    </row>
    <row r="18" spans="2:7" ht="17.25" customHeight="1" x14ac:dyDescent="0.2">
      <c r="B18" s="78"/>
      <c r="C18" s="38" t="s">
        <v>4</v>
      </c>
      <c r="D18" s="6"/>
      <c r="E18" s="6"/>
      <c r="F18" s="6"/>
      <c r="G18" s="50"/>
    </row>
    <row r="19" spans="2:7" ht="27.75" customHeight="1" x14ac:dyDescent="0.2">
      <c r="B19" s="79"/>
      <c r="C19" s="37" t="s">
        <v>10</v>
      </c>
      <c r="D19" s="21"/>
      <c r="E19" s="21"/>
      <c r="F19" s="21"/>
      <c r="G19" s="51"/>
    </row>
    <row r="20" spans="2:7" ht="15.75" customHeight="1" x14ac:dyDescent="0.2">
      <c r="B20" s="79"/>
      <c r="C20" s="15" t="s">
        <v>13</v>
      </c>
      <c r="D20" s="21"/>
      <c r="E20" s="21"/>
      <c r="F20" s="21"/>
      <c r="G20" s="51"/>
    </row>
    <row r="21" spans="2:7" ht="16.149999999999999" customHeight="1" x14ac:dyDescent="0.2">
      <c r="B21" s="80"/>
      <c r="C21" s="37" t="s">
        <v>9</v>
      </c>
      <c r="D21" s="21"/>
      <c r="E21" s="21"/>
      <c r="F21" s="21"/>
      <c r="G21" s="51"/>
    </row>
    <row r="22" spans="2:7" ht="45" customHeight="1" x14ac:dyDescent="0.2">
      <c r="B22" s="16"/>
      <c r="C22" s="59" t="s">
        <v>19</v>
      </c>
      <c r="D22" s="60"/>
      <c r="E22" s="60"/>
      <c r="F22" s="60"/>
      <c r="G22" s="49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5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453.3</v>
      </c>
      <c r="E24" s="7">
        <f t="shared" ref="E24:F24" si="2">SUM(E26:E27)</f>
        <v>474.8</v>
      </c>
      <c r="F24" s="7">
        <f t="shared" si="2"/>
        <v>492.9</v>
      </c>
      <c r="G24" s="49"/>
    </row>
    <row r="25" spans="2:7" ht="18" customHeight="1" x14ac:dyDescent="0.2">
      <c r="B25" s="78"/>
      <c r="C25" s="38" t="s">
        <v>4</v>
      </c>
      <c r="D25" s="6"/>
      <c r="E25" s="6"/>
      <c r="F25" s="6"/>
      <c r="G25" s="50"/>
    </row>
    <row r="26" spans="2:7" ht="24.75" customHeight="1" x14ac:dyDescent="0.2">
      <c r="B26" s="79"/>
      <c r="C26" s="37" t="s">
        <v>10</v>
      </c>
      <c r="D26" s="21">
        <v>453.1</v>
      </c>
      <c r="E26" s="21">
        <v>474.8</v>
      </c>
      <c r="F26" s="21">
        <v>492.9</v>
      </c>
      <c r="G26" s="51"/>
    </row>
    <row r="27" spans="2:7" ht="16.149999999999999" customHeight="1" x14ac:dyDescent="0.2">
      <c r="B27" s="80"/>
      <c r="C27" s="37" t="s">
        <v>9</v>
      </c>
      <c r="D27" s="21">
        <v>0.2</v>
      </c>
      <c r="E27" s="21"/>
      <c r="F27" s="21"/>
      <c r="G27" s="51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5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9"/>
    </row>
    <row r="30" spans="2:7" ht="16.149999999999999" customHeight="1" x14ac:dyDescent="0.2">
      <c r="B30" s="78"/>
      <c r="C30" s="38" t="s">
        <v>4</v>
      </c>
      <c r="D30" s="6"/>
      <c r="E30" s="6"/>
      <c r="F30" s="6"/>
      <c r="G30" s="50"/>
    </row>
    <row r="31" spans="2:7" ht="25.5" customHeight="1" x14ac:dyDescent="0.2">
      <c r="B31" s="79"/>
      <c r="C31" s="37" t="s">
        <v>10</v>
      </c>
      <c r="D31" s="21">
        <v>40</v>
      </c>
      <c r="E31" s="21">
        <v>42.1</v>
      </c>
      <c r="F31" s="21">
        <v>43.7</v>
      </c>
      <c r="G31" s="51"/>
    </row>
    <row r="32" spans="2:7" ht="16.149999999999999" customHeight="1" x14ac:dyDescent="0.2">
      <c r="B32" s="79"/>
      <c r="C32" s="15" t="s">
        <v>13</v>
      </c>
      <c r="D32" s="20">
        <v>60.3</v>
      </c>
      <c r="E32" s="21"/>
      <c r="F32" s="21"/>
      <c r="G32" s="51"/>
    </row>
    <row r="33" spans="2:7" ht="16.149999999999999" customHeight="1" x14ac:dyDescent="0.2">
      <c r="B33" s="80"/>
      <c r="C33" s="37" t="s">
        <v>9</v>
      </c>
      <c r="D33" s="21"/>
      <c r="E33" s="21"/>
      <c r="F33" s="21"/>
      <c r="G33" s="51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5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2683.1000000000004</v>
      </c>
      <c r="E35" s="7">
        <f t="shared" ref="E35:F35" si="4">SUM(E37:E39)</f>
        <v>2723.3</v>
      </c>
      <c r="F35" s="7">
        <f t="shared" si="4"/>
        <v>2926.1000000000004</v>
      </c>
      <c r="G35" s="49"/>
    </row>
    <row r="36" spans="2:7" ht="16.149999999999999" customHeight="1" x14ac:dyDescent="0.2">
      <c r="B36" s="78"/>
      <c r="C36" s="38" t="s">
        <v>4</v>
      </c>
      <c r="D36" s="6"/>
      <c r="E36" s="6"/>
      <c r="F36" s="6"/>
      <c r="G36" s="50"/>
    </row>
    <row r="37" spans="2:7" ht="26.45" customHeight="1" x14ac:dyDescent="0.2">
      <c r="B37" s="79"/>
      <c r="C37" s="37" t="s">
        <v>10</v>
      </c>
      <c r="D37" s="21">
        <v>2570.8000000000002</v>
      </c>
      <c r="E37" s="21">
        <v>2704.5</v>
      </c>
      <c r="F37" s="21">
        <v>2907.3</v>
      </c>
      <c r="G37" s="51"/>
    </row>
    <row r="38" spans="2:7" ht="16.149999999999999" customHeight="1" x14ac:dyDescent="0.2">
      <c r="B38" s="79"/>
      <c r="C38" s="15" t="s">
        <v>13</v>
      </c>
      <c r="D38" s="21">
        <v>6.9</v>
      </c>
      <c r="E38" s="21">
        <v>18.8</v>
      </c>
      <c r="F38" s="21">
        <v>18.8</v>
      </c>
      <c r="G38" s="51"/>
    </row>
    <row r="39" spans="2:7" ht="16.149999999999999" customHeight="1" x14ac:dyDescent="0.2">
      <c r="B39" s="80"/>
      <c r="C39" s="37" t="s">
        <v>9</v>
      </c>
      <c r="D39" s="21">
        <v>105.4</v>
      </c>
      <c r="E39" s="21"/>
      <c r="F39" s="21"/>
      <c r="G39" s="51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5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9"/>
    </row>
    <row r="42" spans="2:7" ht="16.149999999999999" customHeight="1" x14ac:dyDescent="0.2">
      <c r="B42" s="78"/>
      <c r="C42" s="38" t="s">
        <v>4</v>
      </c>
      <c r="D42" s="6"/>
      <c r="E42" s="6"/>
      <c r="F42" s="6"/>
      <c r="G42" s="50"/>
    </row>
    <row r="43" spans="2:7" ht="29.25" customHeight="1" x14ac:dyDescent="0.2">
      <c r="B43" s="79"/>
      <c r="C43" s="37" t="s">
        <v>10</v>
      </c>
      <c r="D43" s="21">
        <v>25</v>
      </c>
      <c r="E43" s="21">
        <v>26.3</v>
      </c>
      <c r="F43" s="21">
        <v>27.3</v>
      </c>
      <c r="G43" s="51"/>
    </row>
    <row r="44" spans="2:7" ht="16.149999999999999" customHeight="1" x14ac:dyDescent="0.2">
      <c r="B44" s="80"/>
      <c r="C44" s="37" t="s">
        <v>9</v>
      </c>
      <c r="D44" s="21"/>
      <c r="E44" s="21"/>
      <c r="F44" s="21"/>
      <c r="G44" s="51"/>
    </row>
    <row r="45" spans="2:7" ht="27" customHeight="1" x14ac:dyDescent="0.2">
      <c r="B45" s="13" t="s">
        <v>35</v>
      </c>
      <c r="C45" s="44" t="s">
        <v>80</v>
      </c>
      <c r="D45" s="22"/>
      <c r="E45" s="22"/>
      <c r="F45" s="22"/>
      <c r="G45" s="45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606.6</v>
      </c>
      <c r="E46" s="7">
        <f t="shared" ref="E46:F46" si="6">SUM(E48:E50)</f>
        <v>38.200000000000003</v>
      </c>
      <c r="F46" s="7">
        <f t="shared" si="6"/>
        <v>39.700000000000003</v>
      </c>
      <c r="G46" s="49"/>
    </row>
    <row r="47" spans="2:7" ht="16.149999999999999" customHeight="1" x14ac:dyDescent="0.2">
      <c r="B47" s="78"/>
      <c r="C47" s="38" t="s">
        <v>4</v>
      </c>
      <c r="D47" s="6"/>
      <c r="E47" s="6"/>
      <c r="F47" s="6"/>
      <c r="G47" s="50"/>
    </row>
    <row r="48" spans="2:7" ht="16.149999999999999" customHeight="1" x14ac:dyDescent="0.2">
      <c r="B48" s="79"/>
      <c r="C48" s="37" t="s">
        <v>10</v>
      </c>
      <c r="D48" s="21">
        <v>577.70000000000005</v>
      </c>
      <c r="E48" s="21">
        <v>38.200000000000003</v>
      </c>
      <c r="F48" s="21">
        <v>39.700000000000003</v>
      </c>
      <c r="G48" s="51"/>
    </row>
    <row r="49" spans="2:7" ht="16.149999999999999" customHeight="1" x14ac:dyDescent="0.2">
      <c r="B49" s="79"/>
      <c r="C49" s="15" t="s">
        <v>13</v>
      </c>
      <c r="D49" s="21"/>
      <c r="E49" s="21"/>
      <c r="F49" s="21"/>
      <c r="G49" s="51"/>
    </row>
    <row r="50" spans="2:7" ht="16.149999999999999" customHeight="1" x14ac:dyDescent="0.2">
      <c r="B50" s="80"/>
      <c r="C50" s="37" t="s">
        <v>9</v>
      </c>
      <c r="D50" s="21">
        <v>28.9</v>
      </c>
      <c r="E50" s="21"/>
      <c r="F50" s="21"/>
      <c r="G50" s="51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5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9"/>
    </row>
    <row r="53" spans="2:7" ht="16.149999999999999" customHeight="1" x14ac:dyDescent="0.2">
      <c r="B53" s="78"/>
      <c r="C53" s="38" t="s">
        <v>4</v>
      </c>
      <c r="D53" s="6"/>
      <c r="E53" s="6"/>
      <c r="F53" s="6"/>
      <c r="G53" s="50"/>
    </row>
    <row r="54" spans="2:7" ht="16.149999999999999" customHeight="1" x14ac:dyDescent="0.2">
      <c r="B54" s="79"/>
      <c r="C54" s="37" t="s">
        <v>10</v>
      </c>
      <c r="D54" s="21">
        <v>250</v>
      </c>
      <c r="E54" s="21">
        <v>263</v>
      </c>
      <c r="F54" s="21">
        <v>273</v>
      </c>
      <c r="G54" s="51"/>
    </row>
    <row r="55" spans="2:7" ht="16.149999999999999" customHeight="1" x14ac:dyDescent="0.2">
      <c r="B55" s="80"/>
      <c r="C55" s="37" t="s">
        <v>9</v>
      </c>
      <c r="D55" s="21"/>
      <c r="E55" s="21"/>
      <c r="F55" s="21"/>
      <c r="G55" s="51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5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9"/>
    </row>
    <row r="58" spans="2:7" ht="16.149999999999999" customHeight="1" x14ac:dyDescent="0.2">
      <c r="B58" s="78"/>
      <c r="C58" s="38" t="s">
        <v>4</v>
      </c>
      <c r="D58" s="6"/>
      <c r="E58" s="6"/>
      <c r="F58" s="6"/>
      <c r="G58" s="50"/>
    </row>
    <row r="59" spans="2:7" ht="16.149999999999999" customHeight="1" x14ac:dyDescent="0.2">
      <c r="B59" s="79"/>
      <c r="C59" s="15" t="s">
        <v>13</v>
      </c>
      <c r="D59" s="21">
        <v>268.7</v>
      </c>
      <c r="E59" s="21">
        <v>268.7</v>
      </c>
      <c r="F59" s="21">
        <v>268.7</v>
      </c>
      <c r="G59" s="51"/>
    </row>
    <row r="60" spans="2:7" ht="16.149999999999999" customHeight="1" x14ac:dyDescent="0.2">
      <c r="B60" s="80"/>
      <c r="C60" s="37" t="s">
        <v>9</v>
      </c>
      <c r="D60" s="21"/>
      <c r="E60" s="21"/>
      <c r="F60" s="21"/>
      <c r="G60" s="51"/>
    </row>
    <row r="61" spans="2:7" ht="30.75" customHeight="1" x14ac:dyDescent="0.2">
      <c r="B61" s="13" t="s">
        <v>38</v>
      </c>
      <c r="C61" s="14" t="s">
        <v>83</v>
      </c>
      <c r="D61" s="22"/>
      <c r="E61" s="22"/>
      <c r="F61" s="22"/>
      <c r="G61" s="45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9"/>
    </row>
    <row r="63" spans="2:7" ht="16.149999999999999" customHeight="1" x14ac:dyDescent="0.2">
      <c r="B63" s="78"/>
      <c r="C63" s="38" t="s">
        <v>4</v>
      </c>
      <c r="D63" s="6"/>
      <c r="E63" s="6"/>
      <c r="F63" s="6"/>
      <c r="G63" s="50"/>
    </row>
    <row r="64" spans="2:7" ht="16.149999999999999" customHeight="1" x14ac:dyDescent="0.2">
      <c r="B64" s="79"/>
      <c r="C64" s="15" t="s">
        <v>13</v>
      </c>
      <c r="D64" s="21">
        <v>200</v>
      </c>
      <c r="E64" s="21">
        <v>200</v>
      </c>
      <c r="F64" s="21">
        <v>200</v>
      </c>
      <c r="G64" s="51"/>
    </row>
    <row r="65" spans="2:7" ht="16.899999999999999" customHeight="1" x14ac:dyDescent="0.2">
      <c r="B65" s="80"/>
      <c r="C65" s="37" t="s">
        <v>9</v>
      </c>
      <c r="D65" s="21"/>
      <c r="E65" s="21"/>
      <c r="F65" s="21"/>
      <c r="G65" s="51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52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5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126.4</v>
      </c>
      <c r="E68" s="7">
        <f t="shared" ref="E68:F68" si="10">SUM(E70:E72)</f>
        <v>50.1</v>
      </c>
      <c r="F68" s="7">
        <f t="shared" si="10"/>
        <v>52</v>
      </c>
      <c r="G68" s="49"/>
    </row>
    <row r="69" spans="2:7" ht="16.149999999999999" customHeight="1" x14ac:dyDescent="0.2">
      <c r="B69" s="78"/>
      <c r="C69" s="38" t="s">
        <v>4</v>
      </c>
      <c r="D69" s="6"/>
      <c r="E69" s="6"/>
      <c r="F69" s="6"/>
      <c r="G69" s="50"/>
    </row>
    <row r="70" spans="2:7" ht="16.149999999999999" customHeight="1" x14ac:dyDescent="0.2">
      <c r="B70" s="79"/>
      <c r="C70" s="37" t="s">
        <v>10</v>
      </c>
      <c r="D70" s="21">
        <v>50</v>
      </c>
      <c r="E70" s="21">
        <v>50.1</v>
      </c>
      <c r="F70" s="21">
        <v>52</v>
      </c>
      <c r="G70" s="51"/>
    </row>
    <row r="71" spans="2:7" ht="16.149999999999999" customHeight="1" x14ac:dyDescent="0.2">
      <c r="B71" s="79"/>
      <c r="C71" s="15" t="s">
        <v>13</v>
      </c>
      <c r="D71" s="21">
        <v>76.400000000000006</v>
      </c>
      <c r="E71" s="21"/>
      <c r="F71" s="21"/>
      <c r="G71" s="51"/>
    </row>
    <row r="72" spans="2:7" ht="16.149999999999999" customHeight="1" x14ac:dyDescent="0.2">
      <c r="B72" s="80"/>
      <c r="C72" s="37" t="s">
        <v>9</v>
      </c>
      <c r="D72" s="21"/>
      <c r="E72" s="21"/>
      <c r="F72" s="21"/>
      <c r="G72" s="51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5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40.9</v>
      </c>
      <c r="E74" s="7">
        <f t="shared" ref="E74:F74" si="11">SUM(E76:E77)</f>
        <v>40.9</v>
      </c>
      <c r="F74" s="7">
        <f t="shared" si="11"/>
        <v>42.5</v>
      </c>
      <c r="G74" s="49"/>
    </row>
    <row r="75" spans="2:7" ht="16.149999999999999" customHeight="1" x14ac:dyDescent="0.2">
      <c r="B75" s="78"/>
      <c r="C75" s="38" t="s">
        <v>4</v>
      </c>
      <c r="D75" s="6"/>
      <c r="E75" s="6"/>
      <c r="F75" s="6"/>
      <c r="G75" s="50"/>
    </row>
    <row r="76" spans="2:7" ht="16.149999999999999" customHeight="1" x14ac:dyDescent="0.2">
      <c r="B76" s="79"/>
      <c r="C76" s="37" t="s">
        <v>10</v>
      </c>
      <c r="D76" s="21">
        <v>40.4</v>
      </c>
      <c r="E76" s="21">
        <v>40.9</v>
      </c>
      <c r="F76" s="21">
        <v>42.5</v>
      </c>
      <c r="G76" s="51"/>
    </row>
    <row r="77" spans="2:7" ht="16.149999999999999" customHeight="1" x14ac:dyDescent="0.2">
      <c r="B77" s="80"/>
      <c r="C77" s="37" t="s">
        <v>9</v>
      </c>
      <c r="D77" s="21">
        <v>0.5</v>
      </c>
      <c r="E77" s="21"/>
      <c r="F77" s="21"/>
      <c r="G77" s="51"/>
    </row>
    <row r="78" spans="2:7" ht="29.25" customHeight="1" x14ac:dyDescent="0.2">
      <c r="B78" s="13" t="s">
        <v>42</v>
      </c>
      <c r="C78" s="14" t="s">
        <v>110</v>
      </c>
      <c r="D78" s="22"/>
      <c r="E78" s="22"/>
      <c r="F78" s="22"/>
      <c r="G78" s="45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9"/>
    </row>
    <row r="80" spans="2:7" ht="16.149999999999999" customHeight="1" x14ac:dyDescent="0.2">
      <c r="B80" s="78"/>
      <c r="C80" s="38" t="s">
        <v>4</v>
      </c>
      <c r="D80" s="6"/>
      <c r="E80" s="6"/>
      <c r="F80" s="6"/>
      <c r="G80" s="50"/>
    </row>
    <row r="81" spans="2:7" ht="24.75" customHeight="1" x14ac:dyDescent="0.2">
      <c r="B81" s="79"/>
      <c r="C81" s="37" t="s">
        <v>10</v>
      </c>
      <c r="D81" s="21">
        <v>478.1</v>
      </c>
      <c r="E81" s="21">
        <v>503</v>
      </c>
      <c r="F81" s="21">
        <v>522.1</v>
      </c>
      <c r="G81" s="51"/>
    </row>
    <row r="82" spans="2:7" ht="16.149999999999999" customHeight="1" x14ac:dyDescent="0.2">
      <c r="B82" s="79"/>
      <c r="C82" s="15" t="s">
        <v>13</v>
      </c>
      <c r="D82" s="21"/>
      <c r="E82" s="21"/>
      <c r="F82" s="21"/>
      <c r="G82" s="51"/>
    </row>
    <row r="83" spans="2:7" ht="16.149999999999999" customHeight="1" x14ac:dyDescent="0.2">
      <c r="B83" s="79"/>
      <c r="C83" s="37" t="s">
        <v>20</v>
      </c>
      <c r="D83" s="21"/>
      <c r="E83" s="21"/>
      <c r="F83" s="21"/>
      <c r="G83" s="51"/>
    </row>
    <row r="84" spans="2:7" ht="16.149999999999999" customHeight="1" x14ac:dyDescent="0.2">
      <c r="B84" s="80"/>
      <c r="C84" s="37" t="s">
        <v>9</v>
      </c>
      <c r="D84" s="21">
        <v>0.2</v>
      </c>
      <c r="E84" s="21"/>
      <c r="F84" s="21"/>
      <c r="G84" s="51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5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1937.3</v>
      </c>
      <c r="E86" s="7">
        <f>SUM(E88:E91)</f>
        <v>1714.5</v>
      </c>
      <c r="F86" s="7">
        <f>SUM(F88:F91)</f>
        <v>1870.1</v>
      </c>
      <c r="G86" s="49"/>
    </row>
    <row r="87" spans="2:7" ht="16.149999999999999" customHeight="1" x14ac:dyDescent="0.2">
      <c r="B87" s="78"/>
      <c r="C87" s="38" t="s">
        <v>4</v>
      </c>
      <c r="D87" s="6"/>
      <c r="E87" s="6"/>
      <c r="F87" s="6"/>
      <c r="G87" s="50"/>
    </row>
    <row r="88" spans="2:7" ht="24.75" customHeight="1" x14ac:dyDescent="0.2">
      <c r="B88" s="79"/>
      <c r="C88" s="37" t="s">
        <v>10</v>
      </c>
      <c r="D88" s="21">
        <v>1291.8</v>
      </c>
      <c r="E88" s="21">
        <v>1359</v>
      </c>
      <c r="F88" s="21">
        <v>1510.6</v>
      </c>
      <c r="G88" s="51"/>
    </row>
    <row r="89" spans="2:7" ht="16.149999999999999" customHeight="1" x14ac:dyDescent="0.2">
      <c r="B89" s="79"/>
      <c r="C89" s="15" t="s">
        <v>13</v>
      </c>
      <c r="D89" s="21">
        <v>106.4</v>
      </c>
      <c r="E89" s="21"/>
      <c r="F89" s="21"/>
      <c r="G89" s="51"/>
    </row>
    <row r="90" spans="2:7" ht="16.149999999999999" customHeight="1" x14ac:dyDescent="0.2">
      <c r="B90" s="79"/>
      <c r="C90" s="37" t="s">
        <v>20</v>
      </c>
      <c r="D90" s="21">
        <v>352.5</v>
      </c>
      <c r="E90" s="21">
        <v>355.5</v>
      </c>
      <c r="F90" s="21">
        <v>359.5</v>
      </c>
      <c r="G90" s="51"/>
    </row>
    <row r="91" spans="2:7" ht="16.149999999999999" customHeight="1" x14ac:dyDescent="0.2">
      <c r="B91" s="80"/>
      <c r="C91" s="37" t="s">
        <v>9</v>
      </c>
      <c r="D91" s="21">
        <v>186.6</v>
      </c>
      <c r="E91" s="21"/>
      <c r="F91" s="21"/>
      <c r="G91" s="51"/>
    </row>
    <row r="92" spans="2:7" ht="37.9" customHeight="1" x14ac:dyDescent="0.2">
      <c r="B92" s="13" t="s">
        <v>44</v>
      </c>
      <c r="C92" s="14" t="s">
        <v>114</v>
      </c>
      <c r="D92" s="22"/>
      <c r="E92" s="22"/>
      <c r="F92" s="22"/>
      <c r="G92" s="45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9"/>
    </row>
    <row r="94" spans="2:7" ht="16.149999999999999" customHeight="1" x14ac:dyDescent="0.2">
      <c r="B94" s="78"/>
      <c r="C94" s="38" t="s">
        <v>4</v>
      </c>
      <c r="D94" s="6"/>
      <c r="E94" s="6"/>
      <c r="F94" s="6"/>
      <c r="G94" s="50"/>
    </row>
    <row r="95" spans="2:7" ht="31.15" customHeight="1" x14ac:dyDescent="0.2">
      <c r="B95" s="79"/>
      <c r="C95" s="37" t="s">
        <v>10</v>
      </c>
      <c r="D95" s="21">
        <v>1300</v>
      </c>
      <c r="E95" s="21">
        <v>1367.6</v>
      </c>
      <c r="F95" s="21">
        <v>1719.6</v>
      </c>
      <c r="G95" s="51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5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506.7</v>
      </c>
      <c r="E97" s="7">
        <f t="shared" ref="E97:F97" si="12">SUM(E99:E101)</f>
        <v>511.2</v>
      </c>
      <c r="F97" s="7">
        <f t="shared" si="12"/>
        <v>516.5</v>
      </c>
      <c r="G97" s="49"/>
    </row>
    <row r="98" spans="2:7" ht="16.149999999999999" customHeight="1" x14ac:dyDescent="0.2">
      <c r="B98" s="78"/>
      <c r="C98" s="38" t="s">
        <v>4</v>
      </c>
      <c r="D98" s="6"/>
      <c r="E98" s="6"/>
      <c r="F98" s="6"/>
      <c r="G98" s="50"/>
    </row>
    <row r="99" spans="2:7" ht="33" customHeight="1" x14ac:dyDescent="0.2">
      <c r="B99" s="79"/>
      <c r="C99" s="37" t="s">
        <v>10</v>
      </c>
      <c r="D99" s="21">
        <v>133</v>
      </c>
      <c r="E99" s="21">
        <v>138.30000000000001</v>
      </c>
      <c r="F99" s="21">
        <v>143.6</v>
      </c>
      <c r="G99" s="51"/>
    </row>
    <row r="100" spans="2:7" ht="21" customHeight="1" x14ac:dyDescent="0.2">
      <c r="B100" s="79"/>
      <c r="C100" s="15" t="s">
        <v>13</v>
      </c>
      <c r="D100" s="21">
        <v>372.9</v>
      </c>
      <c r="E100" s="21">
        <v>372.9</v>
      </c>
      <c r="F100" s="21">
        <v>372.9</v>
      </c>
      <c r="G100" s="51"/>
    </row>
    <row r="101" spans="2:7" ht="16.149999999999999" customHeight="1" x14ac:dyDescent="0.2">
      <c r="B101" s="80"/>
      <c r="C101" s="37" t="s">
        <v>9</v>
      </c>
      <c r="D101" s="21">
        <v>0.8</v>
      </c>
      <c r="E101" s="21"/>
      <c r="F101" s="21"/>
      <c r="G101" s="51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5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9"/>
    </row>
    <row r="104" spans="2:7" ht="16.149999999999999" customHeight="1" x14ac:dyDescent="0.2">
      <c r="B104" s="78"/>
      <c r="C104" s="38" t="s">
        <v>4</v>
      </c>
      <c r="D104" s="6"/>
      <c r="E104" s="6"/>
      <c r="F104" s="6"/>
      <c r="G104" s="50"/>
    </row>
    <row r="105" spans="2:7" ht="16.149999999999999" customHeight="1" x14ac:dyDescent="0.2">
      <c r="B105" s="79"/>
      <c r="C105" s="37" t="s">
        <v>10</v>
      </c>
      <c r="D105" s="21">
        <v>70</v>
      </c>
      <c r="E105" s="21">
        <v>73.599999999999994</v>
      </c>
      <c r="F105" s="21">
        <v>76.400000000000006</v>
      </c>
      <c r="G105" s="51"/>
    </row>
    <row r="106" spans="2:7" ht="16.149999999999999" customHeight="1" x14ac:dyDescent="0.2">
      <c r="B106" s="79"/>
      <c r="C106" s="15" t="s">
        <v>13</v>
      </c>
      <c r="D106" s="21">
        <v>80.2</v>
      </c>
      <c r="E106" s="21"/>
      <c r="F106" s="21"/>
      <c r="G106" s="51"/>
    </row>
    <row r="107" spans="2:7" ht="16.149999999999999" customHeight="1" x14ac:dyDescent="0.2">
      <c r="B107" s="80"/>
      <c r="C107" s="37" t="s">
        <v>9</v>
      </c>
      <c r="D107" s="21"/>
      <c r="E107" s="21"/>
      <c r="F107" s="21"/>
      <c r="G107" s="51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5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9"/>
    </row>
    <row r="110" spans="2:7" ht="16.149999999999999" customHeight="1" x14ac:dyDescent="0.2">
      <c r="B110" s="78"/>
      <c r="C110" s="38" t="s">
        <v>4</v>
      </c>
      <c r="D110" s="6"/>
      <c r="E110" s="6"/>
      <c r="F110" s="6"/>
      <c r="G110" s="50"/>
    </row>
    <row r="111" spans="2:7" ht="16.149999999999999" customHeight="1" x14ac:dyDescent="0.2">
      <c r="B111" s="79"/>
      <c r="C111" s="37" t="s">
        <v>10</v>
      </c>
      <c r="D111" s="21"/>
      <c r="E111" s="21"/>
      <c r="F111" s="21"/>
      <c r="G111" s="51"/>
    </row>
    <row r="112" spans="2:7" ht="16.149999999999999" customHeight="1" x14ac:dyDescent="0.2">
      <c r="B112" s="79"/>
      <c r="C112" s="15" t="s">
        <v>13</v>
      </c>
      <c r="D112" s="21">
        <v>78.8</v>
      </c>
      <c r="E112" s="21"/>
      <c r="F112" s="21"/>
      <c r="G112" s="51"/>
    </row>
    <row r="113" spans="2:7" ht="16.149999999999999" customHeight="1" x14ac:dyDescent="0.2">
      <c r="B113" s="79"/>
      <c r="C113" s="37" t="s">
        <v>20</v>
      </c>
      <c r="D113" s="21">
        <v>5.2</v>
      </c>
      <c r="E113" s="21">
        <v>6.2</v>
      </c>
      <c r="F113" s="21">
        <v>7.2</v>
      </c>
      <c r="G113" s="51"/>
    </row>
    <row r="114" spans="2:7" ht="16.149999999999999" customHeight="1" x14ac:dyDescent="0.2">
      <c r="B114" s="80"/>
      <c r="C114" s="37" t="s">
        <v>9</v>
      </c>
      <c r="D114" s="21"/>
      <c r="E114" s="21"/>
      <c r="F114" s="21"/>
      <c r="G114" s="51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5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227.6</v>
      </c>
      <c r="E116" s="7">
        <f t="shared" ref="E116:F116" si="15">SUM(E118:E120)</f>
        <v>238.8</v>
      </c>
      <c r="F116" s="7">
        <f t="shared" si="15"/>
        <v>247.9</v>
      </c>
      <c r="G116" s="49"/>
    </row>
    <row r="117" spans="2:7" ht="16.149999999999999" customHeight="1" x14ac:dyDescent="0.2">
      <c r="B117" s="78"/>
      <c r="C117" s="38" t="s">
        <v>4</v>
      </c>
      <c r="D117" s="6"/>
      <c r="E117" s="6"/>
      <c r="F117" s="6"/>
      <c r="G117" s="50"/>
    </row>
    <row r="118" spans="2:7" ht="16.149999999999999" customHeight="1" x14ac:dyDescent="0.2">
      <c r="B118" s="79"/>
      <c r="C118" s="37" t="s">
        <v>10</v>
      </c>
      <c r="D118" s="21">
        <v>227</v>
      </c>
      <c r="E118" s="21">
        <v>238.8</v>
      </c>
      <c r="F118" s="21">
        <v>247.9</v>
      </c>
      <c r="G118" s="51"/>
    </row>
    <row r="119" spans="2:7" ht="17.25" customHeight="1" x14ac:dyDescent="0.2">
      <c r="B119" s="79"/>
      <c r="C119" s="37" t="s">
        <v>20</v>
      </c>
      <c r="D119" s="21"/>
      <c r="E119" s="21"/>
      <c r="F119" s="21"/>
      <c r="G119" s="51"/>
    </row>
    <row r="120" spans="2:7" ht="18.75" customHeight="1" x14ac:dyDescent="0.2">
      <c r="B120" s="80"/>
      <c r="C120" s="37" t="s">
        <v>9</v>
      </c>
      <c r="D120" s="21">
        <v>0.6</v>
      </c>
      <c r="E120" s="21"/>
      <c r="F120" s="21"/>
      <c r="G120" s="51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5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24.5</v>
      </c>
      <c r="E122" s="7">
        <f t="shared" ref="E122:F122" si="16">SUM(E124:E126)</f>
        <v>25.7</v>
      </c>
      <c r="F122" s="7">
        <f t="shared" si="16"/>
        <v>26.7</v>
      </c>
      <c r="G122" s="49"/>
    </row>
    <row r="123" spans="2:7" ht="16.5" customHeight="1" x14ac:dyDescent="0.2">
      <c r="B123" s="78"/>
      <c r="C123" s="38" t="s">
        <v>4</v>
      </c>
      <c r="D123" s="6"/>
      <c r="E123" s="6"/>
      <c r="F123" s="6"/>
      <c r="G123" s="50"/>
    </row>
    <row r="124" spans="2:7" ht="25.5" customHeight="1" x14ac:dyDescent="0.2">
      <c r="B124" s="79"/>
      <c r="C124" s="37" t="s">
        <v>10</v>
      </c>
      <c r="D124" s="21">
        <v>24.4</v>
      </c>
      <c r="E124" s="21">
        <v>25.7</v>
      </c>
      <c r="F124" s="21">
        <v>26.7</v>
      </c>
      <c r="G124" s="51"/>
    </row>
    <row r="125" spans="2:7" ht="18.75" customHeight="1" x14ac:dyDescent="0.2">
      <c r="B125" s="79"/>
      <c r="C125" s="37" t="s">
        <v>20</v>
      </c>
      <c r="D125" s="21"/>
      <c r="E125" s="21"/>
      <c r="F125" s="21"/>
      <c r="G125" s="51"/>
    </row>
    <row r="126" spans="2:7" ht="18.75" customHeight="1" x14ac:dyDescent="0.2">
      <c r="B126" s="80"/>
      <c r="C126" s="37" t="s">
        <v>9</v>
      </c>
      <c r="D126" s="21">
        <v>0.1</v>
      </c>
      <c r="E126" s="21"/>
      <c r="F126" s="21"/>
      <c r="G126" s="51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5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1193.9000000000001</v>
      </c>
      <c r="E128" s="7">
        <f t="shared" ref="E128:F128" si="17">SUM(E130:E132)</f>
        <v>1137.4000000000001</v>
      </c>
      <c r="F128" s="7">
        <f t="shared" si="17"/>
        <v>1137.4000000000001</v>
      </c>
      <c r="G128" s="49"/>
    </row>
    <row r="129" spans="2:7" ht="18.75" customHeight="1" x14ac:dyDescent="0.2">
      <c r="B129" s="78"/>
      <c r="C129" s="38" t="s">
        <v>4</v>
      </c>
      <c r="D129" s="6"/>
      <c r="E129" s="6"/>
      <c r="F129" s="6"/>
      <c r="G129" s="50"/>
    </row>
    <row r="130" spans="2:7" ht="26.25" customHeight="1" x14ac:dyDescent="0.2">
      <c r="B130" s="79"/>
      <c r="C130" s="37" t="s">
        <v>10</v>
      </c>
      <c r="D130" s="21"/>
      <c r="E130" s="21"/>
      <c r="F130" s="21"/>
      <c r="G130" s="51"/>
    </row>
    <row r="131" spans="2:7" ht="18.75" customHeight="1" x14ac:dyDescent="0.2">
      <c r="B131" s="79"/>
      <c r="C131" s="15" t="s">
        <v>13</v>
      </c>
      <c r="D131" s="21">
        <v>1193.9000000000001</v>
      </c>
      <c r="E131" s="21">
        <v>1137.4000000000001</v>
      </c>
      <c r="F131" s="21">
        <v>1137.4000000000001</v>
      </c>
      <c r="G131" s="51"/>
    </row>
    <row r="132" spans="2:7" ht="18.75" customHeight="1" x14ac:dyDescent="0.2">
      <c r="B132" s="80"/>
      <c r="C132" s="37" t="s">
        <v>9</v>
      </c>
      <c r="D132" s="21"/>
      <c r="E132" s="21"/>
      <c r="F132" s="21"/>
      <c r="G132" s="51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5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9"/>
    </row>
    <row r="135" spans="2:7" ht="18.75" customHeight="1" x14ac:dyDescent="0.2">
      <c r="B135" s="78"/>
      <c r="C135" s="38" t="s">
        <v>4</v>
      </c>
      <c r="D135" s="6"/>
      <c r="E135" s="6"/>
      <c r="F135" s="6"/>
      <c r="G135" s="50"/>
    </row>
    <row r="136" spans="2:7" ht="29.45" customHeight="1" x14ac:dyDescent="0.2">
      <c r="B136" s="79"/>
      <c r="C136" s="37" t="s">
        <v>10</v>
      </c>
      <c r="D136" s="21">
        <v>697.9</v>
      </c>
      <c r="E136" s="21">
        <v>1031.4000000000001</v>
      </c>
      <c r="F136" s="21">
        <v>1225.7</v>
      </c>
      <c r="G136" s="51"/>
    </row>
    <row r="137" spans="2:7" ht="18.75" customHeight="1" x14ac:dyDescent="0.2">
      <c r="B137" s="80"/>
      <c r="C137" s="37" t="s">
        <v>9</v>
      </c>
      <c r="D137" s="21">
        <v>502.1</v>
      </c>
      <c r="E137" s="21"/>
      <c r="F137" s="21"/>
      <c r="G137" s="51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5" t="s">
        <v>63</v>
      </c>
    </row>
    <row r="139" spans="2:7" ht="18" customHeight="1" x14ac:dyDescent="0.2">
      <c r="B139" s="16"/>
      <c r="C139" s="17" t="s">
        <v>17</v>
      </c>
      <c r="D139" s="60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9"/>
    </row>
    <row r="140" spans="2:7" ht="18.75" customHeight="1" x14ac:dyDescent="0.2">
      <c r="B140" s="78"/>
      <c r="C140" s="38" t="s">
        <v>4</v>
      </c>
      <c r="D140" s="6"/>
      <c r="E140" s="6"/>
      <c r="F140" s="6"/>
      <c r="G140" s="50"/>
    </row>
    <row r="141" spans="2:7" ht="31.9" customHeight="1" x14ac:dyDescent="0.2">
      <c r="B141" s="79"/>
      <c r="C141" s="37" t="s">
        <v>10</v>
      </c>
      <c r="D141" s="21">
        <v>117.9</v>
      </c>
      <c r="E141" s="21">
        <v>124</v>
      </c>
      <c r="F141" s="21">
        <v>128.69999999999999</v>
      </c>
      <c r="G141" s="51"/>
    </row>
    <row r="142" spans="2:7" ht="18.75" customHeight="1" x14ac:dyDescent="0.2">
      <c r="B142" s="80"/>
      <c r="C142" s="37" t="s">
        <v>9</v>
      </c>
      <c r="D142" s="21">
        <v>12.1</v>
      </c>
      <c r="E142" s="21"/>
      <c r="F142" s="21"/>
      <c r="G142" s="51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5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9"/>
    </row>
    <row r="145" spans="2:7" ht="18.75" customHeight="1" x14ac:dyDescent="0.2">
      <c r="B145" s="78"/>
      <c r="C145" s="38" t="s">
        <v>4</v>
      </c>
      <c r="D145" s="6"/>
      <c r="E145" s="6"/>
      <c r="F145" s="6"/>
      <c r="G145" s="50"/>
    </row>
    <row r="146" spans="2:7" ht="30.6" customHeight="1" x14ac:dyDescent="0.2">
      <c r="B146" s="79"/>
      <c r="C146" s="37" t="s">
        <v>10</v>
      </c>
      <c r="D146" s="21">
        <v>103</v>
      </c>
      <c r="E146" s="21">
        <v>108.4</v>
      </c>
      <c r="F146" s="21">
        <v>112.5</v>
      </c>
      <c r="G146" s="50"/>
    </row>
    <row r="147" spans="2:7" ht="18.75" customHeight="1" x14ac:dyDescent="0.2">
      <c r="B147" s="79"/>
      <c r="C147" s="15" t="s">
        <v>13</v>
      </c>
      <c r="D147" s="21">
        <v>118.3</v>
      </c>
      <c r="E147" s="21">
        <v>118.3</v>
      </c>
      <c r="F147" s="21">
        <v>118.3</v>
      </c>
      <c r="G147" s="51"/>
    </row>
    <row r="148" spans="2:7" ht="18.75" customHeight="1" x14ac:dyDescent="0.2">
      <c r="B148" s="80"/>
      <c r="C148" s="37" t="s">
        <v>9</v>
      </c>
      <c r="D148" s="21"/>
      <c r="E148" s="21"/>
      <c r="F148" s="21"/>
      <c r="G148" s="51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5"/>
    </row>
    <row r="150" spans="2:7" ht="18.75" customHeight="1" x14ac:dyDescent="0.2">
      <c r="B150" s="61"/>
      <c r="C150" s="17" t="s">
        <v>17</v>
      </c>
      <c r="D150" s="7">
        <f>SUM(D152:D156)</f>
        <v>500.7</v>
      </c>
      <c r="E150" s="7">
        <f>SUM(E152:E156)</f>
        <v>520.20000000000005</v>
      </c>
      <c r="F150" s="7">
        <f>SUM(F152:F156)</f>
        <v>536.40000000000009</v>
      </c>
      <c r="G150" s="49"/>
    </row>
    <row r="151" spans="2:7" ht="18.75" customHeight="1" x14ac:dyDescent="0.2">
      <c r="B151" s="78"/>
      <c r="C151" s="38" t="s">
        <v>4</v>
      </c>
      <c r="D151" s="6"/>
      <c r="E151" s="6"/>
      <c r="F151" s="6"/>
      <c r="G151" s="50"/>
    </row>
    <row r="152" spans="2:7" ht="27.6" customHeight="1" x14ac:dyDescent="0.2">
      <c r="B152" s="79"/>
      <c r="C152" s="37" t="s">
        <v>10</v>
      </c>
      <c r="D152" s="21">
        <v>222.8</v>
      </c>
      <c r="E152" s="21">
        <v>236</v>
      </c>
      <c r="F152" s="21">
        <v>245</v>
      </c>
      <c r="G152" s="51"/>
    </row>
    <row r="153" spans="2:7" ht="21" customHeight="1" x14ac:dyDescent="0.2">
      <c r="B153" s="79"/>
      <c r="C153" s="37" t="s">
        <v>13</v>
      </c>
      <c r="D153" s="21">
        <v>52.4</v>
      </c>
      <c r="E153" s="21">
        <v>53</v>
      </c>
      <c r="F153" s="21">
        <v>53.6</v>
      </c>
      <c r="G153" s="51"/>
    </row>
    <row r="154" spans="2:7" ht="18" customHeight="1" x14ac:dyDescent="0.2">
      <c r="B154" s="79"/>
      <c r="C154" s="37" t="s">
        <v>20</v>
      </c>
      <c r="D154" s="21">
        <v>19.3</v>
      </c>
      <c r="E154" s="21">
        <v>20.3</v>
      </c>
      <c r="F154" s="21">
        <v>21.3</v>
      </c>
      <c r="G154" s="51"/>
    </row>
    <row r="155" spans="2:7" ht="20.25" customHeight="1" x14ac:dyDescent="0.2">
      <c r="B155" s="79"/>
      <c r="C155" s="15" t="s">
        <v>14</v>
      </c>
      <c r="D155" s="21">
        <v>204.8</v>
      </c>
      <c r="E155" s="21">
        <v>210.9</v>
      </c>
      <c r="F155" s="21">
        <v>216.5</v>
      </c>
      <c r="G155" s="51"/>
    </row>
    <row r="156" spans="2:7" ht="18.75" customHeight="1" x14ac:dyDescent="0.2">
      <c r="B156" s="58"/>
      <c r="C156" s="37" t="s">
        <v>9</v>
      </c>
      <c r="D156" s="21">
        <v>1.4</v>
      </c>
      <c r="E156" s="21"/>
      <c r="F156" s="21"/>
      <c r="G156" s="51"/>
    </row>
    <row r="157" spans="2:7" ht="31.15" customHeight="1" x14ac:dyDescent="0.2">
      <c r="B157" s="40" t="s">
        <v>72</v>
      </c>
      <c r="C157" s="14" t="s">
        <v>93</v>
      </c>
      <c r="D157" s="22"/>
      <c r="E157" s="22"/>
      <c r="F157" s="22"/>
      <c r="G157" s="45" t="s">
        <v>69</v>
      </c>
    </row>
    <row r="158" spans="2:7" ht="18.75" customHeight="1" x14ac:dyDescent="0.2">
      <c r="B158" s="61"/>
      <c r="C158" s="17" t="s">
        <v>17</v>
      </c>
      <c r="D158" s="7">
        <f>SUM(D160:D162)</f>
        <v>71.599999999999994</v>
      </c>
      <c r="E158" s="7">
        <f t="shared" ref="E158:F158" si="21">SUM(E160:E162)</f>
        <v>62.5</v>
      </c>
      <c r="F158" s="7">
        <f t="shared" si="21"/>
        <v>64.900000000000006</v>
      </c>
      <c r="G158" s="49"/>
    </row>
    <row r="159" spans="2:7" ht="18.75" customHeight="1" x14ac:dyDescent="0.2">
      <c r="B159" s="56"/>
      <c r="C159" s="38" t="s">
        <v>4</v>
      </c>
      <c r="D159" s="6"/>
      <c r="E159" s="6"/>
      <c r="F159" s="6"/>
      <c r="G159" s="50"/>
    </row>
    <row r="160" spans="2:7" ht="31.15" customHeight="1" x14ac:dyDescent="0.2">
      <c r="B160" s="57"/>
      <c r="C160" s="37" t="s">
        <v>10</v>
      </c>
      <c r="D160" s="21">
        <v>59.4</v>
      </c>
      <c r="E160" s="21">
        <v>62.5</v>
      </c>
      <c r="F160" s="21">
        <v>64.900000000000006</v>
      </c>
      <c r="G160" s="51"/>
    </row>
    <row r="161" spans="2:8" ht="18.75" customHeight="1" x14ac:dyDescent="0.2">
      <c r="B161" s="57"/>
      <c r="C161" s="37" t="s">
        <v>20</v>
      </c>
      <c r="D161" s="21"/>
      <c r="E161" s="21"/>
      <c r="F161" s="21"/>
      <c r="G161" s="51"/>
    </row>
    <row r="162" spans="2:8" ht="18.75" customHeight="1" x14ac:dyDescent="0.2">
      <c r="B162" s="58"/>
      <c r="C162" s="37" t="s">
        <v>9</v>
      </c>
      <c r="D162" s="21">
        <v>12.2</v>
      </c>
      <c r="E162" s="21"/>
      <c r="F162" s="21"/>
      <c r="G162" s="51"/>
    </row>
    <row r="163" spans="2:8" ht="18" customHeight="1" x14ac:dyDescent="0.2">
      <c r="B163" s="40" t="s">
        <v>118</v>
      </c>
      <c r="C163" s="14" t="s">
        <v>119</v>
      </c>
      <c r="D163" s="22"/>
      <c r="E163" s="22"/>
      <c r="F163" s="22"/>
      <c r="G163" s="45"/>
      <c r="H163" s="77"/>
    </row>
    <row r="164" spans="2:8" ht="15" customHeight="1" x14ac:dyDescent="0.2">
      <c r="B164" s="61"/>
      <c r="C164" s="17" t="s">
        <v>17</v>
      </c>
      <c r="D164" s="7">
        <f>SUM(D166:D168)</f>
        <v>108</v>
      </c>
      <c r="E164" s="7">
        <f t="shared" ref="E164:F164" si="22">SUM(E166:E168)</f>
        <v>0</v>
      </c>
      <c r="F164" s="7">
        <f t="shared" si="22"/>
        <v>0</v>
      </c>
      <c r="G164" s="49"/>
    </row>
    <row r="165" spans="2:8" ht="18.75" customHeight="1" x14ac:dyDescent="0.2">
      <c r="B165" s="74"/>
      <c r="C165" s="38" t="s">
        <v>4</v>
      </c>
      <c r="D165" s="6"/>
      <c r="E165" s="6"/>
      <c r="F165" s="6"/>
      <c r="G165" s="50"/>
    </row>
    <row r="166" spans="2:8" ht="27.75" customHeight="1" x14ac:dyDescent="0.2">
      <c r="B166" s="75"/>
      <c r="C166" s="37" t="s">
        <v>10</v>
      </c>
      <c r="D166" s="21">
        <v>108</v>
      </c>
      <c r="E166" s="21"/>
      <c r="F166" s="21"/>
      <c r="G166" s="51"/>
    </row>
    <row r="167" spans="2:8" ht="18.75" customHeight="1" x14ac:dyDescent="0.2">
      <c r="B167" s="75"/>
      <c r="C167" s="37" t="s">
        <v>20</v>
      </c>
      <c r="D167" s="21"/>
      <c r="E167" s="21"/>
      <c r="F167" s="21"/>
      <c r="G167" s="51"/>
    </row>
    <row r="168" spans="2:8" ht="18.75" customHeight="1" x14ac:dyDescent="0.2">
      <c r="B168" s="76"/>
      <c r="C168" s="37" t="s">
        <v>9</v>
      </c>
      <c r="D168" s="21"/>
      <c r="E168" s="21"/>
      <c r="F168" s="21"/>
      <c r="G168" s="51"/>
    </row>
    <row r="169" spans="2:8" ht="40.9" customHeight="1" x14ac:dyDescent="0.2">
      <c r="B169" s="62" t="s">
        <v>54</v>
      </c>
      <c r="C169" s="11" t="s">
        <v>94</v>
      </c>
      <c r="D169" s="12"/>
      <c r="E169" s="12"/>
      <c r="F169" s="12"/>
      <c r="G169" s="52"/>
    </row>
    <row r="170" spans="2:8" ht="30" customHeight="1" x14ac:dyDescent="0.2">
      <c r="B170" s="40" t="s">
        <v>57</v>
      </c>
      <c r="C170" s="14" t="s">
        <v>96</v>
      </c>
      <c r="D170" s="22"/>
      <c r="E170" s="22"/>
      <c r="F170" s="22"/>
      <c r="G170" s="45" t="s">
        <v>66</v>
      </c>
    </row>
    <row r="171" spans="2:8" ht="16.5" customHeight="1" x14ac:dyDescent="0.2">
      <c r="B171" s="16"/>
      <c r="C171" s="17" t="s">
        <v>3</v>
      </c>
      <c r="D171" s="7">
        <f>SUM(D173:D176)</f>
        <v>27</v>
      </c>
      <c r="E171" s="7">
        <f t="shared" ref="E171:F171" si="23">SUM(E173:E176)</f>
        <v>0</v>
      </c>
      <c r="F171" s="7">
        <f t="shared" si="23"/>
        <v>0</v>
      </c>
      <c r="G171" s="49"/>
    </row>
    <row r="172" spans="2:8" ht="16.5" customHeight="1" x14ac:dyDescent="0.2">
      <c r="B172" s="78"/>
      <c r="C172" s="38" t="s">
        <v>4</v>
      </c>
      <c r="D172" s="6"/>
      <c r="E172" s="6"/>
      <c r="F172" s="6"/>
      <c r="G172" s="50"/>
    </row>
    <row r="173" spans="2:8" ht="16.5" customHeight="1" x14ac:dyDescent="0.2">
      <c r="B173" s="79"/>
      <c r="C173" s="37" t="s">
        <v>10</v>
      </c>
      <c r="D173" s="21"/>
      <c r="E173" s="21"/>
      <c r="F173" s="21"/>
      <c r="G173" s="51"/>
    </row>
    <row r="174" spans="2:8" ht="16.5" customHeight="1" x14ac:dyDescent="0.2">
      <c r="B174" s="79"/>
      <c r="C174" s="15" t="s">
        <v>13</v>
      </c>
      <c r="D174" s="21">
        <v>27</v>
      </c>
      <c r="E174" s="21"/>
      <c r="F174" s="21"/>
      <c r="G174" s="51"/>
    </row>
    <row r="175" spans="2:8" ht="16.5" customHeight="1" x14ac:dyDescent="0.2">
      <c r="B175" s="79"/>
      <c r="C175" s="15" t="s">
        <v>14</v>
      </c>
      <c r="D175" s="21"/>
      <c r="E175" s="21"/>
      <c r="F175" s="21"/>
      <c r="G175" s="51"/>
    </row>
    <row r="176" spans="2:8" ht="16.5" customHeight="1" x14ac:dyDescent="0.2">
      <c r="B176" s="80"/>
      <c r="C176" s="37" t="s">
        <v>9</v>
      </c>
      <c r="D176" s="21"/>
      <c r="E176" s="21"/>
      <c r="F176" s="21"/>
      <c r="G176" s="51"/>
    </row>
    <row r="177" spans="2:7" ht="32.25" customHeight="1" x14ac:dyDescent="0.2">
      <c r="B177" s="40" t="s">
        <v>55</v>
      </c>
      <c r="C177" s="14" t="s">
        <v>97</v>
      </c>
      <c r="D177" s="22"/>
      <c r="E177" s="22"/>
      <c r="F177" s="22"/>
      <c r="G177" s="45" t="s">
        <v>66</v>
      </c>
    </row>
    <row r="178" spans="2:7" ht="16.5" customHeight="1" x14ac:dyDescent="0.2">
      <c r="B178" s="16"/>
      <c r="C178" s="17" t="s">
        <v>3</v>
      </c>
      <c r="D178" s="7">
        <f>SUM(D180:D182)</f>
        <v>0</v>
      </c>
      <c r="E178" s="7">
        <f t="shared" ref="E178:F178" si="24">SUM(E180:E182)</f>
        <v>0</v>
      </c>
      <c r="F178" s="7">
        <f t="shared" si="24"/>
        <v>0</v>
      </c>
      <c r="G178" s="49"/>
    </row>
    <row r="179" spans="2:7" ht="16.5" customHeight="1" x14ac:dyDescent="0.2">
      <c r="B179" s="78"/>
      <c r="C179" s="38" t="s">
        <v>4</v>
      </c>
      <c r="D179" s="6"/>
      <c r="E179" s="6"/>
      <c r="F179" s="6"/>
      <c r="G179" s="50"/>
    </row>
    <row r="180" spans="2:7" ht="16.5" customHeight="1" x14ac:dyDescent="0.2">
      <c r="B180" s="79"/>
      <c r="C180" s="37" t="s">
        <v>10</v>
      </c>
      <c r="D180" s="21"/>
      <c r="E180" s="21"/>
      <c r="F180" s="21"/>
      <c r="G180" s="51"/>
    </row>
    <row r="181" spans="2:7" ht="16.5" customHeight="1" x14ac:dyDescent="0.2">
      <c r="B181" s="79"/>
      <c r="C181" s="15" t="s">
        <v>14</v>
      </c>
      <c r="D181" s="20"/>
      <c r="E181" s="20"/>
      <c r="F181" s="20"/>
      <c r="G181" s="51"/>
    </row>
    <row r="182" spans="2:7" ht="16.5" customHeight="1" x14ac:dyDescent="0.2">
      <c r="B182" s="80"/>
      <c r="C182" s="37" t="s">
        <v>9</v>
      </c>
      <c r="D182" s="21"/>
      <c r="E182" s="21"/>
      <c r="F182" s="21"/>
      <c r="G182" s="51"/>
    </row>
    <row r="183" spans="2:7" ht="31.5" customHeight="1" x14ac:dyDescent="0.2">
      <c r="B183" s="40" t="s">
        <v>58</v>
      </c>
      <c r="C183" s="14" t="s">
        <v>98</v>
      </c>
      <c r="D183" s="22"/>
      <c r="E183" s="22"/>
      <c r="F183" s="22"/>
      <c r="G183" s="45" t="s">
        <v>64</v>
      </c>
    </row>
    <row r="184" spans="2:7" ht="16.5" customHeight="1" x14ac:dyDescent="0.2">
      <c r="B184" s="16"/>
      <c r="C184" s="17" t="s">
        <v>3</v>
      </c>
      <c r="D184" s="7">
        <f>SUM(D186:D189)</f>
        <v>101.69999999999999</v>
      </c>
      <c r="E184" s="7">
        <f t="shared" ref="E184:F184" si="25">SUM(E186:E189)</f>
        <v>57.8</v>
      </c>
      <c r="F184" s="7">
        <f t="shared" si="25"/>
        <v>59.4</v>
      </c>
      <c r="G184" s="49"/>
    </row>
    <row r="185" spans="2:7" ht="16.5" customHeight="1" x14ac:dyDescent="0.2">
      <c r="B185" s="78"/>
      <c r="C185" s="38" t="s">
        <v>4</v>
      </c>
      <c r="D185" s="6"/>
      <c r="E185" s="6"/>
      <c r="F185" s="6"/>
      <c r="G185" s="50"/>
    </row>
    <row r="186" spans="2:7" ht="16.5" customHeight="1" x14ac:dyDescent="0.2">
      <c r="B186" s="79"/>
      <c r="C186" s="37" t="s">
        <v>10</v>
      </c>
      <c r="D186" s="21">
        <v>44.4</v>
      </c>
      <c r="E186" s="21"/>
      <c r="F186" s="21"/>
      <c r="G186" s="51"/>
    </row>
    <row r="187" spans="2:7" ht="16.5" customHeight="1" x14ac:dyDescent="0.2">
      <c r="B187" s="79"/>
      <c r="C187" s="15" t="s">
        <v>13</v>
      </c>
      <c r="D187" s="21">
        <v>11.5</v>
      </c>
      <c r="E187" s="21">
        <v>11.7</v>
      </c>
      <c r="F187" s="21">
        <v>12.4</v>
      </c>
      <c r="G187" s="51"/>
    </row>
    <row r="188" spans="2:7" ht="16.5" customHeight="1" x14ac:dyDescent="0.2">
      <c r="B188" s="79"/>
      <c r="C188" s="15" t="s">
        <v>14</v>
      </c>
      <c r="D188" s="21">
        <v>45.8</v>
      </c>
      <c r="E188" s="21">
        <v>46.1</v>
      </c>
      <c r="F188" s="21">
        <v>47</v>
      </c>
      <c r="G188" s="51"/>
    </row>
    <row r="189" spans="2:7" ht="16.5" customHeight="1" x14ac:dyDescent="0.2">
      <c r="B189" s="80"/>
      <c r="C189" s="37" t="s">
        <v>9</v>
      </c>
      <c r="D189" s="21"/>
      <c r="E189" s="21"/>
      <c r="F189" s="21"/>
      <c r="G189" s="51"/>
    </row>
    <row r="190" spans="2:7" ht="30" customHeight="1" x14ac:dyDescent="0.2">
      <c r="B190" s="40" t="s">
        <v>59</v>
      </c>
      <c r="C190" s="14" t="s">
        <v>99</v>
      </c>
      <c r="D190" s="22"/>
      <c r="E190" s="22"/>
      <c r="F190" s="22"/>
      <c r="G190" s="45" t="s">
        <v>65</v>
      </c>
    </row>
    <row r="191" spans="2:7" ht="16.5" customHeight="1" x14ac:dyDescent="0.2">
      <c r="B191" s="16"/>
      <c r="C191" s="17" t="s">
        <v>3</v>
      </c>
      <c r="D191" s="7"/>
      <c r="E191" s="7"/>
      <c r="F191" s="7"/>
      <c r="G191" s="49"/>
    </row>
    <row r="192" spans="2:7" ht="16.5" customHeight="1" x14ac:dyDescent="0.2">
      <c r="B192" s="78"/>
      <c r="C192" s="38" t="s">
        <v>4</v>
      </c>
      <c r="D192" s="6"/>
      <c r="E192" s="6"/>
      <c r="F192" s="6"/>
      <c r="G192" s="50"/>
    </row>
    <row r="193" spans="2:7" ht="16.5" customHeight="1" x14ac:dyDescent="0.2">
      <c r="B193" s="79"/>
      <c r="C193" s="37" t="s">
        <v>10</v>
      </c>
      <c r="D193" s="21"/>
      <c r="E193" s="21"/>
      <c r="F193" s="21"/>
      <c r="G193" s="51"/>
    </row>
    <row r="194" spans="2:7" ht="16.5" customHeight="1" x14ac:dyDescent="0.2">
      <c r="B194" s="80"/>
      <c r="C194" s="37" t="s">
        <v>9</v>
      </c>
      <c r="D194" s="21"/>
      <c r="E194" s="21"/>
      <c r="F194" s="21"/>
      <c r="G194" s="51"/>
    </row>
    <row r="195" spans="2:7" ht="54.75" customHeight="1" x14ac:dyDescent="0.2">
      <c r="B195" s="40" t="s">
        <v>60</v>
      </c>
      <c r="C195" s="14" t="s">
        <v>100</v>
      </c>
      <c r="D195" s="22"/>
      <c r="E195" s="22"/>
      <c r="F195" s="22"/>
      <c r="G195" s="45" t="s">
        <v>65</v>
      </c>
    </row>
    <row r="196" spans="2:7" ht="16.5" customHeight="1" x14ac:dyDescent="0.2">
      <c r="B196" s="16"/>
      <c r="C196" s="17" t="s">
        <v>3</v>
      </c>
      <c r="D196" s="7">
        <f>SUM(D198:D201)</f>
        <v>675.50000000000011</v>
      </c>
      <c r="E196" s="7">
        <f t="shared" ref="E196:F196" si="26">SUM(E198:E201)</f>
        <v>38.5</v>
      </c>
      <c r="F196" s="7">
        <f t="shared" si="26"/>
        <v>39.6</v>
      </c>
      <c r="G196" s="49"/>
    </row>
    <row r="197" spans="2:7" ht="16.5" customHeight="1" x14ac:dyDescent="0.2">
      <c r="B197" s="78"/>
      <c r="C197" s="38" t="s">
        <v>4</v>
      </c>
      <c r="D197" s="6"/>
      <c r="E197" s="6"/>
      <c r="F197" s="6"/>
      <c r="G197" s="50"/>
    </row>
    <row r="198" spans="2:7" ht="16.5" customHeight="1" x14ac:dyDescent="0.2">
      <c r="B198" s="79"/>
      <c r="C198" s="37" t="s">
        <v>10</v>
      </c>
      <c r="D198" s="21">
        <v>628.70000000000005</v>
      </c>
      <c r="E198" s="21"/>
      <c r="F198" s="21"/>
      <c r="G198" s="51"/>
    </row>
    <row r="199" spans="2:7" ht="16.5" customHeight="1" x14ac:dyDescent="0.2">
      <c r="B199" s="79"/>
      <c r="C199" s="15" t="s">
        <v>13</v>
      </c>
      <c r="D199" s="21">
        <v>6.2</v>
      </c>
      <c r="E199" s="21">
        <v>5</v>
      </c>
      <c r="F199" s="21">
        <v>5.0999999999999996</v>
      </c>
      <c r="G199" s="51"/>
    </row>
    <row r="200" spans="2:7" ht="16.5" customHeight="1" x14ac:dyDescent="0.2">
      <c r="B200" s="79"/>
      <c r="C200" s="15" t="s">
        <v>14</v>
      </c>
      <c r="D200" s="21">
        <v>40.6</v>
      </c>
      <c r="E200" s="21">
        <v>33.5</v>
      </c>
      <c r="F200" s="21">
        <v>34.5</v>
      </c>
      <c r="G200" s="51"/>
    </row>
    <row r="201" spans="2:7" ht="16.5" customHeight="1" x14ac:dyDescent="0.2">
      <c r="B201" s="80"/>
      <c r="C201" s="37" t="s">
        <v>9</v>
      </c>
      <c r="D201" s="21"/>
      <c r="E201" s="21"/>
      <c r="F201" s="21"/>
      <c r="G201" s="51"/>
    </row>
    <row r="202" spans="2:7" ht="53.25" customHeight="1" x14ac:dyDescent="0.2">
      <c r="B202" s="40" t="s">
        <v>61</v>
      </c>
      <c r="C202" s="14" t="s">
        <v>108</v>
      </c>
      <c r="D202" s="22"/>
      <c r="E202" s="22"/>
      <c r="F202" s="22"/>
      <c r="G202" s="45" t="s">
        <v>65</v>
      </c>
    </row>
    <row r="203" spans="2:7" ht="16.5" customHeight="1" x14ac:dyDescent="0.2">
      <c r="B203" s="16"/>
      <c r="C203" s="17" t="s">
        <v>3</v>
      </c>
      <c r="D203" s="55">
        <f>SUM(D205:D208)</f>
        <v>75</v>
      </c>
      <c r="E203" s="55">
        <f>SUM(E205:E208)</f>
        <v>1100</v>
      </c>
      <c r="F203" s="55">
        <f>SUM(F205:F208)</f>
        <v>220</v>
      </c>
      <c r="G203" s="49"/>
    </row>
    <row r="204" spans="2:7" ht="16.5" customHeight="1" x14ac:dyDescent="0.2">
      <c r="B204" s="78"/>
      <c r="C204" s="38" t="s">
        <v>4</v>
      </c>
      <c r="D204" s="6"/>
      <c r="E204" s="6"/>
      <c r="F204" s="6"/>
      <c r="G204" s="50"/>
    </row>
    <row r="205" spans="2:7" ht="16.5" customHeight="1" x14ac:dyDescent="0.2">
      <c r="B205" s="79"/>
      <c r="C205" s="37" t="s">
        <v>10</v>
      </c>
      <c r="D205" s="21">
        <v>75</v>
      </c>
      <c r="E205" s="21"/>
      <c r="F205" s="21"/>
      <c r="G205" s="51"/>
    </row>
    <row r="206" spans="2:7" ht="16.5" customHeight="1" x14ac:dyDescent="0.2">
      <c r="B206" s="79"/>
      <c r="C206" s="15" t="s">
        <v>13</v>
      </c>
      <c r="D206" s="21"/>
      <c r="E206" s="21">
        <v>100</v>
      </c>
      <c r="F206" s="21">
        <v>20</v>
      </c>
      <c r="G206" s="51"/>
    </row>
    <row r="207" spans="2:7" ht="16.5" customHeight="1" x14ac:dyDescent="0.2">
      <c r="B207" s="79"/>
      <c r="C207" s="15" t="s">
        <v>14</v>
      </c>
      <c r="D207" s="21"/>
      <c r="E207" s="21">
        <v>1000</v>
      </c>
      <c r="F207" s="21">
        <v>200</v>
      </c>
      <c r="G207" s="51"/>
    </row>
    <row r="208" spans="2:7" ht="16.5" customHeight="1" x14ac:dyDescent="0.2">
      <c r="B208" s="80"/>
      <c r="C208" s="37" t="s">
        <v>9</v>
      </c>
      <c r="D208" s="21"/>
      <c r="E208" s="21"/>
      <c r="F208" s="21"/>
      <c r="G208" s="51"/>
    </row>
    <row r="209" spans="2:7" ht="40.5" customHeight="1" x14ac:dyDescent="0.2">
      <c r="B209" s="40" t="s">
        <v>62</v>
      </c>
      <c r="C209" s="14" t="s">
        <v>101</v>
      </c>
      <c r="D209" s="22"/>
      <c r="E209" s="22"/>
      <c r="F209" s="22"/>
      <c r="G209" s="45" t="s">
        <v>65</v>
      </c>
    </row>
    <row r="210" spans="2:7" ht="16.5" customHeight="1" x14ac:dyDescent="0.2">
      <c r="B210" s="16"/>
      <c r="C210" s="17" t="s">
        <v>3</v>
      </c>
      <c r="D210" s="7">
        <f t="shared" ref="D210:F210" si="27">SUM(D212:D215)</f>
        <v>443</v>
      </c>
      <c r="E210" s="7">
        <f t="shared" si="27"/>
        <v>550</v>
      </c>
      <c r="F210" s="7">
        <f t="shared" si="27"/>
        <v>1650</v>
      </c>
      <c r="G210" s="49"/>
    </row>
    <row r="211" spans="2:7" ht="16.5" customHeight="1" x14ac:dyDescent="0.2">
      <c r="B211" s="78"/>
      <c r="C211" s="38" t="s">
        <v>4</v>
      </c>
      <c r="D211" s="6"/>
      <c r="E211" s="6"/>
      <c r="F211" s="6"/>
      <c r="G211" s="50"/>
    </row>
    <row r="212" spans="2:7" ht="16.5" customHeight="1" x14ac:dyDescent="0.2">
      <c r="B212" s="79"/>
      <c r="C212" s="37" t="s">
        <v>10</v>
      </c>
      <c r="D212" s="21"/>
      <c r="E212" s="21"/>
      <c r="F212" s="21"/>
      <c r="G212" s="51"/>
    </row>
    <row r="213" spans="2:7" ht="16.5" customHeight="1" x14ac:dyDescent="0.2">
      <c r="B213" s="79"/>
      <c r="C213" s="15" t="s">
        <v>13</v>
      </c>
      <c r="D213" s="21"/>
      <c r="E213" s="21">
        <v>50</v>
      </c>
      <c r="F213" s="21">
        <v>150</v>
      </c>
      <c r="G213" s="51"/>
    </row>
    <row r="214" spans="2:7" ht="16.5" customHeight="1" x14ac:dyDescent="0.2">
      <c r="B214" s="79"/>
      <c r="C214" s="15" t="s">
        <v>14</v>
      </c>
      <c r="D214" s="21"/>
      <c r="E214" s="21">
        <v>500</v>
      </c>
      <c r="F214" s="21">
        <v>1500</v>
      </c>
      <c r="G214" s="51"/>
    </row>
    <row r="215" spans="2:7" ht="16.5" customHeight="1" x14ac:dyDescent="0.2">
      <c r="B215" s="80"/>
      <c r="C215" s="37" t="s">
        <v>9</v>
      </c>
      <c r="D215" s="21">
        <v>443</v>
      </c>
      <c r="E215" s="21"/>
      <c r="F215" s="21"/>
      <c r="G215" s="51"/>
    </row>
    <row r="216" spans="2:7" ht="38.25" x14ac:dyDescent="0.2">
      <c r="B216" s="40" t="s">
        <v>107</v>
      </c>
      <c r="C216" s="14" t="s">
        <v>106</v>
      </c>
      <c r="D216" s="22"/>
      <c r="E216" s="22"/>
      <c r="F216" s="22"/>
      <c r="G216" s="45"/>
    </row>
    <row r="217" spans="2:7" ht="16.5" customHeight="1" x14ac:dyDescent="0.2">
      <c r="B217" s="16"/>
      <c r="C217" s="17" t="s">
        <v>3</v>
      </c>
      <c r="D217" s="7">
        <f t="shared" ref="D217:F217" si="28">SUM(D219:D222)</f>
        <v>12.299999999999999</v>
      </c>
      <c r="E217" s="7">
        <f t="shared" si="28"/>
        <v>13.399999999999999</v>
      </c>
      <c r="F217" s="7">
        <f t="shared" si="28"/>
        <v>14.5</v>
      </c>
      <c r="G217" s="49"/>
    </row>
    <row r="218" spans="2:7" ht="16.5" customHeight="1" x14ac:dyDescent="0.2">
      <c r="B218" s="56"/>
      <c r="C218" s="38" t="s">
        <v>4</v>
      </c>
      <c r="D218" s="6"/>
      <c r="E218" s="6"/>
      <c r="F218" s="6"/>
      <c r="G218" s="50"/>
    </row>
    <row r="219" spans="2:7" ht="16.5" customHeight="1" x14ac:dyDescent="0.2">
      <c r="B219" s="57"/>
      <c r="C219" s="37" t="s">
        <v>10</v>
      </c>
      <c r="D219" s="20"/>
      <c r="E219" s="20"/>
      <c r="F219" s="20"/>
      <c r="G219" s="51"/>
    </row>
    <row r="220" spans="2:7" ht="16.5" customHeight="1" x14ac:dyDescent="0.2">
      <c r="B220" s="57"/>
      <c r="C220" s="15" t="s">
        <v>13</v>
      </c>
      <c r="D220" s="21">
        <v>1.1000000000000001</v>
      </c>
      <c r="E220" s="21">
        <v>1.2</v>
      </c>
      <c r="F220" s="21">
        <v>1.3</v>
      </c>
      <c r="G220" s="51"/>
    </row>
    <row r="221" spans="2:7" ht="16.5" customHeight="1" x14ac:dyDescent="0.2">
      <c r="B221" s="57"/>
      <c r="C221" s="15" t="s">
        <v>14</v>
      </c>
      <c r="D221" s="21">
        <v>11.2</v>
      </c>
      <c r="E221" s="21">
        <v>12.2</v>
      </c>
      <c r="F221" s="21">
        <v>13.2</v>
      </c>
      <c r="G221" s="51"/>
    </row>
    <row r="222" spans="2:7" ht="16.5" customHeight="1" x14ac:dyDescent="0.2">
      <c r="B222" s="58"/>
      <c r="C222" s="37" t="s">
        <v>9</v>
      </c>
      <c r="D222" s="21"/>
      <c r="E222" s="21"/>
      <c r="F222" s="21"/>
      <c r="G222" s="51"/>
    </row>
    <row r="223" spans="2:7" ht="26.25" customHeight="1" x14ac:dyDescent="0.2">
      <c r="B223" s="25"/>
      <c r="C223" s="35" t="s">
        <v>18</v>
      </c>
      <c r="D223" s="36">
        <f>+D7+D12+D24+D29+D35+D46+D52+D68+D74+D79+D86+D93+D97+D103+D109+D116+D122+D134+D139+D171+D178+D184+D41+D150+D210+D203+D196+D191+D158+D144+D128+D62+D57+D17+D217+D164</f>
        <v>14544.900000000003</v>
      </c>
      <c r="E223" s="36">
        <f t="shared" ref="E223:F223" si="29">+E7+E12+E24+E29+E35+E46+E52+E68+E74+E79+E86+E93+E97+E103+E109+E116+E122+E134+E139+E171+E178+E184+E41+E150+E210+E203+E196+E191+E158+E144+E128+E62+E57+E17+E217+E164</f>
        <v>13721.3</v>
      </c>
      <c r="F223" s="36">
        <f t="shared" si="29"/>
        <v>14962.300000000001</v>
      </c>
      <c r="G223" s="53"/>
    </row>
    <row r="224" spans="2:7" ht="15.75" customHeight="1" x14ac:dyDescent="0.2">
      <c r="B224" s="19"/>
      <c r="C224" s="18" t="s">
        <v>5</v>
      </c>
      <c r="D224" s="5">
        <f>SUM(D217+D210+D203+D196+D191+D184+D178+D171)</f>
        <v>1334.5000000000002</v>
      </c>
      <c r="E224" s="5">
        <f t="shared" ref="E224:F224" si="30">SUM(E217+E210+E203+E196+E191+E184+E178+E171)</f>
        <v>1759.7</v>
      </c>
      <c r="F224" s="5">
        <f t="shared" si="30"/>
        <v>1983.5</v>
      </c>
      <c r="G224" s="54"/>
    </row>
    <row r="225" spans="2:7" ht="31.5" customHeight="1" x14ac:dyDescent="0.2">
      <c r="B225" s="19"/>
      <c r="C225" s="18" t="s">
        <v>6</v>
      </c>
      <c r="D225" s="5">
        <v>1259.9000000000001</v>
      </c>
      <c r="E225" s="5">
        <f>+E223-D223</f>
        <v>-823.600000000004</v>
      </c>
      <c r="F225" s="5">
        <f>+F223-E223</f>
        <v>1241.0000000000018</v>
      </c>
      <c r="G225" s="54"/>
    </row>
    <row r="226" spans="2:7" ht="13.15" customHeight="1" x14ac:dyDescent="0.2">
      <c r="B226" s="82" t="s">
        <v>11</v>
      </c>
      <c r="C226" s="82"/>
      <c r="D226" s="82"/>
      <c r="E226" s="82"/>
      <c r="F226" s="82"/>
      <c r="G226" s="82"/>
    </row>
    <row r="227" spans="2:7" ht="18" customHeight="1" x14ac:dyDescent="0.2">
      <c r="B227" s="82" t="s">
        <v>12</v>
      </c>
      <c r="C227" s="82"/>
      <c r="D227" s="82"/>
      <c r="E227" s="82"/>
      <c r="F227" s="82"/>
      <c r="G227" s="82"/>
    </row>
    <row r="228" spans="2:7" x14ac:dyDescent="0.2">
      <c r="B228" s="83" t="s">
        <v>16</v>
      </c>
      <c r="C228" s="83"/>
      <c r="D228" s="83"/>
      <c r="E228" s="83"/>
      <c r="F228" s="83"/>
      <c r="G228" s="83"/>
    </row>
    <row r="229" spans="2:7" x14ac:dyDescent="0.2">
      <c r="B229" s="1" t="s">
        <v>15</v>
      </c>
    </row>
    <row r="230" spans="2:7" ht="47.25" customHeight="1" x14ac:dyDescent="0.2"/>
    <row r="231" spans="2:7" x14ac:dyDescent="0.2">
      <c r="B231" s="63" t="s">
        <v>102</v>
      </c>
      <c r="C231" s="64">
        <v>2025</v>
      </c>
      <c r="D231" s="64">
        <v>2026</v>
      </c>
      <c r="E231" s="64">
        <v>2027</v>
      </c>
    </row>
    <row r="232" spans="2:7" ht="36" x14ac:dyDescent="0.2">
      <c r="B232" s="65" t="s">
        <v>3</v>
      </c>
      <c r="C232" s="66">
        <f>+C234+C235+C236+C237+C238+C239</f>
        <v>14544.9</v>
      </c>
      <c r="D232" s="66">
        <f>+D234+D235+D236+D237+D238+D239</f>
        <v>13721.300000000001</v>
      </c>
      <c r="E232" s="66">
        <f>+E234+E235+E236+E237+E238+E239</f>
        <v>14962.300000000003</v>
      </c>
      <c r="F232" s="30"/>
    </row>
    <row r="233" spans="2:7" x14ac:dyDescent="0.2">
      <c r="B233" s="67" t="s">
        <v>4</v>
      </c>
      <c r="C233" s="68"/>
      <c r="D233" s="68"/>
      <c r="E233" s="68"/>
    </row>
    <row r="234" spans="2:7" ht="39" customHeight="1" x14ac:dyDescent="0.2">
      <c r="B234" s="69" t="s">
        <v>10</v>
      </c>
      <c r="C234" s="72">
        <f>+D9+D14+D26+D31+D37+D43+D48+D54+D70+D76+D81+D88+D95+D99+D105+D118+D124+D141+D146+D152+D173+D186+D198+D212+D136+D160+D219+D130+D205+D111+D166</f>
        <v>9865.4</v>
      </c>
      <c r="D234" s="72">
        <f t="shared" ref="D234:E234" si="31">+E9+E14+E26+E31+E37+E43+E48+E54+E70+E76+E81+E88+E95+E99+E105+E118+E124+E141+E146+E152+E173+E186+E198+E212+E136+E160+E219+E130+E205+E111+E166</f>
        <v>9199.6</v>
      </c>
      <c r="E234" s="72">
        <f t="shared" si="31"/>
        <v>10204.600000000002</v>
      </c>
    </row>
    <row r="235" spans="2:7" ht="24" x14ac:dyDescent="0.2">
      <c r="B235" s="69" t="s">
        <v>103</v>
      </c>
      <c r="C235" s="72">
        <f>SUM(D154+D113+D90+D83)</f>
        <v>377</v>
      </c>
      <c r="D235" s="72">
        <f t="shared" ref="D235:E235" si="32">SUM(E154+E113+E90+E83)</f>
        <v>382</v>
      </c>
      <c r="E235" s="72">
        <f t="shared" si="32"/>
        <v>388</v>
      </c>
    </row>
    <row r="236" spans="2:7" ht="22.15" customHeight="1" x14ac:dyDescent="0.2">
      <c r="B236" s="69" t="s">
        <v>9</v>
      </c>
      <c r="C236" s="72">
        <f>+D39+D84+D91+D101+D156+D137+D142+D50+D27+D77+D120+D222+D215+D162+D126+D168+D10</f>
        <v>1339.1000000000001</v>
      </c>
      <c r="D236" s="72">
        <f t="shared" ref="D236:E236" si="33">+E39+E84+E91+E101+E156+E137+E142+E50+E27+E77+E120+E222+E215+E162+E126+E168</f>
        <v>0</v>
      </c>
      <c r="E236" s="72">
        <f t="shared" si="33"/>
        <v>0</v>
      </c>
    </row>
    <row r="237" spans="2:7" x14ac:dyDescent="0.2">
      <c r="B237" s="69" t="s">
        <v>104</v>
      </c>
      <c r="C237" s="72"/>
      <c r="D237" s="70"/>
      <c r="E237" s="70"/>
    </row>
    <row r="238" spans="2:7" ht="36" x14ac:dyDescent="0.2">
      <c r="B238" s="69" t="s">
        <v>13</v>
      </c>
      <c r="C238" s="72">
        <f>+D38+D49+D71+D64+D59+D89+D100+D106+D112+D131+D147+D153+D174+D187+D32+D220+D199+D213+D206</f>
        <v>2661</v>
      </c>
      <c r="D238" s="72">
        <f>+E38+E49+E71+E64+E59+E89+E100+E106+E112+E131+E147+E153+E174+E187+E32+E220+E199+E213+E206</f>
        <v>2337</v>
      </c>
      <c r="E238" s="72">
        <f t="shared" ref="E238" si="34">+F38+F49+F71+F64+F59+F89+F100+F106+F112+F131+F147+F153+F174+F187+F32+F220+F199+F213+F206</f>
        <v>2358.5000000000005</v>
      </c>
    </row>
    <row r="239" spans="2:7" ht="36.75" customHeight="1" x14ac:dyDescent="0.2">
      <c r="B239" s="71" t="s">
        <v>14</v>
      </c>
      <c r="C239" s="72">
        <f>+D155+D175+D181+D188+D200+D207+D214+D221</f>
        <v>302.40000000000003</v>
      </c>
      <c r="D239" s="72">
        <f t="shared" ref="D239:E239" si="35">+E155+E175+E181+E188+E200+E207+E214+E221</f>
        <v>1802.7</v>
      </c>
      <c r="E239" s="72">
        <f t="shared" si="35"/>
        <v>2011.2</v>
      </c>
    </row>
  </sheetData>
  <customSheetViews>
    <customSheetView guid="{C73917F3-3A25-413F-8555-C483741785A7}" fitToPage="1" topLeftCell="A169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19">
      <selection activeCell="D39" sqref="D39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11:B215"/>
    <mergeCell ref="B204:B208"/>
    <mergeCell ref="B129:B132"/>
    <mergeCell ref="B53:B55"/>
    <mergeCell ref="B197:B201"/>
    <mergeCell ref="B192:B194"/>
    <mergeCell ref="B228:G228"/>
    <mergeCell ref="B18:B21"/>
    <mergeCell ref="B226:G226"/>
    <mergeCell ref="B25:B27"/>
    <mergeCell ref="B30:B33"/>
    <mergeCell ref="B110:B114"/>
    <mergeCell ref="B117:B120"/>
    <mergeCell ref="B179:B182"/>
    <mergeCell ref="B185:B189"/>
    <mergeCell ref="B135:B137"/>
    <mergeCell ref="B140:B142"/>
    <mergeCell ref="B145:B148"/>
    <mergeCell ref="B63:B65"/>
    <mergeCell ref="B75:B77"/>
    <mergeCell ref="B123:B126"/>
    <mergeCell ref="B151:B155"/>
    <mergeCell ref="B2:G2"/>
    <mergeCell ref="B227:G227"/>
    <mergeCell ref="B172:B176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3" t="s">
        <v>27</v>
      </c>
    </row>
    <row r="9" spans="2:2" x14ac:dyDescent="0.2">
      <c r="B9" s="4"/>
    </row>
  </sheetData>
  <customSheetViews>
    <customSheetView guid="{C73917F3-3A25-413F-8555-C483741785A7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2025-06-10T12:10:50Z</dcterms:modified>
</cp:coreProperties>
</file>