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C9F5478F-1233-452E-A3FF-73A09A12D3A9}" xr6:coauthVersionLast="47" xr6:coauthVersionMax="47" xr10:uidLastSave="{00000000-0000-0000-0000-000000000000}"/>
  <bookViews>
    <workbookView xWindow="3780" yWindow="405" windowWidth="21600" windowHeight="11385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9" i="1" l="1"/>
  <c r="I43" i="1" l="1"/>
  <c r="I41" i="1" l="1"/>
  <c r="I39" i="1" l="1"/>
  <c r="I46" i="1" l="1"/>
  <c r="I51" i="1"/>
  <c r="I37" i="1" l="1"/>
  <c r="I47" i="1" s="1"/>
  <c r="I49" i="1" s="1"/>
  <c r="I50" i="1" l="1"/>
  <c r="I33" i="1"/>
  <c r="I35" i="1" l="1"/>
  <c r="I45" i="1" l="1"/>
  <c r="I48" i="1" s="1"/>
</calcChain>
</file>

<file path=xl/sharedStrings.xml><?xml version="1.0" encoding="utf-8"?>
<sst xmlns="http://schemas.openxmlformats.org/spreadsheetml/2006/main" count="100" uniqueCount="78">
  <si>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</si>
  <si>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</si>
  <si>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</si>
  <si>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</si>
  <si>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</si>
  <si>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</si>
  <si>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</si>
  <si>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</si>
  <si>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</si>
  <si>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</si>
  <si>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</si>
  <si>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</si>
  <si>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</si>
  <si>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</si>
  <si>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</si>
  <si>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</si>
  <si>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</si>
  <si>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</si>
  <si>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</si>
  <si>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</si>
  <si>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</si>
  <si>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</si>
  <si>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</si>
  <si>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 xml:space="preserve">Kelių ir gatvių darbų kokybės laboratoriniai tyrimai ir bandymai </t>
  </si>
  <si>
    <t>Kelių ir gatvių statybos techninė priežiūra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</si>
  <si>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</si>
  <si>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</si>
  <si>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</si>
  <si>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</si>
  <si>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</si>
  <si>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</si>
  <si>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>Jungiamasis kelias nuo valstybinės reikšmės magistralinio kelio A17 Panevėžio aplinkkelio iki Panevėžio sen. Paviešečių k.  K. Naruševičiaus g.</t>
  </si>
  <si>
    <t xml:space="preserve">6175735, 516783
6175816, 517031
</t>
  </si>
  <si>
    <t>8-8,5</t>
  </si>
  <si>
    <t>6172791, 523107   6172579, 521770</t>
  </si>
  <si>
    <t xml:space="preserve">(PAN-177) Panevėžio sen. Lepšių k. Pamolainių g. </t>
  </si>
  <si>
    <t>6182806, 522844   6182685, 523298</t>
  </si>
  <si>
    <t>6170727, 521102   6170820, 520890</t>
  </si>
  <si>
    <t xml:space="preserve">(PAN-1) Panevėžio sen. kelias PAN-186 – Upytės sen. </t>
  </si>
  <si>
    <t xml:space="preserve">(PAN-186) Panevėžio sen. Šilagalio k. Bityno g. </t>
  </si>
  <si>
    <t>6170882, 521105  6170563, 521100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</si>
  <si>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</si>
  <si>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</si>
  <si>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</si>
  <si>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6177393, 525152  6177570, 525097</t>
  </si>
  <si>
    <t xml:space="preserve">(VEL-20) Velžio sen. Dembavos k. Užutėkio aklg. </t>
  </si>
  <si>
    <t xml:space="preserve"> (Jungiamasis kelias, Lepšių k. Pamolainių g., kelias PAN-186 – Upytės sen., Šilagalio k. Bityno g. Dembavos k. Užutėkio aklg.)</t>
  </si>
  <si>
    <t>Panevėžio r. vietinės reikšmės kelių (gatvių) inventorizacija</t>
  </si>
  <si>
    <t>90 vnt.</t>
  </si>
  <si>
    <t>5 vnt.</t>
  </si>
  <si>
    <t xml:space="preserve">(RAM-139) Ramygalos sen. Uliūnų k. Žalioji g. 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</si>
  <si>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</si>
  <si>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</si>
  <si>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</si>
  <si>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</si>
  <si>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</si>
  <si>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</si>
  <si>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1 602,4 km</t>
  </si>
  <si>
    <t>1 074 km</t>
  </si>
  <si>
    <t>355,2 km</t>
  </si>
  <si>
    <t>180 km</t>
  </si>
  <si>
    <t>Iš viso einamiesiems tikslams, iš jų:</t>
  </si>
  <si>
    <t>(RAM-) Ramygalos sen. Ramygalos m. Liaudies g. (šaligatvis)</t>
  </si>
  <si>
    <t>(SMI-13) Smilgių sen. Smilgių mstl. Rozalimo g. (šaligatvis)</t>
  </si>
  <si>
    <t>(UPY-74) Upytės sen. Ėriškių  k. Ėriškių g. (šaligatvis)</t>
  </si>
  <si>
    <t>nauja statyba, inžinerinės paslaugos</t>
  </si>
  <si>
    <t>rekonstravimas, inžinerinės paslaugos</t>
  </si>
  <si>
    <t>paprastasis remontas, inžinerinės paslaugos</t>
  </si>
  <si>
    <t xml:space="preserve"> 6152725, 519335                 6152653, 519324</t>
  </si>
  <si>
    <t>6185597, 500874           6185647, 500776</t>
  </si>
  <si>
    <t xml:space="preserve"> 6160512, 516653     6160735, 516455</t>
  </si>
  <si>
    <t xml:space="preserve">(PAN-82) Panevėžio sen. Tičkūnų k. Draugystės g.  pėsčiųjų takas </t>
  </si>
  <si>
    <t xml:space="preserve"> Panevėžio rajono savivaldybės tarybos</t>
  </si>
  <si>
    <t>_____________________________________________</t>
  </si>
  <si>
    <t>6165085, 522994  6164864, 523074</t>
  </si>
  <si>
    <t xml:space="preserve"> (Jungiamasis kelias, Lepšių k. Pamolainių g.,  kelias PAN-186 – Upytės sen., Šilagalio k. Bityno g., Uliūnų k.  Žalioji g.,  Staniūnų k. Žirgyno g., Dembavos k. Užutėkio aklg..)</t>
  </si>
  <si>
    <t>7 vnt.</t>
  </si>
  <si>
    <t>2023-03-30 sprendimu Nr. T-62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</si>
</sst>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Calibri"/>
      <family val="2"/>
      <charset val="186"/>
    </font>
    <font>
      <u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42" xfId="0" applyFont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/>
    <xf numFmtId="0" fontId="3" fillId="0" borderId="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5" fontId="3" fillId="0" borderId="9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9" fontId="3" fillId="0" borderId="19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right" vertical="center"/>
    </xf>
    <xf numFmtId="49" fontId="3" fillId="0" borderId="21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44" xfId="0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6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zoomScale="80" zoomScaleNormal="80" workbookViewId="0">
      <selection activeCell="L4" sqref="L4"/>
    </sheetView>
  </sheetViews>
  <sheetFormatPr defaultColWidth="8.85546875" defaultRowHeight="15" x14ac:dyDescent="0.25"/>
  <cols>
    <col min="1" max="1" width="4.42578125" style="17" customWidth="1"/>
    <col min="2" max="2" width="28.28515625" style="17" customWidth="1"/>
    <col min="3" max="3" width="14.7109375" style="18" customWidth="1"/>
    <col min="4" max="4" width="15.140625" style="18" customWidth="1"/>
    <col min="5" max="5" width="13.140625" style="18" customWidth="1"/>
    <col min="6" max="6" width="17" style="19" customWidth="1"/>
    <col min="7" max="7" width="7.7109375" style="19" customWidth="1"/>
    <col min="8" max="8" width="8" style="19" customWidth="1"/>
    <col min="9" max="9" width="13.42578125" style="39" customWidth="1"/>
    <col min="10" max="16384" width="8.85546875" style="19"/>
  </cols>
  <sheetData>
    <row r="1" spans="1:9" x14ac:dyDescent="0.25">
      <c r="A1" s="19"/>
      <c r="B1" s="19"/>
      <c r="F1" s="21" t="s">
        <v>0</v>
      </c>
      <c r="G1" s="21"/>
      <c r="H1" s="21"/>
      <c r="I1" s="21"/>
    </row>
    <row r="2" spans="1:9" ht="21.95" customHeight="1" x14ac:dyDescent="0.25">
      <c r="A2" s="55"/>
      <c r="B2" s="55"/>
      <c r="F2" s="19" t="s">
        <v>72</v>
      </c>
      <c r="G2" s="21"/>
      <c r="H2" s="21"/>
      <c r="I2" s="21"/>
    </row>
    <row r="3" spans="1:9" x14ac:dyDescent="0.25">
      <c r="A3" s="55"/>
      <c r="B3" s="55"/>
      <c r="F3" s="129" t="s">
        <v>77</v>
      </c>
      <c r="G3" s="129"/>
      <c r="H3" s="129"/>
      <c r="I3" s="21"/>
    </row>
    <row r="4" spans="1:9" x14ac:dyDescent="0.25">
      <c r="G4" s="21"/>
      <c r="H4" s="21"/>
      <c r="I4" s="22"/>
    </row>
    <row r="5" spans="1:9" x14ac:dyDescent="0.25">
      <c r="A5" s="104" t="s">
        <v>30</v>
      </c>
      <c r="B5" s="104"/>
      <c r="C5" s="104"/>
      <c r="D5" s="104"/>
      <c r="E5" s="104"/>
      <c r="F5" s="104"/>
      <c r="G5" s="104"/>
      <c r="H5" s="104"/>
      <c r="I5" s="104"/>
    </row>
    <row r="6" spans="1:9" ht="30.6" customHeight="1" x14ac:dyDescent="0.25">
      <c r="A6" s="105" t="s">
        <v>22</v>
      </c>
      <c r="B6" s="105"/>
      <c r="C6" s="105"/>
      <c r="D6" s="105"/>
      <c r="E6" s="105"/>
      <c r="F6" s="105"/>
      <c r="G6" s="105"/>
      <c r="H6" s="105"/>
      <c r="I6" s="105"/>
    </row>
    <row r="7" spans="1:9" x14ac:dyDescent="0.25">
      <c r="A7" s="104"/>
      <c r="B7" s="104"/>
      <c r="C7" s="104"/>
      <c r="D7" s="104"/>
      <c r="E7" s="104"/>
      <c r="F7" s="104"/>
      <c r="G7" s="104"/>
      <c r="H7" s="104"/>
      <c r="I7" s="104"/>
    </row>
    <row r="8" spans="1:9" ht="8.65" customHeight="1" thickBot="1" x14ac:dyDescent="0.3">
      <c r="A8" s="24"/>
      <c r="B8" s="24"/>
      <c r="C8" s="25"/>
      <c r="D8" s="25"/>
      <c r="E8" s="25"/>
      <c r="F8" s="23"/>
      <c r="G8" s="23"/>
      <c r="H8" s="23"/>
      <c r="I8" s="23"/>
    </row>
    <row r="9" spans="1:9" ht="16.149999999999999" customHeight="1" x14ac:dyDescent="0.25">
      <c r="A9" s="106" t="s">
        <v>1</v>
      </c>
      <c r="B9" s="98" t="s">
        <v>41</v>
      </c>
      <c r="C9" s="98" t="s">
        <v>2</v>
      </c>
      <c r="D9" s="98" t="s">
        <v>3</v>
      </c>
      <c r="E9" s="98" t="s">
        <v>4</v>
      </c>
      <c r="F9" s="109" t="s">
        <v>5</v>
      </c>
      <c r="G9" s="109"/>
      <c r="H9" s="109"/>
      <c r="I9" s="110" t="s">
        <v>6</v>
      </c>
    </row>
    <row r="10" spans="1:9" ht="84.75" customHeight="1" thickBot="1" x14ac:dyDescent="0.3">
      <c r="A10" s="107"/>
      <c r="B10" s="99"/>
      <c r="C10" s="99"/>
      <c r="D10" s="99"/>
      <c r="E10" s="99"/>
      <c r="F10" s="26" t="s">
        <v>7</v>
      </c>
      <c r="G10" s="26" t="s">
        <v>8</v>
      </c>
      <c r="H10" s="26" t="s">
        <v>9</v>
      </c>
      <c r="I10" s="111"/>
    </row>
    <row r="11" spans="1:9" ht="15.75" thickBot="1" x14ac:dyDescent="0.3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9">
        <v>9</v>
      </c>
    </row>
    <row r="12" spans="1:9" ht="17.25" customHeight="1" thickBot="1" x14ac:dyDescent="0.3">
      <c r="A12" s="112" t="s">
        <v>10</v>
      </c>
      <c r="B12" s="113"/>
      <c r="C12" s="113"/>
      <c r="D12" s="113"/>
      <c r="E12" s="113"/>
      <c r="F12" s="113"/>
      <c r="G12" s="113"/>
      <c r="H12" s="113"/>
      <c r="I12" s="114"/>
    </row>
    <row r="13" spans="1:9" s="21" customFormat="1" ht="90" x14ac:dyDescent="0.25">
      <c r="A13" s="30">
        <v>1</v>
      </c>
      <c r="B13" s="1" t="s">
        <v>31</v>
      </c>
      <c r="C13" s="2" t="s">
        <v>65</v>
      </c>
      <c r="D13" s="3">
        <v>2018</v>
      </c>
      <c r="E13" s="2">
        <v>327.2</v>
      </c>
      <c r="F13" s="4" t="s">
        <v>32</v>
      </c>
      <c r="G13" s="5">
        <v>255</v>
      </c>
      <c r="H13" s="5" t="s">
        <v>33</v>
      </c>
      <c r="I13" s="6">
        <v>18.8</v>
      </c>
    </row>
    <row r="14" spans="1:9" ht="17.25" customHeight="1" x14ac:dyDescent="0.25">
      <c r="A14" s="31"/>
      <c r="B14" s="89" t="s">
        <v>11</v>
      </c>
      <c r="C14" s="90"/>
      <c r="D14" s="90"/>
      <c r="E14" s="90"/>
      <c r="F14" s="90"/>
      <c r="G14" s="90"/>
      <c r="H14" s="91"/>
      <c r="I14" s="32">
        <v>6.9</v>
      </c>
    </row>
    <row r="15" spans="1:9" ht="57" customHeight="1" x14ac:dyDescent="0.25">
      <c r="A15" s="31">
        <v>2</v>
      </c>
      <c r="B15" s="7" t="s">
        <v>35</v>
      </c>
      <c r="C15" s="5" t="s">
        <v>65</v>
      </c>
      <c r="D15" s="8">
        <v>2021</v>
      </c>
      <c r="E15" s="5">
        <v>568.29999999999995</v>
      </c>
      <c r="F15" s="8" t="s">
        <v>34</v>
      </c>
      <c r="G15" s="9">
        <v>1365</v>
      </c>
      <c r="H15" s="15">
        <v>5</v>
      </c>
      <c r="I15" s="6">
        <v>289.89999999999998</v>
      </c>
    </row>
    <row r="16" spans="1:9" ht="18" customHeight="1" x14ac:dyDescent="0.25">
      <c r="A16" s="31"/>
      <c r="B16" s="89" t="s">
        <v>11</v>
      </c>
      <c r="C16" s="90"/>
      <c r="D16" s="90"/>
      <c r="E16" s="90"/>
      <c r="F16" s="90"/>
      <c r="G16" s="90"/>
      <c r="H16" s="91"/>
      <c r="I16" s="6">
        <v>35</v>
      </c>
    </row>
    <row r="17" spans="1:11" ht="54.75" customHeight="1" x14ac:dyDescent="0.25">
      <c r="A17" s="31">
        <v>3</v>
      </c>
      <c r="B17" s="7" t="s">
        <v>71</v>
      </c>
      <c r="C17" s="5" t="s">
        <v>65</v>
      </c>
      <c r="D17" s="8">
        <v>2021</v>
      </c>
      <c r="E17" s="12">
        <v>212.5</v>
      </c>
      <c r="F17" s="8" t="s">
        <v>36</v>
      </c>
      <c r="G17" s="10">
        <v>346</v>
      </c>
      <c r="H17" s="10">
        <v>1.5</v>
      </c>
      <c r="I17" s="32">
        <v>207.4</v>
      </c>
    </row>
    <row r="18" spans="1:11" ht="22.5" customHeight="1" x14ac:dyDescent="0.25">
      <c r="A18" s="31"/>
      <c r="B18" s="89" t="s">
        <v>11</v>
      </c>
      <c r="C18" s="90"/>
      <c r="D18" s="90"/>
      <c r="E18" s="90"/>
      <c r="F18" s="90"/>
      <c r="G18" s="90"/>
      <c r="H18" s="91"/>
      <c r="I18" s="32">
        <v>103.3</v>
      </c>
    </row>
    <row r="19" spans="1:11" ht="42" customHeight="1" x14ac:dyDescent="0.25">
      <c r="A19" s="31">
        <v>4</v>
      </c>
      <c r="B19" s="7" t="s">
        <v>38</v>
      </c>
      <c r="C19" s="5" t="s">
        <v>65</v>
      </c>
      <c r="D19" s="8">
        <v>2022</v>
      </c>
      <c r="E19" s="5">
        <v>165.6</v>
      </c>
      <c r="F19" s="8" t="s">
        <v>37</v>
      </c>
      <c r="G19" s="8">
        <v>230</v>
      </c>
      <c r="H19" s="14">
        <v>6</v>
      </c>
      <c r="I19" s="32">
        <v>158.6</v>
      </c>
    </row>
    <row r="20" spans="1:11" ht="48" customHeight="1" x14ac:dyDescent="0.25">
      <c r="A20" s="31">
        <v>5</v>
      </c>
      <c r="B20" s="16" t="s">
        <v>39</v>
      </c>
      <c r="C20" s="5" t="s">
        <v>65</v>
      </c>
      <c r="D20" s="8">
        <v>2022</v>
      </c>
      <c r="E20" s="5">
        <v>154</v>
      </c>
      <c r="F20" s="8" t="s">
        <v>40</v>
      </c>
      <c r="G20" s="8">
        <v>231</v>
      </c>
      <c r="H20" s="14">
        <v>6</v>
      </c>
      <c r="I20" s="32">
        <v>142.69999999999999</v>
      </c>
    </row>
    <row r="21" spans="1:11" ht="46.5" customHeight="1" x14ac:dyDescent="0.25">
      <c r="A21" s="31">
        <v>6</v>
      </c>
      <c r="B21" s="7" t="s">
        <v>50</v>
      </c>
      <c r="C21" s="5" t="s">
        <v>65</v>
      </c>
      <c r="D21" s="8">
        <v>2021</v>
      </c>
      <c r="E21" s="5">
        <v>141.1</v>
      </c>
      <c r="F21" s="8" t="s">
        <v>74</v>
      </c>
      <c r="G21" s="8">
        <v>242</v>
      </c>
      <c r="H21" s="14">
        <v>4</v>
      </c>
      <c r="I21" s="32">
        <v>137.4</v>
      </c>
    </row>
    <row r="22" spans="1:11" ht="21.75" customHeight="1" x14ac:dyDescent="0.25">
      <c r="A22" s="101" t="s">
        <v>11</v>
      </c>
      <c r="B22" s="102"/>
      <c r="C22" s="102"/>
      <c r="D22" s="102"/>
      <c r="E22" s="102"/>
      <c r="F22" s="102"/>
      <c r="G22" s="102"/>
      <c r="H22" s="103"/>
      <c r="I22" s="32">
        <v>2.2000000000000002</v>
      </c>
    </row>
    <row r="23" spans="1:11" ht="48" customHeight="1" x14ac:dyDescent="0.25">
      <c r="A23" s="31">
        <v>7</v>
      </c>
      <c r="B23" s="13" t="s">
        <v>43</v>
      </c>
      <c r="C23" s="5" t="s">
        <v>65</v>
      </c>
      <c r="D23" s="8">
        <v>2021</v>
      </c>
      <c r="E23" s="5">
        <v>90.5</v>
      </c>
      <c r="F23" s="8" t="s">
        <v>42</v>
      </c>
      <c r="G23" s="8">
        <v>230</v>
      </c>
      <c r="H23" s="14">
        <v>3.5</v>
      </c>
      <c r="I23" s="32">
        <v>86.2</v>
      </c>
    </row>
    <row r="24" spans="1:11" ht="52.9" customHeight="1" x14ac:dyDescent="0.25">
      <c r="A24" s="31">
        <v>8</v>
      </c>
      <c r="B24" s="7" t="s">
        <v>45</v>
      </c>
      <c r="C24" s="5" t="s">
        <v>66</v>
      </c>
      <c r="D24" s="8">
        <v>2022</v>
      </c>
      <c r="E24" s="12">
        <v>270.7</v>
      </c>
      <c r="F24" s="8" t="s">
        <v>44</v>
      </c>
      <c r="G24" s="8">
        <v>185</v>
      </c>
      <c r="H24" s="14">
        <v>4.5</v>
      </c>
      <c r="I24" s="32">
        <v>263</v>
      </c>
    </row>
    <row r="25" spans="1:11" ht="184.5" customHeight="1" x14ac:dyDescent="0.25">
      <c r="A25" s="31">
        <v>9</v>
      </c>
      <c r="B25" s="7" t="s">
        <v>23</v>
      </c>
      <c r="C25" s="83" t="s">
        <v>18</v>
      </c>
      <c r="D25" s="88"/>
      <c r="E25" s="84"/>
      <c r="F25" s="33" t="s">
        <v>75</v>
      </c>
      <c r="G25" s="94" t="s">
        <v>76</v>
      </c>
      <c r="H25" s="100"/>
      <c r="I25" s="32">
        <v>5</v>
      </c>
    </row>
    <row r="26" spans="1:11" ht="121.5" customHeight="1" x14ac:dyDescent="0.25">
      <c r="A26" s="31">
        <v>10</v>
      </c>
      <c r="B26" s="7" t="s">
        <v>24</v>
      </c>
      <c r="C26" s="94" t="s">
        <v>18</v>
      </c>
      <c r="D26" s="94"/>
      <c r="E26" s="94"/>
      <c r="F26" s="33" t="s">
        <v>46</v>
      </c>
      <c r="G26" s="94" t="s">
        <v>49</v>
      </c>
      <c r="H26" s="100"/>
      <c r="I26" s="32">
        <v>4.9000000000000004</v>
      </c>
    </row>
    <row r="27" spans="1:11" ht="19.149999999999999" customHeight="1" x14ac:dyDescent="0.25">
      <c r="A27" s="115" t="s">
        <v>52</v>
      </c>
      <c r="B27" s="116"/>
      <c r="C27" s="116"/>
      <c r="D27" s="116"/>
      <c r="E27" s="116"/>
      <c r="F27" s="116"/>
      <c r="G27" s="116"/>
      <c r="H27" s="117"/>
      <c r="I27" s="52">
        <f>SUM(I13,I15,I17,I19,I20,I21,I23,I24,I25,I26)</f>
        <v>1313.9</v>
      </c>
      <c r="K27" s="34"/>
    </row>
    <row r="28" spans="1:11" ht="38.450000000000003" customHeight="1" x14ac:dyDescent="0.25">
      <c r="A28" s="95" t="s">
        <v>12</v>
      </c>
      <c r="B28" s="96"/>
      <c r="C28" s="96"/>
      <c r="D28" s="96"/>
      <c r="E28" s="96"/>
      <c r="F28" s="96"/>
      <c r="G28" s="96"/>
      <c r="H28" s="97"/>
      <c r="I28" s="51">
        <v>0</v>
      </c>
    </row>
    <row r="29" spans="1:11" ht="19.149999999999999" customHeight="1" thickBot="1" x14ac:dyDescent="0.3">
      <c r="A29" s="126" t="s">
        <v>11</v>
      </c>
      <c r="B29" s="127"/>
      <c r="C29" s="127"/>
      <c r="D29" s="127"/>
      <c r="E29" s="127"/>
      <c r="F29" s="127"/>
      <c r="G29" s="127"/>
      <c r="H29" s="128"/>
      <c r="I29" s="46">
        <f>SUM(I14,I16,I18,I22)</f>
        <v>147.39999999999998</v>
      </c>
    </row>
    <row r="30" spans="1:11" ht="17.850000000000001" customHeight="1" thickBot="1" x14ac:dyDescent="0.3">
      <c r="A30" s="118" t="s">
        <v>13</v>
      </c>
      <c r="B30" s="119"/>
      <c r="C30" s="119"/>
      <c r="D30" s="119"/>
      <c r="E30" s="119"/>
      <c r="F30" s="119"/>
      <c r="G30" s="119"/>
      <c r="H30" s="119"/>
      <c r="I30" s="120"/>
    </row>
    <row r="31" spans="1:11" ht="36" customHeight="1" x14ac:dyDescent="0.25">
      <c r="A31" s="30">
        <v>11</v>
      </c>
      <c r="B31" s="35" t="s">
        <v>55</v>
      </c>
      <c r="C31" s="123" t="s">
        <v>56</v>
      </c>
      <c r="D31" s="124"/>
      <c r="E31" s="125"/>
      <c r="F31" s="8" t="s">
        <v>17</v>
      </c>
      <c r="G31" s="121" t="s">
        <v>57</v>
      </c>
      <c r="H31" s="122"/>
      <c r="I31" s="54">
        <v>60</v>
      </c>
    </row>
    <row r="32" spans="1:11" ht="30" x14ac:dyDescent="0.25">
      <c r="A32" s="31">
        <v>12</v>
      </c>
      <c r="B32" s="7" t="s">
        <v>51</v>
      </c>
      <c r="C32" s="83" t="s">
        <v>15</v>
      </c>
      <c r="D32" s="88"/>
      <c r="E32" s="84"/>
      <c r="F32" s="8" t="s">
        <v>17</v>
      </c>
      <c r="G32" s="83" t="s">
        <v>58</v>
      </c>
      <c r="H32" s="84"/>
      <c r="I32" s="32">
        <v>600</v>
      </c>
    </row>
    <row r="33" spans="1:9" ht="15.6" customHeight="1" x14ac:dyDescent="0.25">
      <c r="A33" s="31"/>
      <c r="B33" s="89" t="s">
        <v>53</v>
      </c>
      <c r="C33" s="90"/>
      <c r="D33" s="90"/>
      <c r="E33" s="90"/>
      <c r="F33" s="90"/>
      <c r="G33" s="90"/>
      <c r="H33" s="91"/>
      <c r="I33" s="44">
        <f>SUM(I31:I32)</f>
        <v>660</v>
      </c>
    </row>
    <row r="34" spans="1:9" ht="42" customHeight="1" x14ac:dyDescent="0.25">
      <c r="A34" s="31">
        <v>13</v>
      </c>
      <c r="B34" s="7" t="s">
        <v>25</v>
      </c>
      <c r="C34" s="83" t="s">
        <v>14</v>
      </c>
      <c r="D34" s="88"/>
      <c r="E34" s="84"/>
      <c r="F34" s="8" t="s">
        <v>17</v>
      </c>
      <c r="G34" s="83" t="s">
        <v>59</v>
      </c>
      <c r="H34" s="84"/>
      <c r="I34" s="32">
        <v>554.70000000000005</v>
      </c>
    </row>
    <row r="35" spans="1:9" ht="15.6" customHeight="1" x14ac:dyDescent="0.25">
      <c r="A35" s="31"/>
      <c r="B35" s="89" t="s">
        <v>54</v>
      </c>
      <c r="C35" s="90"/>
      <c r="D35" s="90"/>
      <c r="E35" s="90"/>
      <c r="F35" s="90"/>
      <c r="G35" s="90"/>
      <c r="H35" s="91"/>
      <c r="I35" s="44">
        <f>SUM(I34)</f>
        <v>554.70000000000005</v>
      </c>
    </row>
    <row r="36" spans="1:9" ht="31.5" customHeight="1" x14ac:dyDescent="0.25">
      <c r="A36" s="31">
        <v>14</v>
      </c>
      <c r="B36" s="7" t="s">
        <v>16</v>
      </c>
      <c r="C36" s="83" t="s">
        <v>15</v>
      </c>
      <c r="D36" s="88"/>
      <c r="E36" s="84"/>
      <c r="F36" s="8" t="s">
        <v>17</v>
      </c>
      <c r="G36" s="92" t="s">
        <v>48</v>
      </c>
      <c r="H36" s="93"/>
      <c r="I36" s="32">
        <v>50</v>
      </c>
    </row>
    <row r="37" spans="1:9" ht="20.25" customHeight="1" x14ac:dyDescent="0.25">
      <c r="A37" s="31"/>
      <c r="B37" s="89" t="s">
        <v>11</v>
      </c>
      <c r="C37" s="90"/>
      <c r="D37" s="90"/>
      <c r="E37" s="90"/>
      <c r="F37" s="90"/>
      <c r="G37" s="90"/>
      <c r="H37" s="91"/>
      <c r="I37" s="32">
        <f>I36</f>
        <v>50</v>
      </c>
    </row>
    <row r="38" spans="1:9" ht="45.75" customHeight="1" x14ac:dyDescent="0.25">
      <c r="A38" s="31">
        <v>15</v>
      </c>
      <c r="B38" s="36" t="s">
        <v>62</v>
      </c>
      <c r="C38" s="83" t="s">
        <v>67</v>
      </c>
      <c r="D38" s="88"/>
      <c r="E38" s="84"/>
      <c r="F38" s="53" t="s">
        <v>68</v>
      </c>
      <c r="G38" s="5">
        <v>73</v>
      </c>
      <c r="H38" s="50">
        <v>1.2</v>
      </c>
      <c r="I38" s="6">
        <v>12</v>
      </c>
    </row>
    <row r="39" spans="1:9" ht="22.5" customHeight="1" x14ac:dyDescent="0.25">
      <c r="A39" s="31"/>
      <c r="B39" s="89" t="s">
        <v>11</v>
      </c>
      <c r="C39" s="90"/>
      <c r="D39" s="90"/>
      <c r="E39" s="90"/>
      <c r="F39" s="90"/>
      <c r="G39" s="90"/>
      <c r="H39" s="91"/>
      <c r="I39" s="32">
        <f>SUM(I38)</f>
        <v>12</v>
      </c>
    </row>
    <row r="40" spans="1:9" ht="36.75" customHeight="1" x14ac:dyDescent="0.25">
      <c r="A40" s="31">
        <v>16</v>
      </c>
      <c r="B40" s="36" t="s">
        <v>63</v>
      </c>
      <c r="C40" s="83" t="s">
        <v>67</v>
      </c>
      <c r="D40" s="88"/>
      <c r="E40" s="84"/>
      <c r="F40" s="8" t="s">
        <v>69</v>
      </c>
      <c r="G40" s="11">
        <v>110</v>
      </c>
      <c r="H40" s="14">
        <v>1</v>
      </c>
      <c r="I40" s="6">
        <v>17.2</v>
      </c>
    </row>
    <row r="41" spans="1:9" x14ac:dyDescent="0.25">
      <c r="A41" s="31"/>
      <c r="B41" s="89" t="s">
        <v>11</v>
      </c>
      <c r="C41" s="90"/>
      <c r="D41" s="90"/>
      <c r="E41" s="90"/>
      <c r="F41" s="90"/>
      <c r="G41" s="90"/>
      <c r="H41" s="91"/>
      <c r="I41" s="6">
        <f>SUM(I40)</f>
        <v>17.2</v>
      </c>
    </row>
    <row r="42" spans="1:9" ht="33" customHeight="1" x14ac:dyDescent="0.25">
      <c r="A42" s="37">
        <v>17</v>
      </c>
      <c r="B42" s="13" t="s">
        <v>64</v>
      </c>
      <c r="C42" s="94" t="s">
        <v>67</v>
      </c>
      <c r="D42" s="94"/>
      <c r="E42" s="94"/>
      <c r="F42" s="8" t="s">
        <v>70</v>
      </c>
      <c r="G42" s="8">
        <v>300</v>
      </c>
      <c r="H42" s="8">
        <v>1.2</v>
      </c>
      <c r="I42" s="6">
        <v>51.9</v>
      </c>
    </row>
    <row r="43" spans="1:9" x14ac:dyDescent="0.25">
      <c r="A43" s="37"/>
      <c r="B43" s="89" t="s">
        <v>11</v>
      </c>
      <c r="C43" s="90"/>
      <c r="D43" s="90"/>
      <c r="E43" s="90"/>
      <c r="F43" s="90"/>
      <c r="G43" s="90"/>
      <c r="H43" s="91"/>
      <c r="I43" s="6">
        <f>SUM(I42)</f>
        <v>51.9</v>
      </c>
    </row>
    <row r="44" spans="1:9" ht="46.5" customHeight="1" x14ac:dyDescent="0.25">
      <c r="A44" s="37">
        <v>18</v>
      </c>
      <c r="B44" s="1" t="s">
        <v>47</v>
      </c>
      <c r="C44" s="85" t="s">
        <v>18</v>
      </c>
      <c r="D44" s="86"/>
      <c r="E44" s="87"/>
      <c r="F44" s="3" t="s">
        <v>19</v>
      </c>
      <c r="G44" s="65" t="s">
        <v>60</v>
      </c>
      <c r="H44" s="66"/>
      <c r="I44" s="38">
        <v>20</v>
      </c>
    </row>
    <row r="45" spans="1:9" ht="22.15" customHeight="1" x14ac:dyDescent="0.25">
      <c r="A45" s="56" t="s">
        <v>61</v>
      </c>
      <c r="B45" s="57"/>
      <c r="C45" s="57"/>
      <c r="D45" s="57"/>
      <c r="E45" s="57"/>
      <c r="F45" s="57"/>
      <c r="G45" s="57"/>
      <c r="H45" s="58"/>
      <c r="I45" s="45">
        <f>SUM(I33,I35,I36,I38,I40,I44)</f>
        <v>1313.9</v>
      </c>
    </row>
    <row r="46" spans="1:9" ht="22.15" customHeight="1" x14ac:dyDescent="0.25">
      <c r="A46" s="62" t="s">
        <v>20</v>
      </c>
      <c r="B46" s="63"/>
      <c r="C46" s="63"/>
      <c r="D46" s="63"/>
      <c r="E46" s="63"/>
      <c r="F46" s="63"/>
      <c r="G46" s="63"/>
      <c r="H46" s="64"/>
      <c r="I46" s="46">
        <f>SUM(I39,I41,I43)</f>
        <v>81.099999999999994</v>
      </c>
    </row>
    <row r="47" spans="1:9" ht="22.15" customHeight="1" thickBot="1" x14ac:dyDescent="0.3">
      <c r="A47" s="59" t="s">
        <v>28</v>
      </c>
      <c r="B47" s="60"/>
      <c r="C47" s="60"/>
      <c r="D47" s="60"/>
      <c r="E47" s="60"/>
      <c r="F47" s="60"/>
      <c r="G47" s="60"/>
      <c r="H47" s="61"/>
      <c r="I47" s="46">
        <f>SUM(I37,I39,I41,I43)</f>
        <v>131.1</v>
      </c>
    </row>
    <row r="48" spans="1:9" x14ac:dyDescent="0.25">
      <c r="A48" s="68" t="s">
        <v>21</v>
      </c>
      <c r="B48" s="69"/>
      <c r="C48" s="69"/>
      <c r="D48" s="69"/>
      <c r="E48" s="69"/>
      <c r="F48" s="69"/>
      <c r="G48" s="69"/>
      <c r="H48" s="70"/>
      <c r="I48" s="47">
        <f>I27+I45</f>
        <v>2627.8</v>
      </c>
    </row>
    <row r="49" spans="1:9" ht="22.15" customHeight="1" x14ac:dyDescent="0.25">
      <c r="A49" s="71" t="s">
        <v>29</v>
      </c>
      <c r="B49" s="72"/>
      <c r="C49" s="72"/>
      <c r="D49" s="72"/>
      <c r="E49" s="72"/>
      <c r="F49" s="72"/>
      <c r="G49" s="72"/>
      <c r="H49" s="73"/>
      <c r="I49" s="45">
        <f>SUM(I29,I47)</f>
        <v>278.5</v>
      </c>
    </row>
    <row r="50" spans="1:9" ht="22.15" customHeight="1" x14ac:dyDescent="0.25">
      <c r="A50" s="80" t="s">
        <v>26</v>
      </c>
      <c r="B50" s="81"/>
      <c r="C50" s="81"/>
      <c r="D50" s="81"/>
      <c r="E50" s="81"/>
      <c r="F50" s="81"/>
      <c r="G50" s="81"/>
      <c r="H50" s="82"/>
      <c r="I50" s="48">
        <f>I27</f>
        <v>1313.9</v>
      </c>
    </row>
    <row r="51" spans="1:9" ht="36" customHeight="1" thickBot="1" x14ac:dyDescent="0.3">
      <c r="A51" s="77" t="s">
        <v>27</v>
      </c>
      <c r="B51" s="78"/>
      <c r="C51" s="78"/>
      <c r="D51" s="78"/>
      <c r="E51" s="78"/>
      <c r="F51" s="78"/>
      <c r="G51" s="78"/>
      <c r="H51" s="79"/>
      <c r="I51" s="49">
        <f>I28</f>
        <v>0</v>
      </c>
    </row>
    <row r="52" spans="1:9" ht="15.6" customHeight="1" x14ac:dyDescent="0.25">
      <c r="C52" s="75" t="s">
        <v>73</v>
      </c>
      <c r="D52" s="75"/>
      <c r="E52" s="75"/>
      <c r="F52" s="75"/>
    </row>
    <row r="53" spans="1:9" ht="27.6" customHeight="1" x14ac:dyDescent="0.25">
      <c r="B53" s="18"/>
      <c r="C53" s="75"/>
      <c r="D53" s="75"/>
      <c r="E53" s="75"/>
      <c r="F53" s="75"/>
      <c r="G53" s="75"/>
      <c r="H53" s="75"/>
      <c r="I53" s="75"/>
    </row>
    <row r="54" spans="1:9" ht="27.6" customHeight="1" x14ac:dyDescent="0.25">
      <c r="B54" s="20"/>
      <c r="C54" s="76"/>
      <c r="D54" s="76"/>
      <c r="E54" s="76"/>
      <c r="F54" s="76"/>
      <c r="G54" s="76"/>
      <c r="H54" s="76"/>
      <c r="I54" s="76"/>
    </row>
    <row r="55" spans="1:9" ht="27.6" customHeight="1" x14ac:dyDescent="0.25">
      <c r="B55" s="40"/>
      <c r="C55" s="74"/>
      <c r="D55" s="74"/>
      <c r="E55" s="74"/>
      <c r="F55" s="74"/>
      <c r="G55" s="74"/>
      <c r="H55" s="74"/>
      <c r="I55" s="74"/>
    </row>
    <row r="56" spans="1:9" ht="15.6" customHeight="1" x14ac:dyDescent="0.25">
      <c r="B56" s="67"/>
      <c r="C56" s="67"/>
      <c r="D56" s="67"/>
      <c r="E56" s="67"/>
      <c r="F56" s="67"/>
      <c r="G56" s="67"/>
      <c r="H56" s="67"/>
      <c r="I56" s="67"/>
    </row>
    <row r="57" spans="1:9" ht="15.6" customHeight="1" x14ac:dyDescent="0.25">
      <c r="A57" s="108"/>
      <c r="B57" s="108"/>
    </row>
    <row r="58" spans="1:9" x14ac:dyDescent="0.25">
      <c r="B58" s="41"/>
      <c r="C58" s="42"/>
      <c r="D58" s="42"/>
      <c r="E58" s="42"/>
      <c r="F58" s="21"/>
    </row>
    <row r="59" spans="1:9" x14ac:dyDescent="0.25">
      <c r="B59" s="43"/>
    </row>
  </sheetData>
  <mergeCells count="56">
    <mergeCell ref="F3:H3"/>
    <mergeCell ref="A57:B57"/>
    <mergeCell ref="F9:H9"/>
    <mergeCell ref="I9:I10"/>
    <mergeCell ref="A12:I12"/>
    <mergeCell ref="A27:H27"/>
    <mergeCell ref="B18:H18"/>
    <mergeCell ref="B14:H14"/>
    <mergeCell ref="D9:D10"/>
    <mergeCell ref="A30:I30"/>
    <mergeCell ref="B33:H33"/>
    <mergeCell ref="G31:H31"/>
    <mergeCell ref="C31:E31"/>
    <mergeCell ref="C32:E32"/>
    <mergeCell ref="C34:E34"/>
    <mergeCell ref="G32:H32"/>
    <mergeCell ref="A29:H29"/>
    <mergeCell ref="A5:I5"/>
    <mergeCell ref="A7:I7"/>
    <mergeCell ref="A6:I6"/>
    <mergeCell ref="A9:A10"/>
    <mergeCell ref="B9:B10"/>
    <mergeCell ref="C9:C10"/>
    <mergeCell ref="A28:H28"/>
    <mergeCell ref="E9:E10"/>
    <mergeCell ref="G25:H25"/>
    <mergeCell ref="G26:H26"/>
    <mergeCell ref="C25:E25"/>
    <mergeCell ref="C26:E26"/>
    <mergeCell ref="B16:H16"/>
    <mergeCell ref="A22:H22"/>
    <mergeCell ref="G34:H34"/>
    <mergeCell ref="C44:E44"/>
    <mergeCell ref="C38:E38"/>
    <mergeCell ref="B37:H37"/>
    <mergeCell ref="G36:H36"/>
    <mergeCell ref="B35:H35"/>
    <mergeCell ref="C36:E36"/>
    <mergeCell ref="C40:E40"/>
    <mergeCell ref="B41:H41"/>
    <mergeCell ref="C42:E42"/>
    <mergeCell ref="B43:H43"/>
    <mergeCell ref="B39:H39"/>
    <mergeCell ref="A45:H45"/>
    <mergeCell ref="A47:H47"/>
    <mergeCell ref="A46:H46"/>
    <mergeCell ref="G44:H44"/>
    <mergeCell ref="B56:I56"/>
    <mergeCell ref="A48:H48"/>
    <mergeCell ref="A49:H49"/>
    <mergeCell ref="C55:I55"/>
    <mergeCell ref="C53:I53"/>
    <mergeCell ref="C54:I54"/>
    <mergeCell ref="A51:H51"/>
    <mergeCell ref="A50:H50"/>
    <mergeCell ref="C52:F52"/>
  </mergeCells>
  <pageMargins left="1.1811023622047245" right="0.39370078740157483" top="0.78740157480314965" bottom="0.78740157480314965" header="0" footer="0"/>
  <pageSetup paperSize="9" scale="69" fitToHeight="0" orientation="portrait" r:id="rId1"/>
  <ignoredErrors>
    <ignoredError sqref="I4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2023-03-17T13:13:16Z</cp:lastPrinted>
  <dcterms:created xsi:type="dcterms:W3CDTF">2015-01-20T11:58:13Z</dcterms:created>
  <dcterms:modified xsi:type="dcterms:W3CDTF">2023-03-30T06:25:06Z</dcterms:modified>
  <cp:category/>
  <cp:contentStatus/>
</cp:coreProperties>
</file>