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56744CCF-4978-4CCD-BCB4-73AA2388268A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xWindow="962" yWindow="15" windowWidth="827" windowHeight="96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6" i="1" l="1"/>
  <c r="E236" i="1"/>
  <c r="C236" i="1"/>
  <c r="D234" i="1"/>
  <c r="E234" i="1"/>
  <c r="C234" i="1"/>
  <c r="E223" i="1"/>
  <c r="F223" i="1"/>
  <c r="F164" i="1" l="1"/>
  <c r="E164" i="1"/>
  <c r="D164" i="1"/>
  <c r="D238" i="1" l="1"/>
  <c r="D232" i="1" s="1"/>
  <c r="C238" i="1"/>
  <c r="D239" i="1" l="1"/>
  <c r="E239" i="1"/>
  <c r="C239" i="1"/>
  <c r="E238" i="1"/>
  <c r="E232" i="1" s="1"/>
  <c r="D235" i="1"/>
  <c r="E235" i="1"/>
  <c r="C235" i="1"/>
  <c r="D203" i="1" l="1"/>
  <c r="F217" i="1" l="1"/>
  <c r="E217" i="1"/>
  <c r="D217" i="1"/>
  <c r="D46" i="1" l="1"/>
  <c r="E158" i="1"/>
  <c r="F158" i="1"/>
  <c r="D158" i="1"/>
  <c r="D150" i="1"/>
  <c r="D139" i="1" l="1"/>
  <c r="F203" i="1"/>
  <c r="E203" i="1"/>
  <c r="C232" i="1" l="1"/>
  <c r="E184" i="1"/>
  <c r="F184" i="1"/>
  <c r="D184" i="1"/>
  <c r="D171" i="1"/>
  <c r="D144" i="1"/>
  <c r="D35" i="1"/>
  <c r="D68" i="1"/>
  <c r="D74" i="1"/>
  <c r="D79" i="1"/>
  <c r="D86" i="1"/>
  <c r="D223" i="1" s="1"/>
  <c r="D93" i="1"/>
  <c r="D97" i="1"/>
  <c r="D103" i="1"/>
  <c r="D109" i="1"/>
  <c r="D116" i="1"/>
  <c r="D122" i="1"/>
  <c r="D128" i="1"/>
  <c r="D134" i="1"/>
  <c r="D196" i="1"/>
  <c r="D178" i="1"/>
  <c r="E171" i="1"/>
  <c r="F171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8" i="1"/>
  <c r="F178" i="1"/>
  <c r="D210" i="1"/>
  <c r="D224" i="1" s="1"/>
  <c r="E210" i="1"/>
  <c r="F210" i="1"/>
  <c r="F224" i="1" s="1"/>
  <c r="E196" i="1"/>
  <c r="F196" i="1"/>
  <c r="E41" i="1"/>
  <c r="F41" i="1"/>
  <c r="D41" i="1"/>
  <c r="E134" i="1"/>
  <c r="F134" i="1"/>
  <c r="E224" i="1" l="1"/>
  <c r="E225" i="1" l="1"/>
  <c r="F225" i="1"/>
</calcChain>
</file>

<file path=xl/sharedStrings.xml><?xml version="1.0" encoding="utf-8"?>
<sst xmlns="http://schemas.openxmlformats.org/spreadsheetml/2006/main" count="321" uniqueCount="120">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</sst>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27" Type="http://schemas.openxmlformats.org/officeDocument/2006/relationships/revisionLog" Target="revisionLog18.xml"/><Relationship Id="rId222" Type="http://schemas.openxmlformats.org/officeDocument/2006/relationships/revisionLog" Target="revisionLog13.xml"/><Relationship Id="rId226" Type="http://schemas.openxmlformats.org/officeDocument/2006/relationships/revisionLog" Target="revisionLog17.xml"/><Relationship Id="rId221" Type="http://schemas.openxmlformats.org/officeDocument/2006/relationships/revisionLog" Target="revisionLog12.xml"/><Relationship Id="rId225" Type="http://schemas.openxmlformats.org/officeDocument/2006/relationships/revisionLog" Target="revisionLog16.xml"/><Relationship Id="rId220" Type="http://schemas.openxmlformats.org/officeDocument/2006/relationships/revisionLog" Target="revisionLog11.xml"/><Relationship Id="rId224" Type="http://schemas.openxmlformats.org/officeDocument/2006/relationships/revisionLog" Target="revisionLog15.xml"/><Relationship Id="rId228" Type="http://schemas.openxmlformats.org/officeDocument/2006/relationships/revisionLog" Target="revisionLog19.xml"/><Relationship Id="rId223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66E25F-C15C-4067-A37C-2149AB779642}" diskRevisions="1" revisionId="1039" version="2" preserveHistory="15">
  <header guid="{E732BD7C-22B2-4EC5-B42F-CD74AD4A1A84}" dateTime="2025-05-13T10:36:34" maxSheetId="3" userName="user" r:id="rId220" minRId="1032" maxRId="1034">
    <sheetIdMap count="2">
      <sheetId val="1"/>
      <sheetId val="2"/>
    </sheetIdMap>
  </header>
  <header guid="{FC39F444-22ED-4B1D-BFFE-422DD262BB90}" dateTime="2025-05-13T14:00:45" maxSheetId="3" userName="user" r:id="rId221">
    <sheetIdMap count="2">
      <sheetId val="1"/>
      <sheetId val="2"/>
    </sheetIdMap>
  </header>
  <header guid="{59C6E17F-B959-4B8D-9691-83B73FAAC917}" dateTime="2025-05-13T14:20:26" maxSheetId="3" userName="user" r:id="rId222" minRId="1035">
    <sheetIdMap count="2">
      <sheetId val="1"/>
      <sheetId val="2"/>
    </sheetIdMap>
  </header>
  <header guid="{C5784FDD-F7C5-4E99-A38F-9C894D3D0EB9}" dateTime="2025-05-13T14:26:49" maxSheetId="3" userName="user" r:id="rId223" minRId="1036">
    <sheetIdMap count="2">
      <sheetId val="1"/>
      <sheetId val="2"/>
    </sheetIdMap>
  </header>
  <header guid="{A5892ACE-2698-462F-BC06-CEF71B2C0690}" dateTime="2025-05-13T15:05:37" maxSheetId="3" userName="user" r:id="rId224" minRId="1037">
    <sheetIdMap count="2">
      <sheetId val="1"/>
      <sheetId val="2"/>
    </sheetIdMap>
  </header>
  <header guid="{AD709465-A59B-4473-9551-8A4ED4AC6FEE}" dateTime="2025-05-14T09:24:25" maxSheetId="3" userName="user" r:id="rId225" minRId="1038">
    <sheetIdMap count="2">
      <sheetId val="1"/>
      <sheetId val="2"/>
    </sheetIdMap>
  </header>
  <header guid="{4F4A2A64-8385-4C86-9AA6-50671609D1D9}" dateTime="2025-05-14T09:25:40" maxSheetId="3" userName="user" r:id="rId226" minRId="1039">
    <sheetIdMap count="2">
      <sheetId val="1"/>
      <sheetId val="2"/>
    </sheetIdMap>
  </header>
  <header guid="{D6A4F269-D0F9-4386-AD8F-11C3FD59EE94}" dateTime="2025-05-22T13:42:10" maxSheetId="3" userName="user" r:id="rId227">
    <sheetIdMap count="2">
      <sheetId val="1"/>
      <sheetId val="2"/>
    </sheetIdMap>
  </header>
  <header guid="{C766E25F-C15C-4067-A37C-2149AB779642}" dateTime="2025-05-22T14:33:26" maxSheetId="3" userName="Irena Stankeviciene" r:id="rId228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" sId="1" numFmtId="4">
    <oc r="D26">
      <v>451.3</v>
    </oc>
    <nc r="D26">
      <v>450.7</v>
    </nc>
  </rcc>
  <rcc rId="1033" sId="1" numFmtId="4">
    <oc r="D76">
      <v>38.9</v>
    </oc>
    <nc r="D76">
      <v>39.5</v>
    </nc>
  </rcc>
  <rcc rId="1034" sId="1" numFmtId="4">
    <nc r="D166">
      <v>108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" sId="1" numFmtId="4">
    <oc r="D91">
      <v>166.6</v>
    </oc>
    <nc r="D91">
      <v>186.6</v>
    </nc>
  </rcc>
  <rcv guid="{EBADBC20-E915-4BE5-896E-C9C171CFC27A}" action="delete"/>
  <rcv guid="{EBADBC20-E915-4BE5-896E-C9C171CFC27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" sId="1" numFmtId="4">
    <oc r="D198">
      <v>736.7</v>
    </oc>
    <nc r="D198">
      <v>628.70000000000005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" sId="1" numFmtId="4">
    <oc r="D225">
      <v>1168.4000000000001</v>
    </oc>
    <nc r="D225">
      <v>1188.4000000000001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8" sId="1" numFmtId="4">
    <oc r="D131">
      <v>1193.3</v>
    </oc>
    <nc r="D131">
      <v>1193.9000000000001</v>
    </nc>
  </rcc>
  <rcv guid="{EBADBC20-E915-4BE5-896E-C9C171CFC27A}" action="delete"/>
  <rcv guid="{EBADBC20-E915-4BE5-896E-C9C171CFC2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" sId="1" numFmtId="4">
    <oc r="D225">
      <v>1188.4000000000001</v>
    </oc>
    <nc r="D225">
      <v>1189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744CCF-4978-4CCD-BCB4-73AA2388268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9"/>
  <sheetViews>
    <sheetView tabSelected="1" topLeftCell="A220" zoomScaleNormal="100" workbookViewId="0">
      <selection activeCell="D132" sqref="D1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3" t="s">
        <v>116</v>
      </c>
      <c r="C2" s="83"/>
      <c r="D2" s="83"/>
      <c r="E2" s="83"/>
      <c r="F2" s="83"/>
      <c r="G2" s="8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8"/>
      <c r="C18" s="38" t="s">
        <v>4</v>
      </c>
      <c r="D18" s="6"/>
      <c r="E18" s="6"/>
      <c r="F18" s="6"/>
      <c r="G18" s="50"/>
    </row>
    <row r="19" spans="2:7" ht="27.75" customHeight="1" x14ac:dyDescent="0.2">
      <c r="B19" s="79"/>
      <c r="C19" s="37" t="s">
        <v>10</v>
      </c>
      <c r="D19" s="21"/>
      <c r="E19" s="21"/>
      <c r="F19" s="21"/>
      <c r="G19" s="51"/>
    </row>
    <row r="20" spans="2:7" ht="15.75" customHeight="1" x14ac:dyDescent="0.2">
      <c r="B20" s="79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80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450.9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8"/>
      <c r="C25" s="38" t="s">
        <v>4</v>
      </c>
      <c r="D25" s="6"/>
      <c r="E25" s="6"/>
      <c r="F25" s="6"/>
      <c r="G25" s="50"/>
    </row>
    <row r="26" spans="2:7" ht="24.75" customHeight="1" x14ac:dyDescent="0.2">
      <c r="B26" s="79"/>
      <c r="C26" s="37" t="s">
        <v>10</v>
      </c>
      <c r="D26" s="21">
        <v>450.7</v>
      </c>
      <c r="E26" s="21">
        <v>474.8</v>
      </c>
      <c r="F26" s="21">
        <v>492.9</v>
      </c>
      <c r="G26" s="51"/>
    </row>
    <row r="27" spans="2:7" ht="16.149999999999999" customHeight="1" x14ac:dyDescent="0.2">
      <c r="B27" s="80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8"/>
      <c r="C30" s="38" t="s">
        <v>4</v>
      </c>
      <c r="D30" s="6"/>
      <c r="E30" s="6"/>
      <c r="F30" s="6"/>
      <c r="G30" s="50"/>
    </row>
    <row r="31" spans="2:7" ht="25.5" customHeight="1" x14ac:dyDescent="0.2">
      <c r="B31" s="79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9"/>
      <c r="C32" s="15" t="s">
        <v>13</v>
      </c>
      <c r="D32" s="20">
        <v>60.3</v>
      </c>
      <c r="E32" s="21"/>
      <c r="F32" s="21"/>
      <c r="G32" s="51"/>
    </row>
    <row r="33" spans="2:7" ht="16.149999999999999" customHeight="1" x14ac:dyDescent="0.2">
      <c r="B33" s="80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8"/>
      <c r="C36" s="38" t="s">
        <v>4</v>
      </c>
      <c r="D36" s="6"/>
      <c r="E36" s="6"/>
      <c r="F36" s="6"/>
      <c r="G36" s="50"/>
    </row>
    <row r="37" spans="2:7" ht="26.45" customHeight="1" x14ac:dyDescent="0.2">
      <c r="B37" s="79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9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80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8"/>
      <c r="C42" s="38" t="s">
        <v>4</v>
      </c>
      <c r="D42" s="6"/>
      <c r="E42" s="6"/>
      <c r="F42" s="6"/>
      <c r="G42" s="50"/>
    </row>
    <row r="43" spans="2:7" ht="29.25" customHeight="1" x14ac:dyDescent="0.2">
      <c r="B43" s="79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80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8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9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9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80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8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9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80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8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9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80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8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9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80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8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9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9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80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40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8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9"/>
      <c r="C76" s="37" t="s">
        <v>10</v>
      </c>
      <c r="D76" s="21">
        <v>39.5</v>
      </c>
      <c r="E76" s="21">
        <v>40.9</v>
      </c>
      <c r="F76" s="21">
        <v>42.5</v>
      </c>
      <c r="G76" s="51"/>
    </row>
    <row r="77" spans="2:7" ht="16.149999999999999" customHeight="1" x14ac:dyDescent="0.2">
      <c r="B77" s="80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8"/>
      <c r="C80" s="38" t="s">
        <v>4</v>
      </c>
      <c r="D80" s="6"/>
      <c r="E80" s="6"/>
      <c r="F80" s="6"/>
      <c r="G80" s="50"/>
    </row>
    <row r="81" spans="2:7" ht="24.75" customHeight="1" x14ac:dyDescent="0.2">
      <c r="B81" s="79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9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9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80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1937.3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8"/>
      <c r="C87" s="38" t="s">
        <v>4</v>
      </c>
      <c r="D87" s="6"/>
      <c r="E87" s="6"/>
      <c r="F87" s="6"/>
      <c r="G87" s="50"/>
    </row>
    <row r="88" spans="2:7" ht="24.75" customHeight="1" x14ac:dyDescent="0.2">
      <c r="B88" s="79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9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9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80"/>
      <c r="C91" s="37" t="s">
        <v>9</v>
      </c>
      <c r="D91" s="21">
        <v>186.6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8"/>
      <c r="C94" s="38" t="s">
        <v>4</v>
      </c>
      <c r="D94" s="6"/>
      <c r="E94" s="6"/>
      <c r="F94" s="6"/>
      <c r="G94" s="50"/>
    </row>
    <row r="95" spans="2:7" ht="31.15" customHeight="1" x14ac:dyDescent="0.2">
      <c r="B95" s="79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8"/>
      <c r="C98" s="38" t="s">
        <v>4</v>
      </c>
      <c r="D98" s="6"/>
      <c r="E98" s="6"/>
      <c r="F98" s="6"/>
      <c r="G98" s="50"/>
    </row>
    <row r="99" spans="2:7" ht="33" customHeight="1" x14ac:dyDescent="0.2">
      <c r="B99" s="79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9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80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8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9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9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80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8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9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9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9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80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8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9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9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80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8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9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9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80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1193.9000000000001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8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9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9"/>
      <c r="C131" s="15" t="s">
        <v>13</v>
      </c>
      <c r="D131" s="21">
        <v>1193.9000000000001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80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8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9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80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8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9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80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8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9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9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80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8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9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9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9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9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8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8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8" ht="18" customHeight="1" x14ac:dyDescent="0.2">
      <c r="B163" s="40" t="s">
        <v>118</v>
      </c>
      <c r="C163" s="14" t="s">
        <v>119</v>
      </c>
      <c r="D163" s="22"/>
      <c r="E163" s="22"/>
      <c r="F163" s="22"/>
      <c r="G163" s="45"/>
      <c r="H163" s="77"/>
    </row>
    <row r="164" spans="2:8" ht="15" customHeight="1" x14ac:dyDescent="0.2">
      <c r="B164" s="61"/>
      <c r="C164" s="17" t="s">
        <v>17</v>
      </c>
      <c r="D164" s="7">
        <f>SUM(D166:D168)</f>
        <v>108</v>
      </c>
      <c r="E164" s="7">
        <f t="shared" ref="E164:F164" si="22">SUM(E166:E168)</f>
        <v>0</v>
      </c>
      <c r="F164" s="7">
        <f t="shared" si="22"/>
        <v>0</v>
      </c>
      <c r="G164" s="49"/>
    </row>
    <row r="165" spans="2:8" ht="18.75" customHeight="1" x14ac:dyDescent="0.2">
      <c r="B165" s="74"/>
      <c r="C165" s="38" t="s">
        <v>4</v>
      </c>
      <c r="D165" s="6"/>
      <c r="E165" s="6"/>
      <c r="F165" s="6"/>
      <c r="G165" s="50"/>
    </row>
    <row r="166" spans="2:8" ht="27.75" customHeight="1" x14ac:dyDescent="0.2">
      <c r="B166" s="75"/>
      <c r="C166" s="37" t="s">
        <v>10</v>
      </c>
      <c r="D166" s="21">
        <v>108</v>
      </c>
      <c r="E166" s="21"/>
      <c r="F166" s="21"/>
      <c r="G166" s="51"/>
    </row>
    <row r="167" spans="2:8" ht="18.75" customHeight="1" x14ac:dyDescent="0.2">
      <c r="B167" s="75"/>
      <c r="C167" s="37" t="s">
        <v>20</v>
      </c>
      <c r="D167" s="21"/>
      <c r="E167" s="21"/>
      <c r="F167" s="21"/>
      <c r="G167" s="51"/>
    </row>
    <row r="168" spans="2:8" ht="18.75" customHeight="1" x14ac:dyDescent="0.2">
      <c r="B168" s="76"/>
      <c r="C168" s="37" t="s">
        <v>9</v>
      </c>
      <c r="D168" s="21"/>
      <c r="E168" s="21"/>
      <c r="F168" s="21"/>
      <c r="G168" s="51"/>
    </row>
    <row r="169" spans="2:8" ht="40.9" customHeight="1" x14ac:dyDescent="0.2">
      <c r="B169" s="62" t="s">
        <v>54</v>
      </c>
      <c r="C169" s="11" t="s">
        <v>94</v>
      </c>
      <c r="D169" s="12"/>
      <c r="E169" s="12"/>
      <c r="F169" s="12"/>
      <c r="G169" s="52"/>
    </row>
    <row r="170" spans="2:8" ht="30" customHeight="1" x14ac:dyDescent="0.2">
      <c r="B170" s="40" t="s">
        <v>57</v>
      </c>
      <c r="C170" s="14" t="s">
        <v>96</v>
      </c>
      <c r="D170" s="22"/>
      <c r="E170" s="22"/>
      <c r="F170" s="22"/>
      <c r="G170" s="45" t="s">
        <v>66</v>
      </c>
    </row>
    <row r="171" spans="2:8" ht="16.5" customHeight="1" x14ac:dyDescent="0.2">
      <c r="B171" s="16"/>
      <c r="C171" s="17" t="s">
        <v>3</v>
      </c>
      <c r="D171" s="7">
        <f>SUM(D173:D176)</f>
        <v>27</v>
      </c>
      <c r="E171" s="7">
        <f t="shared" ref="E171:F171" si="23">SUM(E173:E176)</f>
        <v>0</v>
      </c>
      <c r="F171" s="7">
        <f t="shared" si="23"/>
        <v>0</v>
      </c>
      <c r="G171" s="49"/>
    </row>
    <row r="172" spans="2:8" ht="16.5" customHeight="1" x14ac:dyDescent="0.2">
      <c r="B172" s="78"/>
      <c r="C172" s="38" t="s">
        <v>4</v>
      </c>
      <c r="D172" s="6"/>
      <c r="E172" s="6"/>
      <c r="F172" s="6"/>
      <c r="G172" s="50"/>
    </row>
    <row r="173" spans="2:8" ht="16.5" customHeight="1" x14ac:dyDescent="0.2">
      <c r="B173" s="79"/>
      <c r="C173" s="37" t="s">
        <v>10</v>
      </c>
      <c r="D173" s="21"/>
      <c r="E173" s="21"/>
      <c r="F173" s="21"/>
      <c r="G173" s="51"/>
    </row>
    <row r="174" spans="2:8" ht="16.5" customHeight="1" x14ac:dyDescent="0.2">
      <c r="B174" s="79"/>
      <c r="C174" s="15" t="s">
        <v>13</v>
      </c>
      <c r="D174" s="21">
        <v>27</v>
      </c>
      <c r="E174" s="21"/>
      <c r="F174" s="21"/>
      <c r="G174" s="51"/>
    </row>
    <row r="175" spans="2:8" ht="16.5" customHeight="1" x14ac:dyDescent="0.2">
      <c r="B175" s="79"/>
      <c r="C175" s="15" t="s">
        <v>14</v>
      </c>
      <c r="D175" s="21"/>
      <c r="E175" s="21"/>
      <c r="F175" s="21"/>
      <c r="G175" s="51"/>
    </row>
    <row r="176" spans="2:8" ht="16.5" customHeight="1" x14ac:dyDescent="0.2">
      <c r="B176" s="80"/>
      <c r="C176" s="37" t="s">
        <v>9</v>
      </c>
      <c r="D176" s="21"/>
      <c r="E176" s="21"/>
      <c r="F176" s="21"/>
      <c r="G176" s="51"/>
    </row>
    <row r="177" spans="2:7" ht="32.25" customHeight="1" x14ac:dyDescent="0.2">
      <c r="B177" s="40" t="s">
        <v>55</v>
      </c>
      <c r="C177" s="14" t="s">
        <v>97</v>
      </c>
      <c r="D177" s="22"/>
      <c r="E177" s="22"/>
      <c r="F177" s="22"/>
      <c r="G177" s="45" t="s">
        <v>66</v>
      </c>
    </row>
    <row r="178" spans="2:7" ht="16.5" customHeight="1" x14ac:dyDescent="0.2">
      <c r="B178" s="16"/>
      <c r="C178" s="17" t="s">
        <v>3</v>
      </c>
      <c r="D178" s="7">
        <f>SUM(D180:D182)</f>
        <v>0</v>
      </c>
      <c r="E178" s="7">
        <f t="shared" ref="E178:F178" si="24">SUM(E180:E182)</f>
        <v>0</v>
      </c>
      <c r="F178" s="7">
        <f t="shared" si="24"/>
        <v>0</v>
      </c>
      <c r="G178" s="49"/>
    </row>
    <row r="179" spans="2:7" ht="16.5" customHeight="1" x14ac:dyDescent="0.2">
      <c r="B179" s="78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9"/>
      <c r="C180" s="37" t="s">
        <v>10</v>
      </c>
      <c r="D180" s="21"/>
      <c r="E180" s="21"/>
      <c r="F180" s="21"/>
      <c r="G180" s="51"/>
    </row>
    <row r="181" spans="2:7" ht="16.5" customHeight="1" x14ac:dyDescent="0.2">
      <c r="B181" s="79"/>
      <c r="C181" s="15" t="s">
        <v>14</v>
      </c>
      <c r="D181" s="20"/>
      <c r="E181" s="20"/>
      <c r="F181" s="20"/>
      <c r="G181" s="51"/>
    </row>
    <row r="182" spans="2:7" ht="16.5" customHeight="1" x14ac:dyDescent="0.2">
      <c r="B182" s="80"/>
      <c r="C182" s="37" t="s">
        <v>9</v>
      </c>
      <c r="D182" s="21"/>
      <c r="E182" s="21"/>
      <c r="F182" s="21"/>
      <c r="G182" s="51"/>
    </row>
    <row r="183" spans="2:7" ht="31.5" customHeight="1" x14ac:dyDescent="0.2">
      <c r="B183" s="40" t="s">
        <v>58</v>
      </c>
      <c r="C183" s="14" t="s">
        <v>98</v>
      </c>
      <c r="D183" s="22"/>
      <c r="E183" s="22"/>
      <c r="F183" s="22"/>
      <c r="G183" s="45" t="s">
        <v>64</v>
      </c>
    </row>
    <row r="184" spans="2:7" ht="16.5" customHeight="1" x14ac:dyDescent="0.2">
      <c r="B184" s="16"/>
      <c r="C184" s="17" t="s">
        <v>3</v>
      </c>
      <c r="D184" s="7">
        <f>SUM(D186:D189)</f>
        <v>101.69999999999999</v>
      </c>
      <c r="E184" s="7">
        <f t="shared" ref="E184:F184" si="25">SUM(E186:E189)</f>
        <v>57.8</v>
      </c>
      <c r="F184" s="7">
        <f t="shared" si="25"/>
        <v>59.4</v>
      </c>
      <c r="G184" s="49"/>
    </row>
    <row r="185" spans="2:7" ht="16.5" customHeight="1" x14ac:dyDescent="0.2">
      <c r="B185" s="78"/>
      <c r="C185" s="38" t="s">
        <v>4</v>
      </c>
      <c r="D185" s="6"/>
      <c r="E185" s="6"/>
      <c r="F185" s="6"/>
      <c r="G185" s="50"/>
    </row>
    <row r="186" spans="2:7" ht="16.5" customHeight="1" x14ac:dyDescent="0.2">
      <c r="B186" s="79"/>
      <c r="C186" s="37" t="s">
        <v>10</v>
      </c>
      <c r="D186" s="21">
        <v>44.4</v>
      </c>
      <c r="E186" s="21"/>
      <c r="F186" s="21"/>
      <c r="G186" s="51"/>
    </row>
    <row r="187" spans="2:7" ht="16.5" customHeight="1" x14ac:dyDescent="0.2">
      <c r="B187" s="79"/>
      <c r="C187" s="15" t="s">
        <v>13</v>
      </c>
      <c r="D187" s="21">
        <v>11.5</v>
      </c>
      <c r="E187" s="21">
        <v>11.7</v>
      </c>
      <c r="F187" s="21">
        <v>12.4</v>
      </c>
      <c r="G187" s="51"/>
    </row>
    <row r="188" spans="2:7" ht="16.5" customHeight="1" x14ac:dyDescent="0.2">
      <c r="B188" s="79"/>
      <c r="C188" s="15" t="s">
        <v>14</v>
      </c>
      <c r="D188" s="21">
        <v>45.8</v>
      </c>
      <c r="E188" s="21">
        <v>46.1</v>
      </c>
      <c r="F188" s="21">
        <v>47</v>
      </c>
      <c r="G188" s="51"/>
    </row>
    <row r="189" spans="2:7" ht="16.5" customHeight="1" x14ac:dyDescent="0.2">
      <c r="B189" s="80"/>
      <c r="C189" s="37" t="s">
        <v>9</v>
      </c>
      <c r="D189" s="21"/>
      <c r="E189" s="21"/>
      <c r="F189" s="21"/>
      <c r="G189" s="51"/>
    </row>
    <row r="190" spans="2:7" ht="30" customHeight="1" x14ac:dyDescent="0.2">
      <c r="B190" s="40" t="s">
        <v>59</v>
      </c>
      <c r="C190" s="14" t="s">
        <v>99</v>
      </c>
      <c r="D190" s="22"/>
      <c r="E190" s="22"/>
      <c r="F190" s="22"/>
      <c r="G190" s="45" t="s">
        <v>65</v>
      </c>
    </row>
    <row r="191" spans="2:7" ht="16.5" customHeight="1" x14ac:dyDescent="0.2">
      <c r="B191" s="16"/>
      <c r="C191" s="17" t="s">
        <v>3</v>
      </c>
      <c r="D191" s="7"/>
      <c r="E191" s="7"/>
      <c r="F191" s="7"/>
      <c r="G191" s="49"/>
    </row>
    <row r="192" spans="2:7" ht="16.5" customHeight="1" x14ac:dyDescent="0.2">
      <c r="B192" s="78"/>
      <c r="C192" s="38" t="s">
        <v>4</v>
      </c>
      <c r="D192" s="6"/>
      <c r="E192" s="6"/>
      <c r="F192" s="6"/>
      <c r="G192" s="50"/>
    </row>
    <row r="193" spans="2:7" ht="16.5" customHeight="1" x14ac:dyDescent="0.2">
      <c r="B193" s="79"/>
      <c r="C193" s="37" t="s">
        <v>10</v>
      </c>
      <c r="D193" s="21"/>
      <c r="E193" s="21"/>
      <c r="F193" s="21"/>
      <c r="G193" s="51"/>
    </row>
    <row r="194" spans="2:7" ht="16.5" customHeight="1" x14ac:dyDescent="0.2">
      <c r="B194" s="80"/>
      <c r="C194" s="37" t="s">
        <v>9</v>
      </c>
      <c r="D194" s="21"/>
      <c r="E194" s="21"/>
      <c r="F194" s="21"/>
      <c r="G194" s="51"/>
    </row>
    <row r="195" spans="2:7" ht="54.75" customHeight="1" x14ac:dyDescent="0.2">
      <c r="B195" s="40" t="s">
        <v>60</v>
      </c>
      <c r="C195" s="14" t="s">
        <v>100</v>
      </c>
      <c r="D195" s="22"/>
      <c r="E195" s="22"/>
      <c r="F195" s="22"/>
      <c r="G195" s="45" t="s">
        <v>65</v>
      </c>
    </row>
    <row r="196" spans="2:7" ht="16.5" customHeight="1" x14ac:dyDescent="0.2">
      <c r="B196" s="16"/>
      <c r="C196" s="17" t="s">
        <v>3</v>
      </c>
      <c r="D196" s="7">
        <f>SUM(D198:D201)</f>
        <v>666</v>
      </c>
      <c r="E196" s="7">
        <f t="shared" ref="E196:F196" si="26">SUM(E198:E201)</f>
        <v>38.5</v>
      </c>
      <c r="F196" s="7">
        <f t="shared" si="26"/>
        <v>39.6</v>
      </c>
      <c r="G196" s="49"/>
    </row>
    <row r="197" spans="2:7" ht="16.5" customHeight="1" x14ac:dyDescent="0.2">
      <c r="B197" s="78"/>
      <c r="C197" s="38" t="s">
        <v>4</v>
      </c>
      <c r="D197" s="6"/>
      <c r="E197" s="6"/>
      <c r="F197" s="6"/>
      <c r="G197" s="50"/>
    </row>
    <row r="198" spans="2:7" ht="16.5" customHeight="1" x14ac:dyDescent="0.2">
      <c r="B198" s="79"/>
      <c r="C198" s="37" t="s">
        <v>10</v>
      </c>
      <c r="D198" s="21">
        <v>628.70000000000005</v>
      </c>
      <c r="E198" s="21"/>
      <c r="F198" s="21"/>
      <c r="G198" s="51"/>
    </row>
    <row r="199" spans="2:7" ht="16.5" customHeight="1" x14ac:dyDescent="0.2">
      <c r="B199" s="79"/>
      <c r="C199" s="15" t="s">
        <v>13</v>
      </c>
      <c r="D199" s="21">
        <v>4.8</v>
      </c>
      <c r="E199" s="21">
        <v>5</v>
      </c>
      <c r="F199" s="21">
        <v>5.0999999999999996</v>
      </c>
      <c r="G199" s="51"/>
    </row>
    <row r="200" spans="2:7" ht="16.5" customHeight="1" x14ac:dyDescent="0.2">
      <c r="B200" s="79"/>
      <c r="C200" s="15" t="s">
        <v>14</v>
      </c>
      <c r="D200" s="21">
        <v>32.5</v>
      </c>
      <c r="E200" s="21">
        <v>33.5</v>
      </c>
      <c r="F200" s="21">
        <v>34.5</v>
      </c>
      <c r="G200" s="51"/>
    </row>
    <row r="201" spans="2:7" ht="16.5" customHeight="1" x14ac:dyDescent="0.2">
      <c r="B201" s="80"/>
      <c r="C201" s="37" t="s">
        <v>9</v>
      </c>
      <c r="D201" s="21"/>
      <c r="E201" s="21"/>
      <c r="F201" s="21"/>
      <c r="G201" s="51"/>
    </row>
    <row r="202" spans="2:7" ht="53.25" customHeight="1" x14ac:dyDescent="0.2">
      <c r="B202" s="40" t="s">
        <v>61</v>
      </c>
      <c r="C202" s="14" t="s">
        <v>108</v>
      </c>
      <c r="D202" s="22"/>
      <c r="E202" s="22"/>
      <c r="F202" s="22"/>
      <c r="G202" s="45" t="s">
        <v>65</v>
      </c>
    </row>
    <row r="203" spans="2:7" ht="16.5" customHeight="1" x14ac:dyDescent="0.2">
      <c r="B203" s="16"/>
      <c r="C203" s="17" t="s">
        <v>3</v>
      </c>
      <c r="D203" s="55">
        <f>SUM(D205:D208)</f>
        <v>75</v>
      </c>
      <c r="E203" s="55">
        <f>SUM(E205:E208)</f>
        <v>1100</v>
      </c>
      <c r="F203" s="55">
        <f>SUM(F205:F208)</f>
        <v>220</v>
      </c>
      <c r="G203" s="49"/>
    </row>
    <row r="204" spans="2:7" ht="16.5" customHeight="1" x14ac:dyDescent="0.2">
      <c r="B204" s="78"/>
      <c r="C204" s="38" t="s">
        <v>4</v>
      </c>
      <c r="D204" s="6"/>
      <c r="E204" s="6"/>
      <c r="F204" s="6"/>
      <c r="G204" s="50"/>
    </row>
    <row r="205" spans="2:7" ht="16.5" customHeight="1" x14ac:dyDescent="0.2">
      <c r="B205" s="79"/>
      <c r="C205" s="37" t="s">
        <v>10</v>
      </c>
      <c r="D205" s="21">
        <v>75</v>
      </c>
      <c r="E205" s="21"/>
      <c r="F205" s="21"/>
      <c r="G205" s="51"/>
    </row>
    <row r="206" spans="2:7" ht="16.5" customHeight="1" x14ac:dyDescent="0.2">
      <c r="B206" s="79"/>
      <c r="C206" s="15" t="s">
        <v>13</v>
      </c>
      <c r="D206" s="21"/>
      <c r="E206" s="21">
        <v>100</v>
      </c>
      <c r="F206" s="21">
        <v>20</v>
      </c>
      <c r="G206" s="51"/>
    </row>
    <row r="207" spans="2:7" ht="16.5" customHeight="1" x14ac:dyDescent="0.2">
      <c r="B207" s="79"/>
      <c r="C207" s="15" t="s">
        <v>14</v>
      </c>
      <c r="D207" s="21"/>
      <c r="E207" s="21">
        <v>1000</v>
      </c>
      <c r="F207" s="21">
        <v>200</v>
      </c>
      <c r="G207" s="51"/>
    </row>
    <row r="208" spans="2:7" ht="16.5" customHeight="1" x14ac:dyDescent="0.2">
      <c r="B208" s="80"/>
      <c r="C208" s="37" t="s">
        <v>9</v>
      </c>
      <c r="D208" s="21"/>
      <c r="E208" s="21"/>
      <c r="F208" s="21"/>
      <c r="G208" s="51"/>
    </row>
    <row r="209" spans="2:7" ht="40.5" customHeight="1" x14ac:dyDescent="0.2">
      <c r="B209" s="40" t="s">
        <v>62</v>
      </c>
      <c r="C209" s="14" t="s">
        <v>101</v>
      </c>
      <c r="D209" s="22"/>
      <c r="E209" s="22"/>
      <c r="F209" s="22"/>
      <c r="G209" s="45" t="s">
        <v>65</v>
      </c>
    </row>
    <row r="210" spans="2:7" ht="16.5" customHeight="1" x14ac:dyDescent="0.2">
      <c r="B210" s="16"/>
      <c r="C210" s="17" t="s">
        <v>3</v>
      </c>
      <c r="D210" s="7">
        <f t="shared" ref="D210:F210" si="27">SUM(D212:D215)</f>
        <v>443</v>
      </c>
      <c r="E210" s="7">
        <f t="shared" si="27"/>
        <v>550</v>
      </c>
      <c r="F210" s="7">
        <f t="shared" si="27"/>
        <v>1650</v>
      </c>
      <c r="G210" s="49"/>
    </row>
    <row r="211" spans="2:7" ht="16.5" customHeight="1" x14ac:dyDescent="0.2">
      <c r="B211" s="78"/>
      <c r="C211" s="38" t="s">
        <v>4</v>
      </c>
      <c r="D211" s="6"/>
      <c r="E211" s="6"/>
      <c r="F211" s="6"/>
      <c r="G211" s="50"/>
    </row>
    <row r="212" spans="2:7" ht="16.5" customHeight="1" x14ac:dyDescent="0.2">
      <c r="B212" s="79"/>
      <c r="C212" s="37" t="s">
        <v>10</v>
      </c>
      <c r="D212" s="21"/>
      <c r="E212" s="21"/>
      <c r="F212" s="21"/>
      <c r="G212" s="51"/>
    </row>
    <row r="213" spans="2:7" ht="16.5" customHeight="1" x14ac:dyDescent="0.2">
      <c r="B213" s="79"/>
      <c r="C213" s="15" t="s">
        <v>13</v>
      </c>
      <c r="D213" s="21"/>
      <c r="E213" s="21">
        <v>50</v>
      </c>
      <c r="F213" s="21">
        <v>150</v>
      </c>
      <c r="G213" s="51"/>
    </row>
    <row r="214" spans="2:7" ht="16.5" customHeight="1" x14ac:dyDescent="0.2">
      <c r="B214" s="79"/>
      <c r="C214" s="15" t="s">
        <v>14</v>
      </c>
      <c r="D214" s="21"/>
      <c r="E214" s="21">
        <v>500</v>
      </c>
      <c r="F214" s="21">
        <v>1500</v>
      </c>
      <c r="G214" s="51"/>
    </row>
    <row r="215" spans="2:7" ht="16.5" customHeight="1" x14ac:dyDescent="0.2">
      <c r="B215" s="80"/>
      <c r="C215" s="37" t="s">
        <v>9</v>
      </c>
      <c r="D215" s="21">
        <v>443</v>
      </c>
      <c r="E215" s="21"/>
      <c r="F215" s="21"/>
      <c r="G215" s="51"/>
    </row>
    <row r="216" spans="2:7" ht="38.25" x14ac:dyDescent="0.2">
      <c r="B216" s="40" t="s">
        <v>107</v>
      </c>
      <c r="C216" s="14" t="s">
        <v>106</v>
      </c>
      <c r="D216" s="22"/>
      <c r="E216" s="22"/>
      <c r="F216" s="22"/>
      <c r="G216" s="45"/>
    </row>
    <row r="217" spans="2:7" ht="16.5" customHeight="1" x14ac:dyDescent="0.2">
      <c r="B217" s="16"/>
      <c r="C217" s="17" t="s">
        <v>3</v>
      </c>
      <c r="D217" s="7">
        <f t="shared" ref="D217:F217" si="28">SUM(D219:D222)</f>
        <v>12.299999999999999</v>
      </c>
      <c r="E217" s="7">
        <f t="shared" si="28"/>
        <v>13.399999999999999</v>
      </c>
      <c r="F217" s="7">
        <f t="shared" si="28"/>
        <v>14.5</v>
      </c>
      <c r="G217" s="49"/>
    </row>
    <row r="218" spans="2:7" ht="16.5" customHeight="1" x14ac:dyDescent="0.2">
      <c r="B218" s="56"/>
      <c r="C218" s="38" t="s">
        <v>4</v>
      </c>
      <c r="D218" s="6"/>
      <c r="E218" s="6"/>
      <c r="F218" s="6"/>
      <c r="G218" s="50"/>
    </row>
    <row r="219" spans="2:7" ht="16.5" customHeight="1" x14ac:dyDescent="0.2">
      <c r="B219" s="57"/>
      <c r="C219" s="37" t="s">
        <v>10</v>
      </c>
      <c r="D219" s="20"/>
      <c r="E219" s="20"/>
      <c r="F219" s="20"/>
      <c r="G219" s="51"/>
    </row>
    <row r="220" spans="2:7" ht="16.5" customHeight="1" x14ac:dyDescent="0.2">
      <c r="B220" s="57"/>
      <c r="C220" s="15" t="s">
        <v>13</v>
      </c>
      <c r="D220" s="21">
        <v>1.1000000000000001</v>
      </c>
      <c r="E220" s="21">
        <v>1.2</v>
      </c>
      <c r="F220" s="21">
        <v>1.3</v>
      </c>
      <c r="G220" s="51"/>
    </row>
    <row r="221" spans="2:7" ht="16.5" customHeight="1" x14ac:dyDescent="0.2">
      <c r="B221" s="57"/>
      <c r="C221" s="15" t="s">
        <v>14</v>
      </c>
      <c r="D221" s="21">
        <v>11.2</v>
      </c>
      <c r="E221" s="21">
        <v>12.2</v>
      </c>
      <c r="F221" s="21">
        <v>13.2</v>
      </c>
      <c r="G221" s="51"/>
    </row>
    <row r="222" spans="2:7" ht="16.5" customHeight="1" x14ac:dyDescent="0.2">
      <c r="B222" s="58"/>
      <c r="C222" s="37" t="s">
        <v>9</v>
      </c>
      <c r="D222" s="21"/>
      <c r="E222" s="21"/>
      <c r="F222" s="21"/>
      <c r="G222" s="51"/>
    </row>
    <row r="223" spans="2:7" ht="26.25" customHeight="1" x14ac:dyDescent="0.2">
      <c r="B223" s="25"/>
      <c r="C223" s="35" t="s">
        <v>18</v>
      </c>
      <c r="D223" s="36">
        <f>+D7+D12+D24+D29+D35+D46+D52+D68+D74+D79+D86+D93+D97+D103+D109+D116+D122+D134+D139+D171+D178+D184+D41+D150+D210+D203+D196+D191+D158+D144+D128+D62+D57+D17+D217+D164</f>
        <v>14474.000000000002</v>
      </c>
      <c r="E223" s="36">
        <f t="shared" ref="E223:F223" si="29">+E7+E12+E24+E29+E35+E46+E52+E68+E74+E79+E86+E93+E97+E103+E109+E116+E122+E134+E139+E171+E178+E184+E41+E150+E210+E203+E196+E191+E158+E144+E128+E62+E57+E17+E217+E164</f>
        <v>13721.3</v>
      </c>
      <c r="F223" s="36">
        <f t="shared" si="29"/>
        <v>14962.300000000001</v>
      </c>
      <c r="G223" s="53"/>
    </row>
    <row r="224" spans="2:7" ht="15.75" customHeight="1" x14ac:dyDescent="0.2">
      <c r="B224" s="19"/>
      <c r="C224" s="18" t="s">
        <v>5</v>
      </c>
      <c r="D224" s="5">
        <f>SUM(D217+D210+D203+D196+D191+D184+D178+D171)</f>
        <v>1325</v>
      </c>
      <c r="E224" s="5">
        <f t="shared" ref="E224:F224" si="30">SUM(E217+E210+E203+E196+E191+E184+E178+E171)</f>
        <v>1759.7</v>
      </c>
      <c r="F224" s="5">
        <f t="shared" si="30"/>
        <v>1983.5</v>
      </c>
      <c r="G224" s="54"/>
    </row>
    <row r="225" spans="2:7" ht="31.5" customHeight="1" x14ac:dyDescent="0.2">
      <c r="B225" s="19"/>
      <c r="C225" s="18" t="s">
        <v>6</v>
      </c>
      <c r="D225" s="5">
        <v>1189</v>
      </c>
      <c r="E225" s="5">
        <f>+E223-D223</f>
        <v>-752.70000000000255</v>
      </c>
      <c r="F225" s="5">
        <f>+F223-E223</f>
        <v>1241.0000000000018</v>
      </c>
      <c r="G225" s="54"/>
    </row>
    <row r="226" spans="2:7" ht="13.15" customHeight="1" x14ac:dyDescent="0.2">
      <c r="B226" s="82" t="s">
        <v>11</v>
      </c>
      <c r="C226" s="82"/>
      <c r="D226" s="82"/>
      <c r="E226" s="82"/>
      <c r="F226" s="82"/>
      <c r="G226" s="82"/>
    </row>
    <row r="227" spans="2:7" ht="18" customHeight="1" x14ac:dyDescent="0.2">
      <c r="B227" s="82" t="s">
        <v>12</v>
      </c>
      <c r="C227" s="82"/>
      <c r="D227" s="82"/>
      <c r="E227" s="82"/>
      <c r="F227" s="82"/>
      <c r="G227" s="82"/>
    </row>
    <row r="228" spans="2:7" x14ac:dyDescent="0.2">
      <c r="B228" s="81" t="s">
        <v>16</v>
      </c>
      <c r="C228" s="81"/>
      <c r="D228" s="81"/>
      <c r="E228" s="81"/>
      <c r="F228" s="81"/>
      <c r="G228" s="81"/>
    </row>
    <row r="229" spans="2:7" x14ac:dyDescent="0.2">
      <c r="B229" s="1" t="s">
        <v>15</v>
      </c>
    </row>
    <row r="230" spans="2:7" ht="47.25" customHeight="1" x14ac:dyDescent="0.2"/>
    <row r="231" spans="2:7" x14ac:dyDescent="0.2">
      <c r="B231" s="63" t="s">
        <v>102</v>
      </c>
      <c r="C231" s="64">
        <v>2025</v>
      </c>
      <c r="D231" s="64">
        <v>2026</v>
      </c>
      <c r="E231" s="64">
        <v>2027</v>
      </c>
    </row>
    <row r="232" spans="2:7" ht="36" x14ac:dyDescent="0.2">
      <c r="B232" s="65" t="s">
        <v>3</v>
      </c>
      <c r="C232" s="66">
        <f>+C234+C235+C236+C237+C238+C239</f>
        <v>14473.999999999998</v>
      </c>
      <c r="D232" s="66">
        <f>+D234+D235+D236+D237+D238+D239</f>
        <v>13721.300000000001</v>
      </c>
      <c r="E232" s="66">
        <f>+E234+E235+E236+E237+E238+E239</f>
        <v>14962.300000000003</v>
      </c>
      <c r="F232" s="30"/>
    </row>
    <row r="233" spans="2:7" x14ac:dyDescent="0.2">
      <c r="B233" s="67" t="s">
        <v>4</v>
      </c>
      <c r="C233" s="68"/>
      <c r="D233" s="68"/>
      <c r="E233" s="68"/>
    </row>
    <row r="234" spans="2:7" ht="39" customHeight="1" x14ac:dyDescent="0.2">
      <c r="B234" s="69" t="s">
        <v>10</v>
      </c>
      <c r="C234" s="72">
        <f>+D9+D14+D26+D31+D37+D43+D48+D54+D70+D76+D81+D88+D95+D99+D105+D118+D124+D141+D146+D152+D173+D186+D198+D212+D136+D160+D219+D130+D205+D111+D166</f>
        <v>9862.0999999999985</v>
      </c>
      <c r="D234" s="72">
        <f t="shared" ref="D234:E234" si="31">+E9+E14+E26+E31+E37+E43+E48+E54+E70+E76+E81+E88+E95+E99+E105+E118+E124+E141+E146+E152+E173+E186+E198+E212+E136+E160+E219+E130+E205+E111+E166</f>
        <v>9199.6</v>
      </c>
      <c r="E234" s="72">
        <f t="shared" si="31"/>
        <v>10204.600000000002</v>
      </c>
    </row>
    <row r="235" spans="2:7" ht="24" x14ac:dyDescent="0.2">
      <c r="B235" s="69" t="s">
        <v>103</v>
      </c>
      <c r="C235" s="72">
        <f>SUM(D154+D113+D90+D83)</f>
        <v>377</v>
      </c>
      <c r="D235" s="72">
        <f t="shared" ref="D235:E235" si="32">SUM(E154+E113+E90+E83)</f>
        <v>382</v>
      </c>
      <c r="E235" s="72">
        <f t="shared" si="32"/>
        <v>388</v>
      </c>
    </row>
    <row r="236" spans="2:7" ht="22.15" customHeight="1" x14ac:dyDescent="0.2">
      <c r="B236" s="69" t="s">
        <v>9</v>
      </c>
      <c r="C236" s="72">
        <f>+D39+D84+D91+D101+D156+D137+D142+D50+D27+D77+D120+D222+D215+D162+D126+D168</f>
        <v>1269.1000000000001</v>
      </c>
      <c r="D236" s="72">
        <f t="shared" ref="D236:E236" si="33">+E39+E84+E91+E101+E156+E137+E142+E50+E27+E77+E120+E222+E215+E162+E126+E168</f>
        <v>0</v>
      </c>
      <c r="E236" s="72">
        <f t="shared" si="33"/>
        <v>0</v>
      </c>
    </row>
    <row r="237" spans="2:7" x14ac:dyDescent="0.2">
      <c r="B237" s="69" t="s">
        <v>104</v>
      </c>
      <c r="C237" s="72"/>
      <c r="D237" s="70"/>
      <c r="E237" s="70"/>
    </row>
    <row r="238" spans="2:7" ht="36" x14ac:dyDescent="0.2">
      <c r="B238" s="69" t="s">
        <v>13</v>
      </c>
      <c r="C238" s="72">
        <f>+D38+D49+D71+D64+D59+D89+D100+D106+D112+D131+D147+D153+D174+D187+D32+D220+D199+D213+D206</f>
        <v>2671.5000000000005</v>
      </c>
      <c r="D238" s="72">
        <f>+E38+E49+E71+E64+E59+E89+E100+E106+E112+E131+E147+E153+E174+E187+E32+E220+E199+E213+E206</f>
        <v>2337</v>
      </c>
      <c r="E238" s="72">
        <f t="shared" ref="E238" si="34">+F38+F49+F71+F64+F59+F89+F100+F106+F112+F131+F147+F153+F174+F187+F32+F220+F199+F213+F206</f>
        <v>2358.5000000000005</v>
      </c>
    </row>
    <row r="239" spans="2:7" ht="36.75" customHeight="1" x14ac:dyDescent="0.2">
      <c r="B239" s="71" t="s">
        <v>14</v>
      </c>
      <c r="C239" s="72">
        <f>+D155+D175+D181+D188+D200+D207+D214+D221</f>
        <v>294.3</v>
      </c>
      <c r="D239" s="72">
        <f t="shared" ref="D239:E239" si="35">+E155+E175+E181+E188+E200+E207+E214+E221</f>
        <v>1802.7</v>
      </c>
      <c r="E239" s="72">
        <f t="shared" si="35"/>
        <v>2011.2</v>
      </c>
    </row>
  </sheetData>
  <customSheetViews>
    <customSheetView guid="{56744CCF-4978-4CCD-BCB4-73AA2388268A}" fitToPage="1" topLeftCell="A220">
      <selection activeCell="D132" sqref="D132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20">
      <selection activeCell="D132" sqref="D132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11:B215"/>
    <mergeCell ref="B204:B208"/>
    <mergeCell ref="B129:B132"/>
    <mergeCell ref="B75:B77"/>
    <mergeCell ref="B123:B126"/>
    <mergeCell ref="B151:B155"/>
    <mergeCell ref="B2:G2"/>
    <mergeCell ref="B227:G227"/>
    <mergeCell ref="B172:B176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7:B201"/>
    <mergeCell ref="B192:B194"/>
    <mergeCell ref="B228:G228"/>
    <mergeCell ref="B18:B21"/>
    <mergeCell ref="B226:G226"/>
    <mergeCell ref="B25:B27"/>
    <mergeCell ref="B30:B33"/>
    <mergeCell ref="B110:B114"/>
    <mergeCell ref="B117:B120"/>
    <mergeCell ref="B179:B182"/>
    <mergeCell ref="B185:B189"/>
    <mergeCell ref="B135:B137"/>
    <mergeCell ref="B140:B142"/>
    <mergeCell ref="B145:B148"/>
    <mergeCell ref="B63:B6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56744CCF-4978-4CCD-BCB4-73AA2388268A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2025-05-22T11:33:26Z</dcterms:modified>
</cp:coreProperties>
</file>