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4-23\"/>
    </mc:Choice>
  </mc:AlternateContent>
  <bookViews>
    <workbookView xWindow="-120" yWindow="-120" windowWidth="29040" windowHeight="15840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390" i="2" l="1"/>
  <c r="D389" i="2"/>
  <c r="D427" i="2" l="1"/>
  <c r="D426" i="2"/>
  <c r="D425" i="2"/>
  <c r="D424" i="2"/>
  <c r="D423" i="2"/>
  <c r="D421" i="2"/>
  <c r="D420" i="2"/>
  <c r="D418" i="2" l="1"/>
  <c r="D417" i="2"/>
  <c r="D416" i="2"/>
  <c r="D415" i="2"/>
  <c r="D414" i="2"/>
  <c r="D410" i="2"/>
  <c r="D412" i="2"/>
  <c r="D411" i="2"/>
  <c r="D409" i="2"/>
  <c r="D408" i="2"/>
  <c r="D407" i="2"/>
  <c r="D406" i="2"/>
  <c r="D404" i="2"/>
  <c r="D403" i="2"/>
  <c r="D402" i="2"/>
  <c r="D401" i="2"/>
  <c r="D400" i="2"/>
  <c r="D398" i="2"/>
  <c r="D397" i="2" l="1"/>
  <c r="D396" i="2"/>
  <c r="D395" i="2"/>
  <c r="D394" i="2"/>
  <c r="D392" i="2"/>
  <c r="D391" i="2"/>
  <c r="D388" i="2"/>
  <c r="D387" i="2"/>
  <c r="D386" i="2"/>
  <c r="D385" i="2"/>
  <c r="D384" i="2"/>
  <c r="D382" i="2"/>
  <c r="D381" i="2"/>
  <c r="D380" i="2" l="1"/>
  <c r="D379" i="2"/>
  <c r="D378" i="2"/>
  <c r="D377" i="2"/>
  <c r="D371" i="2"/>
  <c r="D34" i="2" l="1"/>
  <c r="D370" i="2" l="1"/>
  <c r="D363" i="2"/>
  <c r="D362" i="2" s="1"/>
  <c r="D359" i="2"/>
  <c r="D358" i="2" s="1"/>
  <c r="D355" i="2"/>
  <c r="D354" i="2" s="1"/>
  <c r="D351" i="2"/>
  <c r="D350" i="2" s="1"/>
  <c r="D347" i="2"/>
  <c r="D346" i="2" s="1"/>
  <c r="D343" i="2"/>
  <c r="D342" i="2" s="1"/>
  <c r="D339" i="2"/>
  <c r="D338" i="2" s="1"/>
  <c r="D335" i="2"/>
  <c r="D334" i="2" s="1"/>
  <c r="D331" i="2"/>
  <c r="D330" i="2" s="1"/>
  <c r="D327" i="2"/>
  <c r="D326" i="2" s="1"/>
  <c r="D323" i="2"/>
  <c r="D322" i="2" s="1"/>
  <c r="D319" i="2"/>
  <c r="D318" i="2" s="1"/>
  <c r="D315" i="2"/>
  <c r="D314" i="2" s="1"/>
  <c r="D310" i="2"/>
  <c r="D309" i="2" s="1"/>
  <c r="D304" i="2"/>
  <c r="D303" i="2" s="1"/>
  <c r="D301" i="2"/>
  <c r="D296" i="2"/>
  <c r="D289" i="2"/>
  <c r="D288" i="2" s="1"/>
  <c r="D281" i="2"/>
  <c r="D280" i="2" s="1"/>
  <c r="D273" i="2"/>
  <c r="D272" i="2" s="1"/>
  <c r="D265" i="2"/>
  <c r="D264" i="2" s="1"/>
  <c r="D258" i="2"/>
  <c r="D257" i="2" s="1"/>
  <c r="D250" i="2"/>
  <c r="D249" i="2" s="1"/>
  <c r="D242" i="2"/>
  <c r="D241" i="2" s="1"/>
  <c r="D235" i="2"/>
  <c r="D234" i="2" s="1"/>
  <c r="D227" i="2"/>
  <c r="D226" i="2" s="1"/>
  <c r="D219" i="2"/>
  <c r="D218" i="2" s="1"/>
  <c r="D211" i="2"/>
  <c r="D210" i="2" s="1"/>
  <c r="D202" i="2"/>
  <c r="D201" i="2" s="1"/>
  <c r="D194" i="2"/>
  <c r="D193" i="2" s="1"/>
  <c r="D186" i="2"/>
  <c r="D185" i="2" s="1"/>
  <c r="D177" i="2"/>
  <c r="D176" i="2" s="1"/>
  <c r="D169" i="2"/>
  <c r="D168" i="2" s="1"/>
  <c r="D161" i="2"/>
  <c r="D160" i="2" s="1"/>
  <c r="D157" i="2"/>
  <c r="D156" i="2"/>
  <c r="D154" i="2"/>
  <c r="D151" i="2"/>
  <c r="D149" i="2"/>
  <c r="D146" i="2"/>
  <c r="D143" i="2"/>
  <c r="D141" i="2"/>
  <c r="D138" i="2"/>
  <c r="D135" i="2"/>
  <c r="D133" i="2"/>
  <c r="D130" i="2"/>
  <c r="D127" i="2"/>
  <c r="D125" i="2"/>
  <c r="D122" i="2"/>
  <c r="D119" i="2"/>
  <c r="D117" i="2"/>
  <c r="D114" i="2"/>
  <c r="D111" i="2"/>
  <c r="D109" i="2"/>
  <c r="D106" i="2"/>
  <c r="D103" i="2"/>
  <c r="D101" i="2"/>
  <c r="D98" i="2"/>
  <c r="D95" i="2"/>
  <c r="D93" i="2"/>
  <c r="D90" i="2"/>
  <c r="D87" i="2"/>
  <c r="D85" i="2"/>
  <c r="D82" i="2"/>
  <c r="D79" i="2"/>
  <c r="D77" i="2"/>
  <c r="D74" i="2"/>
  <c r="D71" i="2"/>
  <c r="D69" i="2"/>
  <c r="D66" i="2"/>
  <c r="D63" i="2"/>
  <c r="D61" i="2"/>
  <c r="D54" i="2"/>
  <c r="D51" i="2"/>
  <c r="D46" i="2"/>
  <c r="D39" i="2"/>
  <c r="D29" i="2"/>
  <c r="D23" i="2"/>
  <c r="D16" i="2"/>
  <c r="D13" i="2"/>
  <c r="D12" i="2" s="1"/>
  <c r="D92" i="2" l="1"/>
  <c r="D295" i="2"/>
  <c r="D422" i="2"/>
  <c r="D419" i="2"/>
  <c r="D116" i="2"/>
  <c r="D140" i="2"/>
  <c r="D399" i="2"/>
  <c r="D132" i="2"/>
  <c r="D124" i="2"/>
  <c r="D84" i="2"/>
  <c r="D76" i="2"/>
  <c r="D100" i="2"/>
  <c r="D413" i="2"/>
  <c r="D68" i="2"/>
  <c r="D60" i="2"/>
  <c r="D108" i="2"/>
  <c r="D405" i="2"/>
  <c r="D148" i="2"/>
  <c r="D383" i="2"/>
  <c r="D15" i="2"/>
  <c r="D393" i="2"/>
  <c r="D376" i="2"/>
  <c r="D375" i="2" l="1"/>
</calcChain>
</file>

<file path=xl/sharedStrings.xml><?xml version="1.0" encoding="utf-8"?>
<sst xmlns="http://schemas.openxmlformats.org/spreadsheetml/2006/main" count="565" uniqueCount="149">
  <si>
    <t>PATVIRTINTA</t>
  </si>
  <si>
    <t>Panevėžio rajono savivaldybės tarybos</t>
  </si>
  <si>
    <t>3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</si>
  <si>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</si>
  <si>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</si>
  <si>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</si>
  <si>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</si>
  <si>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</si>
  <si>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</si>
  <si>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</si>
  <si>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</si>
  <si>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</si>
  <si>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</si>
  <si>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</si>
  <si>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</si>
  <si>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</si>
  <si>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</si>
  <si>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</si>
  <si>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</si>
  <si>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</si>
  <si>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</si>
  <si>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</si>
  <si>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</si>
  <si>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</si>
  <si>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</si>
  <si>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</si>
  <si>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</si>
  <si>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</si>
  <si>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</si>
  <si>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</si>
  <si>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</si>
  <si>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</si>
  <si>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</si>
  <si>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</si>
  <si>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</si>
  <si>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</si>
  <si>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</si>
  <si>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</si>
  <si>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</si>
  <si>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</si>
  <si>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</si>
  <si>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</si>
  <si>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</si>
  <si>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</si>
  <si>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</si>
  <si>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</si>
  <si>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</si>
  <si>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</si>
  <si>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</si>
  <si>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</si>
  <si>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</si>
  <si>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</si>
  <si>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</si>
  <si>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</si>
  <si>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</si>
  <si>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</si>
  <si>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</si>
  <si>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</si>
  <si>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</si>
  <si>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</si>
  <si>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</si>
  <si>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</si>
  <si>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</si>
  <si>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</si>
  <si>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</si>
  <si>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</si>
  <si>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</si>
  <si>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</si>
  <si>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</si>
  <si>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</si>
  <si>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</si>
  <si>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</si>
  <si>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</si>
  <si>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</si>
  <si>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</si>
  <si>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</si>
  <si>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</si>
  <si>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</si>
  <si>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</si>
  <si>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</si>
  <si>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</si>
  <si>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</si>
  <si>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</si>
  <si>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</si>
  <si>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</si>
  <si>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</si>
  <si>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</si>
  <si>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</si>
  <si>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</si>
  <si>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</si>
  <si>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</si>
  <si>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</si>
  <si>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</si>
  <si>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</si>
  <si>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</si>
  <si>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</si>
  <si>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</si>
  <si>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</si>
  <si>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</si>
  <si>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</si>
  <si>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</si>
  <si>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</si>
  <si>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</si>
  <si>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</si>
  <si>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</si>
  <si>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</si>
  <si>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</si>
  <si>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</si>
  <si>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</si>
  <si>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</si>
  <si>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</si>
  <si>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</si>
  <si>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</si>
  <si>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</si>
  <si>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</si>
  <si>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</si>
  <si>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</si>
  <si>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</si>
  <si>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</si>
  <si>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</si>
  <si>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</si>
  <si>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</si>
  <si>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</si>
  <si>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</si>
  <si>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</si>
  <si>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</si>
  <si>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</si>
  <si>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</si>
  <si>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</si>
  <si>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</si>
  <si>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</si>
  <si>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</si>
  <si>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</si>
  <si>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</si>
  <si>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</si>
  <si>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</si>
  <si>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</si>
  <si>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</si>
  <si>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</si>
  <si>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</si>
  <si>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</si>
  <si>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</si>
  <si>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</si>
  <si>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</si>
  <si>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</si>
  <si>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</si>
  <si>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</si>
  <si>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(tūkst. eurų)</t>
  </si>
  <si>
    <t>2025 m. balandžio 23 d. sprendimu Nr. T-95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</si>
</sst>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59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right"/>
    </xf>
    <xf numFmtId="0" fontId="13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top" wrapText="1"/>
    </xf>
    <xf numFmtId="49" fontId="10" fillId="2" borderId="3" xfId="1" applyNumberFormat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9"/>
  <sheetViews>
    <sheetView tabSelected="1" workbookViewId="0">
      <selection activeCell="C5" sqref="C5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148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57" t="s">
        <v>140</v>
      </c>
      <c r="B8" s="57"/>
      <c r="C8" s="57"/>
      <c r="D8" s="57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38" t="s">
        <v>147</v>
      </c>
    </row>
    <row r="11" spans="1:4" s="3" customFormat="1" ht="36" customHeight="1" x14ac:dyDescent="0.25">
      <c r="A11" s="4" t="s">
        <v>3</v>
      </c>
      <c r="B11" s="5" t="s">
        <v>4</v>
      </c>
      <c r="C11" s="4" t="s">
        <v>5</v>
      </c>
      <c r="D11" s="5" t="s">
        <v>6</v>
      </c>
    </row>
    <row r="12" spans="1:4" s="3" customFormat="1" ht="18" customHeight="1" x14ac:dyDescent="0.25">
      <c r="A12" s="58" t="s">
        <v>7</v>
      </c>
      <c r="B12" s="28" t="s">
        <v>8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58"/>
      <c r="B13" s="6" t="s">
        <v>9</v>
      </c>
      <c r="C13" s="13" t="s">
        <v>10</v>
      </c>
      <c r="D13" s="7">
        <f t="shared" si="0"/>
        <v>156.6</v>
      </c>
    </row>
    <row r="14" spans="1:4" s="3" customFormat="1" ht="12.75" customHeight="1" x14ac:dyDescent="0.25">
      <c r="A14" s="58"/>
      <c r="B14" s="30" t="s">
        <v>11</v>
      </c>
      <c r="C14" s="8"/>
      <c r="D14" s="9">
        <v>156.6</v>
      </c>
    </row>
    <row r="15" spans="1:4" s="3" customFormat="1" ht="18" customHeight="1" x14ac:dyDescent="0.25">
      <c r="A15" s="49" t="s">
        <v>12</v>
      </c>
      <c r="B15" s="31" t="s">
        <v>13</v>
      </c>
      <c r="C15" s="32"/>
      <c r="D15" s="10">
        <f>SUM(D54+D51+D46+D39+D34+D29+D23+D16)</f>
        <v>35836.100000000006</v>
      </c>
    </row>
    <row r="16" spans="1:4" s="3" customFormat="1" ht="15" customHeight="1" x14ac:dyDescent="0.25">
      <c r="A16" s="49"/>
      <c r="B16" s="6" t="s">
        <v>9</v>
      </c>
      <c r="C16" s="13" t="s">
        <v>10</v>
      </c>
      <c r="D16" s="7">
        <f>SUM(D17:D22)</f>
        <v>10964.2</v>
      </c>
    </row>
    <row r="17" spans="1:4" s="3" customFormat="1" ht="12.75" customHeight="1" x14ac:dyDescent="0.25">
      <c r="A17" s="49"/>
      <c r="B17" s="30" t="s">
        <v>141</v>
      </c>
      <c r="C17" s="52"/>
      <c r="D17" s="11">
        <v>29.9</v>
      </c>
    </row>
    <row r="18" spans="1:4" s="3" customFormat="1" ht="12.75" customHeight="1" x14ac:dyDescent="0.25">
      <c r="A18" s="49"/>
      <c r="B18" s="30" t="s">
        <v>22</v>
      </c>
      <c r="C18" s="53"/>
      <c r="D18" s="11">
        <v>6.2</v>
      </c>
    </row>
    <row r="19" spans="1:4" s="3" customFormat="1" ht="12.75" customHeight="1" x14ac:dyDescent="0.25">
      <c r="A19" s="49"/>
      <c r="B19" s="30" t="s">
        <v>14</v>
      </c>
      <c r="C19" s="53"/>
      <c r="D19" s="11">
        <v>1205.9000000000001</v>
      </c>
    </row>
    <row r="20" spans="1:4" s="3" customFormat="1" ht="12.75" customHeight="1" x14ac:dyDescent="0.25">
      <c r="A20" s="49"/>
      <c r="B20" s="30" t="s">
        <v>15</v>
      </c>
      <c r="C20" s="53"/>
      <c r="D20" s="11">
        <v>26</v>
      </c>
    </row>
    <row r="21" spans="1:4" s="3" customFormat="1" ht="12.75" customHeight="1" x14ac:dyDescent="0.25">
      <c r="A21" s="49"/>
      <c r="B21" s="30" t="s">
        <v>11</v>
      </c>
      <c r="C21" s="53"/>
      <c r="D21" s="11">
        <v>9663.7000000000007</v>
      </c>
    </row>
    <row r="22" spans="1:4" s="3" customFormat="1" ht="12.75" customHeight="1" x14ac:dyDescent="0.25">
      <c r="A22" s="49"/>
      <c r="B22" s="30" t="s">
        <v>16</v>
      </c>
      <c r="C22" s="54"/>
      <c r="D22" s="11">
        <v>32.5</v>
      </c>
    </row>
    <row r="23" spans="1:4" s="3" customFormat="1" x14ac:dyDescent="0.25">
      <c r="A23" s="49"/>
      <c r="B23" s="12" t="s">
        <v>17</v>
      </c>
      <c r="C23" s="13" t="s">
        <v>18</v>
      </c>
      <c r="D23" s="14">
        <f>SUM(D24:D28)</f>
        <v>4298.1000000000004</v>
      </c>
    </row>
    <row r="24" spans="1:4" s="3" customFormat="1" ht="12.75" customHeight="1" x14ac:dyDescent="0.25">
      <c r="A24" s="49"/>
      <c r="B24" s="30" t="s">
        <v>141</v>
      </c>
      <c r="C24" s="55"/>
      <c r="D24" s="11">
        <v>1753.4</v>
      </c>
    </row>
    <row r="25" spans="1:4" s="3" customFormat="1" ht="12.75" customHeight="1" x14ac:dyDescent="0.25">
      <c r="A25" s="49"/>
      <c r="B25" s="30" t="s">
        <v>22</v>
      </c>
      <c r="C25" s="55"/>
      <c r="D25" s="11">
        <v>238.7</v>
      </c>
    </row>
    <row r="26" spans="1:4" s="3" customFormat="1" ht="12.75" customHeight="1" x14ac:dyDescent="0.25">
      <c r="A26" s="49"/>
      <c r="B26" s="30" t="s">
        <v>15</v>
      </c>
      <c r="C26" s="55"/>
      <c r="D26" s="11">
        <v>197.7</v>
      </c>
    </row>
    <row r="27" spans="1:4" s="3" customFormat="1" ht="12.75" customHeight="1" x14ac:dyDescent="0.25">
      <c r="A27" s="49"/>
      <c r="B27" s="30" t="s">
        <v>19</v>
      </c>
      <c r="C27" s="55"/>
      <c r="D27" s="11">
        <v>71.8</v>
      </c>
    </row>
    <row r="28" spans="1:4" s="3" customFormat="1" ht="12.75" customHeight="1" x14ac:dyDescent="0.25">
      <c r="A28" s="49"/>
      <c r="B28" s="30" t="s">
        <v>11</v>
      </c>
      <c r="C28" s="55"/>
      <c r="D28" s="11">
        <v>2036.5</v>
      </c>
    </row>
    <row r="29" spans="1:4" s="3" customFormat="1" ht="15" customHeight="1" x14ac:dyDescent="0.25">
      <c r="A29" s="49"/>
      <c r="B29" s="6" t="s">
        <v>20</v>
      </c>
      <c r="C29" s="13" t="s">
        <v>21</v>
      </c>
      <c r="D29" s="14">
        <f t="shared" ref="D29" si="1">SUM(D30:D33)</f>
        <v>1420.2</v>
      </c>
    </row>
    <row r="30" spans="1:4" s="3" customFormat="1" ht="12.75" customHeight="1" x14ac:dyDescent="0.25">
      <c r="A30" s="49"/>
      <c r="B30" s="30" t="s">
        <v>141</v>
      </c>
      <c r="C30" s="50"/>
      <c r="D30" s="11">
        <v>84.6</v>
      </c>
    </row>
    <row r="31" spans="1:4" s="3" customFormat="1" ht="12.75" customHeight="1" x14ac:dyDescent="0.25">
      <c r="A31" s="49"/>
      <c r="B31" s="30" t="s">
        <v>22</v>
      </c>
      <c r="C31" s="50"/>
      <c r="D31" s="11">
        <v>50</v>
      </c>
    </row>
    <row r="32" spans="1:4" s="3" customFormat="1" ht="12.75" customHeight="1" x14ac:dyDescent="0.25">
      <c r="A32" s="49"/>
      <c r="B32" s="30" t="s">
        <v>15</v>
      </c>
      <c r="C32" s="50"/>
      <c r="D32" s="11">
        <v>24.8</v>
      </c>
    </row>
    <row r="33" spans="1:4" s="3" customFormat="1" ht="12.75" customHeight="1" x14ac:dyDescent="0.25">
      <c r="A33" s="49"/>
      <c r="B33" s="30" t="s">
        <v>11</v>
      </c>
      <c r="C33" s="50"/>
      <c r="D33" s="11">
        <v>1260.8</v>
      </c>
    </row>
    <row r="34" spans="1:4" s="3" customFormat="1" x14ac:dyDescent="0.25">
      <c r="A34" s="49"/>
      <c r="B34" s="12" t="s">
        <v>142</v>
      </c>
      <c r="C34" s="13" t="s">
        <v>23</v>
      </c>
      <c r="D34" s="15">
        <f>SUM(D35:D38)</f>
        <v>4603.1000000000004</v>
      </c>
    </row>
    <row r="35" spans="1:4" s="3" customFormat="1" ht="12.75" customHeight="1" x14ac:dyDescent="0.25">
      <c r="A35" s="49"/>
      <c r="B35" s="30" t="s">
        <v>141</v>
      </c>
      <c r="C35" s="52"/>
      <c r="D35" s="9">
        <v>20</v>
      </c>
    </row>
    <row r="36" spans="1:4" s="3" customFormat="1" ht="12.75" customHeight="1" x14ac:dyDescent="0.25">
      <c r="A36" s="49"/>
      <c r="B36" s="30" t="s">
        <v>22</v>
      </c>
      <c r="C36" s="53"/>
      <c r="D36" s="9">
        <v>9.1999999999999993</v>
      </c>
    </row>
    <row r="37" spans="1:4" s="3" customFormat="1" ht="12.75" customHeight="1" x14ac:dyDescent="0.25">
      <c r="A37" s="49"/>
      <c r="B37" s="30" t="s">
        <v>24</v>
      </c>
      <c r="C37" s="53"/>
      <c r="D37" s="9">
        <v>3033.4</v>
      </c>
    </row>
    <row r="38" spans="1:4" s="3" customFormat="1" ht="12.75" customHeight="1" x14ac:dyDescent="0.25">
      <c r="A38" s="49"/>
      <c r="B38" s="30" t="s">
        <v>11</v>
      </c>
      <c r="C38" s="54"/>
      <c r="D38" s="9">
        <v>1540.5</v>
      </c>
    </row>
    <row r="39" spans="1:4" s="3" customFormat="1" ht="15" customHeight="1" x14ac:dyDescent="0.25">
      <c r="A39" s="49"/>
      <c r="B39" s="12" t="s">
        <v>25</v>
      </c>
      <c r="C39" s="13" t="s">
        <v>26</v>
      </c>
      <c r="D39" s="15">
        <f>SUM(D40:D45)</f>
        <v>9168.2999999999993</v>
      </c>
    </row>
    <row r="40" spans="1:4" s="3" customFormat="1" ht="12.75" customHeight="1" x14ac:dyDescent="0.25">
      <c r="A40" s="49"/>
      <c r="B40" s="30" t="s">
        <v>141</v>
      </c>
      <c r="C40" s="50"/>
      <c r="D40" s="9">
        <v>43.7</v>
      </c>
    </row>
    <row r="41" spans="1:4" s="3" customFormat="1" ht="12.75" customHeight="1" x14ac:dyDescent="0.25">
      <c r="A41" s="49"/>
      <c r="B41" s="30" t="s">
        <v>22</v>
      </c>
      <c r="C41" s="50"/>
      <c r="D41" s="9">
        <v>5.9</v>
      </c>
    </row>
    <row r="42" spans="1:4" s="3" customFormat="1" ht="12.75" customHeight="1" x14ac:dyDescent="0.25">
      <c r="A42" s="49"/>
      <c r="B42" s="30" t="s">
        <v>15</v>
      </c>
      <c r="C42" s="50"/>
      <c r="D42" s="11">
        <v>272.8</v>
      </c>
    </row>
    <row r="43" spans="1:4" s="3" customFormat="1" ht="12.75" customHeight="1" x14ac:dyDescent="0.25">
      <c r="A43" s="49"/>
      <c r="B43" s="30" t="s">
        <v>14</v>
      </c>
      <c r="C43" s="50"/>
      <c r="D43" s="9">
        <v>1543.2</v>
      </c>
    </row>
    <row r="44" spans="1:4" s="3" customFormat="1" ht="12.75" customHeight="1" x14ac:dyDescent="0.25">
      <c r="A44" s="49"/>
      <c r="B44" s="30" t="s">
        <v>11</v>
      </c>
      <c r="C44" s="50"/>
      <c r="D44" s="9">
        <v>3781.9</v>
      </c>
    </row>
    <row r="45" spans="1:4" s="3" customFormat="1" ht="12.75" customHeight="1" x14ac:dyDescent="0.25">
      <c r="A45" s="49"/>
      <c r="B45" s="30" t="s">
        <v>27</v>
      </c>
      <c r="C45" s="50"/>
      <c r="D45" s="9">
        <v>3520.8</v>
      </c>
    </row>
    <row r="46" spans="1:4" s="3" customFormat="1" ht="15" customHeight="1" x14ac:dyDescent="0.25">
      <c r="A46" s="49"/>
      <c r="B46" s="12" t="s">
        <v>28</v>
      </c>
      <c r="C46" s="13" t="s">
        <v>29</v>
      </c>
      <c r="D46" s="15">
        <f>SUM(D47:D50)</f>
        <v>1232.0999999999999</v>
      </c>
    </row>
    <row r="47" spans="1:4" s="3" customFormat="1" ht="12.75" customHeight="1" x14ac:dyDescent="0.25">
      <c r="A47" s="49"/>
      <c r="B47" s="30" t="s">
        <v>141</v>
      </c>
      <c r="C47" s="50"/>
      <c r="D47" s="9">
        <v>885.3</v>
      </c>
    </row>
    <row r="48" spans="1:4" s="3" customFormat="1" ht="12.75" customHeight="1" x14ac:dyDescent="0.25">
      <c r="A48" s="49"/>
      <c r="B48" s="30" t="s">
        <v>22</v>
      </c>
      <c r="C48" s="50"/>
      <c r="D48" s="9">
        <v>157.6</v>
      </c>
    </row>
    <row r="49" spans="1:4" s="3" customFormat="1" ht="12.75" customHeight="1" x14ac:dyDescent="0.25">
      <c r="A49" s="49"/>
      <c r="B49" s="30" t="s">
        <v>11</v>
      </c>
      <c r="C49" s="50"/>
      <c r="D49" s="9">
        <v>149</v>
      </c>
    </row>
    <row r="50" spans="1:4" s="3" customFormat="1" ht="12.75" customHeight="1" x14ac:dyDescent="0.25">
      <c r="A50" s="49"/>
      <c r="B50" s="30" t="s">
        <v>30</v>
      </c>
      <c r="C50" s="50"/>
      <c r="D50" s="9">
        <v>40.200000000000003</v>
      </c>
    </row>
    <row r="51" spans="1:4" s="3" customFormat="1" ht="15" customHeight="1" x14ac:dyDescent="0.25">
      <c r="A51" s="49"/>
      <c r="B51" s="12" t="s">
        <v>31</v>
      </c>
      <c r="C51" s="13" t="s">
        <v>32</v>
      </c>
      <c r="D51" s="15">
        <f>SUM(D52:D53)</f>
        <v>1784.5</v>
      </c>
    </row>
    <row r="52" spans="1:4" s="3" customFormat="1" ht="12.75" customHeight="1" x14ac:dyDescent="0.25">
      <c r="A52" s="49"/>
      <c r="B52" s="30" t="s">
        <v>11</v>
      </c>
      <c r="C52" s="50"/>
      <c r="D52" s="9">
        <v>1573.7</v>
      </c>
    </row>
    <row r="53" spans="1:4" s="3" customFormat="1" ht="12.75" customHeight="1" x14ac:dyDescent="0.25">
      <c r="A53" s="49"/>
      <c r="B53" s="30" t="s">
        <v>30</v>
      </c>
      <c r="C53" s="50"/>
      <c r="D53" s="9">
        <v>210.8</v>
      </c>
    </row>
    <row r="54" spans="1:4" s="3" customFormat="1" ht="15" customHeight="1" x14ac:dyDescent="0.25">
      <c r="A54" s="49"/>
      <c r="B54" s="12" t="s">
        <v>33</v>
      </c>
      <c r="C54" s="13" t="s">
        <v>34</v>
      </c>
      <c r="D54" s="15">
        <f>SUM(D55:D59)</f>
        <v>2365.6</v>
      </c>
    </row>
    <row r="55" spans="1:4" s="3" customFormat="1" ht="12.75" customHeight="1" x14ac:dyDescent="0.25">
      <c r="A55" s="49"/>
      <c r="B55" s="30" t="s">
        <v>141</v>
      </c>
      <c r="C55" s="50"/>
      <c r="D55" s="9">
        <v>477.7</v>
      </c>
    </row>
    <row r="56" spans="1:4" s="3" customFormat="1" ht="12.75" customHeight="1" x14ac:dyDescent="0.25">
      <c r="A56" s="49"/>
      <c r="B56" s="30" t="s">
        <v>22</v>
      </c>
      <c r="C56" s="50"/>
      <c r="D56" s="9">
        <v>84.3</v>
      </c>
    </row>
    <row r="57" spans="1:4" s="3" customFormat="1" ht="12.75" customHeight="1" x14ac:dyDescent="0.25">
      <c r="A57" s="49"/>
      <c r="B57" s="30" t="s">
        <v>14</v>
      </c>
      <c r="C57" s="50"/>
      <c r="D57" s="9">
        <v>454.1</v>
      </c>
    </row>
    <row r="58" spans="1:4" s="3" customFormat="1" ht="12.75" customHeight="1" x14ac:dyDescent="0.25">
      <c r="A58" s="49"/>
      <c r="B58" s="30" t="s">
        <v>35</v>
      </c>
      <c r="C58" s="50"/>
      <c r="D58" s="9">
        <v>890</v>
      </c>
    </row>
    <row r="59" spans="1:4" s="3" customFormat="1" ht="12.75" customHeight="1" x14ac:dyDescent="0.25">
      <c r="A59" s="49"/>
      <c r="B59" s="30" t="s">
        <v>11</v>
      </c>
      <c r="C59" s="50"/>
      <c r="D59" s="9">
        <v>459.5</v>
      </c>
    </row>
    <row r="60" spans="1:4" s="3" customFormat="1" ht="18" customHeight="1" x14ac:dyDescent="0.25">
      <c r="A60" s="49" t="s">
        <v>36</v>
      </c>
      <c r="B60" s="33" t="s">
        <v>37</v>
      </c>
      <c r="C60" s="34"/>
      <c r="D60" s="16">
        <f t="shared" ref="D60" si="2">SUM(D61+D63+D66)</f>
        <v>61.800000000000004</v>
      </c>
    </row>
    <row r="61" spans="1:4" s="3" customFormat="1" ht="15" customHeight="1" x14ac:dyDescent="0.25">
      <c r="A61" s="49"/>
      <c r="B61" s="6" t="s">
        <v>9</v>
      </c>
      <c r="C61" s="13" t="s">
        <v>10</v>
      </c>
      <c r="D61" s="7">
        <f t="shared" ref="D61" si="3">SUM(D62)</f>
        <v>13.8</v>
      </c>
    </row>
    <row r="62" spans="1:4" s="3" customFormat="1" ht="12.75" customHeight="1" x14ac:dyDescent="0.25">
      <c r="A62" s="49"/>
      <c r="B62" s="30" t="s">
        <v>11</v>
      </c>
      <c r="C62" s="8"/>
      <c r="D62" s="9">
        <v>13.8</v>
      </c>
    </row>
    <row r="63" spans="1:4" s="3" customFormat="1" x14ac:dyDescent="0.25">
      <c r="A63" s="49"/>
      <c r="B63" s="12" t="s">
        <v>137</v>
      </c>
      <c r="C63" s="13" t="s">
        <v>23</v>
      </c>
      <c r="D63" s="15">
        <f t="shared" ref="D63" si="4">SUM(D64:D65)</f>
        <v>42.4</v>
      </c>
    </row>
    <row r="64" spans="1:4" s="3" customFormat="1" ht="12.75" customHeight="1" x14ac:dyDescent="0.25">
      <c r="A64" s="49"/>
      <c r="B64" s="30" t="s">
        <v>11</v>
      </c>
      <c r="C64" s="50"/>
      <c r="D64" s="9">
        <v>41.9</v>
      </c>
    </row>
    <row r="65" spans="1:4" s="3" customFormat="1" ht="12.75" customHeight="1" x14ac:dyDescent="0.25">
      <c r="A65" s="49"/>
      <c r="B65" s="30" t="s">
        <v>16</v>
      </c>
      <c r="C65" s="50"/>
      <c r="D65" s="9">
        <v>0.5</v>
      </c>
    </row>
    <row r="66" spans="1:4" s="3" customFormat="1" ht="15" customHeight="1" x14ac:dyDescent="0.25">
      <c r="A66" s="49"/>
      <c r="B66" s="12" t="s">
        <v>38</v>
      </c>
      <c r="C66" s="13" t="s">
        <v>26</v>
      </c>
      <c r="D66" s="15">
        <f t="shared" ref="D66" si="5">SUM(D67)</f>
        <v>5.6</v>
      </c>
    </row>
    <row r="67" spans="1:4" s="3" customFormat="1" ht="12.75" customHeight="1" x14ac:dyDescent="0.25">
      <c r="A67" s="49"/>
      <c r="B67" s="30" t="s">
        <v>11</v>
      </c>
      <c r="C67" s="8"/>
      <c r="D67" s="9">
        <v>5.6</v>
      </c>
    </row>
    <row r="68" spans="1:4" s="3" customFormat="1" ht="18" customHeight="1" x14ac:dyDescent="0.25">
      <c r="A68" s="49" t="s">
        <v>39</v>
      </c>
      <c r="B68" s="33" t="s">
        <v>40</v>
      </c>
      <c r="C68" s="34"/>
      <c r="D68" s="16">
        <f t="shared" ref="D68" si="6">SUM(D69+D71+D74)</f>
        <v>68.5</v>
      </c>
    </row>
    <row r="69" spans="1:4" s="3" customFormat="1" ht="15" customHeight="1" x14ac:dyDescent="0.25">
      <c r="A69" s="49"/>
      <c r="B69" s="6" t="s">
        <v>9</v>
      </c>
      <c r="C69" s="13" t="s">
        <v>10</v>
      </c>
      <c r="D69" s="7">
        <f t="shared" ref="D69" si="7">SUM(D70)</f>
        <v>15.6</v>
      </c>
    </row>
    <row r="70" spans="1:4" s="3" customFormat="1" ht="12.75" customHeight="1" x14ac:dyDescent="0.25">
      <c r="A70" s="49"/>
      <c r="B70" s="30" t="s">
        <v>11</v>
      </c>
      <c r="C70" s="8"/>
      <c r="D70" s="9">
        <v>15.6</v>
      </c>
    </row>
    <row r="71" spans="1:4" s="3" customFormat="1" x14ac:dyDescent="0.25">
      <c r="A71" s="49"/>
      <c r="B71" s="12" t="s">
        <v>142</v>
      </c>
      <c r="C71" s="13" t="s">
        <v>23</v>
      </c>
      <c r="D71" s="15">
        <f t="shared" ref="D71" si="8">SUM(D72:D73)</f>
        <v>43.1</v>
      </c>
    </row>
    <row r="72" spans="1:4" s="3" customFormat="1" ht="12.75" customHeight="1" x14ac:dyDescent="0.25">
      <c r="A72" s="49"/>
      <c r="B72" s="30" t="s">
        <v>11</v>
      </c>
      <c r="C72" s="50"/>
      <c r="D72" s="9">
        <v>39.9</v>
      </c>
    </row>
    <row r="73" spans="1:4" s="3" customFormat="1" ht="12.75" customHeight="1" x14ac:dyDescent="0.25">
      <c r="A73" s="49"/>
      <c r="B73" s="30" t="s">
        <v>16</v>
      </c>
      <c r="C73" s="50"/>
      <c r="D73" s="9">
        <v>3.2</v>
      </c>
    </row>
    <row r="74" spans="1:4" s="3" customFormat="1" ht="15" customHeight="1" x14ac:dyDescent="0.25">
      <c r="A74" s="49"/>
      <c r="B74" s="12" t="s">
        <v>25</v>
      </c>
      <c r="C74" s="13" t="s">
        <v>26</v>
      </c>
      <c r="D74" s="15">
        <f t="shared" ref="D74" si="9">SUM(D75)</f>
        <v>9.8000000000000007</v>
      </c>
    </row>
    <row r="75" spans="1:4" s="3" customFormat="1" ht="12.75" customHeight="1" x14ac:dyDescent="0.25">
      <c r="A75" s="49"/>
      <c r="B75" s="30" t="s">
        <v>11</v>
      </c>
      <c r="C75" s="8"/>
      <c r="D75" s="9">
        <v>9.8000000000000007</v>
      </c>
    </row>
    <row r="76" spans="1:4" s="3" customFormat="1" ht="18" customHeight="1" x14ac:dyDescent="0.25">
      <c r="A76" s="49" t="s">
        <v>41</v>
      </c>
      <c r="B76" s="33" t="s">
        <v>42</v>
      </c>
      <c r="C76" s="32"/>
      <c r="D76" s="16">
        <f t="shared" ref="D76" si="10">SUM(D77+D79+D82)</f>
        <v>42.800000000000004</v>
      </c>
    </row>
    <row r="77" spans="1:4" s="3" customFormat="1" ht="15" customHeight="1" x14ac:dyDescent="0.25">
      <c r="A77" s="49"/>
      <c r="B77" s="6" t="s">
        <v>9</v>
      </c>
      <c r="C77" s="13" t="s">
        <v>10</v>
      </c>
      <c r="D77" s="7">
        <f t="shared" ref="D77" si="11">SUM(D78)</f>
        <v>11.4</v>
      </c>
    </row>
    <row r="78" spans="1:4" s="3" customFormat="1" ht="12.75" customHeight="1" x14ac:dyDescent="0.25">
      <c r="A78" s="49"/>
      <c r="B78" s="30" t="s">
        <v>11</v>
      </c>
      <c r="C78" s="8"/>
      <c r="D78" s="9">
        <v>11.4</v>
      </c>
    </row>
    <row r="79" spans="1:4" s="3" customFormat="1" x14ac:dyDescent="0.25">
      <c r="A79" s="49"/>
      <c r="B79" s="12" t="s">
        <v>137</v>
      </c>
      <c r="C79" s="13" t="s">
        <v>23</v>
      </c>
      <c r="D79" s="15">
        <f t="shared" ref="D79" si="12">SUM(D80:D81)</f>
        <v>26.400000000000002</v>
      </c>
    </row>
    <row r="80" spans="1:4" s="3" customFormat="1" ht="12.75" customHeight="1" x14ac:dyDescent="0.25">
      <c r="A80" s="49"/>
      <c r="B80" s="30" t="s">
        <v>11</v>
      </c>
      <c r="C80" s="50"/>
      <c r="D80" s="9">
        <v>25.8</v>
      </c>
    </row>
    <row r="81" spans="1:12" s="3" customFormat="1" ht="12.75" customHeight="1" x14ac:dyDescent="0.25">
      <c r="A81" s="49"/>
      <c r="B81" s="30" t="s">
        <v>16</v>
      </c>
      <c r="C81" s="50"/>
      <c r="D81" s="9">
        <v>0.6</v>
      </c>
    </row>
    <row r="82" spans="1:12" s="3" customFormat="1" ht="15" customHeight="1" x14ac:dyDescent="0.25">
      <c r="A82" s="49"/>
      <c r="B82" s="12" t="s">
        <v>25</v>
      </c>
      <c r="C82" s="13" t="s">
        <v>26</v>
      </c>
      <c r="D82" s="15">
        <f t="shared" ref="D82" si="13">SUM(D83)</f>
        <v>5</v>
      </c>
    </row>
    <row r="83" spans="1:12" s="3" customFormat="1" ht="12.75" customHeight="1" x14ac:dyDescent="0.25">
      <c r="A83" s="49"/>
      <c r="B83" s="30" t="s">
        <v>11</v>
      </c>
      <c r="C83" s="8"/>
      <c r="D83" s="9">
        <v>5</v>
      </c>
    </row>
    <row r="84" spans="1:12" s="3" customFormat="1" ht="18" customHeight="1" x14ac:dyDescent="0.25">
      <c r="A84" s="49" t="s">
        <v>43</v>
      </c>
      <c r="B84" s="33" t="s">
        <v>44</v>
      </c>
      <c r="C84" s="34"/>
      <c r="D84" s="16">
        <f>SUM(D85+D87+D90)</f>
        <v>62</v>
      </c>
    </row>
    <row r="85" spans="1:12" s="3" customFormat="1" ht="15" customHeight="1" x14ac:dyDescent="0.25">
      <c r="A85" s="49"/>
      <c r="B85" s="6" t="s">
        <v>9</v>
      </c>
      <c r="C85" s="13" t="s">
        <v>10</v>
      </c>
      <c r="D85" s="7">
        <f t="shared" ref="D85" si="14">SUM(D86)</f>
        <v>13.4</v>
      </c>
    </row>
    <row r="86" spans="1:12" s="3" customFormat="1" ht="12.75" customHeight="1" x14ac:dyDescent="0.25">
      <c r="A86" s="49"/>
      <c r="B86" s="30" t="s">
        <v>11</v>
      </c>
      <c r="C86" s="8"/>
      <c r="D86" s="9">
        <v>13.4</v>
      </c>
    </row>
    <row r="87" spans="1:12" s="3" customFormat="1" x14ac:dyDescent="0.25">
      <c r="A87" s="49"/>
      <c r="B87" s="12" t="s">
        <v>137</v>
      </c>
      <c r="C87" s="13" t="s">
        <v>23</v>
      </c>
      <c r="D87" s="15">
        <f t="shared" ref="D87" si="15">SUM(D88:D89)</f>
        <v>42.9</v>
      </c>
      <c r="L87" s="17"/>
    </row>
    <row r="88" spans="1:12" s="3" customFormat="1" ht="12.75" customHeight="1" x14ac:dyDescent="0.25">
      <c r="A88" s="49"/>
      <c r="B88" s="30" t="s">
        <v>11</v>
      </c>
      <c r="C88" s="50"/>
      <c r="D88" s="9">
        <v>40.9</v>
      </c>
    </row>
    <row r="89" spans="1:12" s="3" customFormat="1" ht="12.75" customHeight="1" x14ac:dyDescent="0.25">
      <c r="A89" s="49"/>
      <c r="B89" s="30" t="s">
        <v>16</v>
      </c>
      <c r="C89" s="50"/>
      <c r="D89" s="9">
        <v>2</v>
      </c>
    </row>
    <row r="90" spans="1:12" s="3" customFormat="1" ht="15" customHeight="1" x14ac:dyDescent="0.25">
      <c r="A90" s="49"/>
      <c r="B90" s="12" t="s">
        <v>25</v>
      </c>
      <c r="C90" s="13" t="s">
        <v>26</v>
      </c>
      <c r="D90" s="15">
        <f t="shared" ref="D90" si="16">SUM(D91)</f>
        <v>5.7</v>
      </c>
    </row>
    <row r="91" spans="1:12" s="3" customFormat="1" ht="12.75" customHeight="1" x14ac:dyDescent="0.25">
      <c r="A91" s="49"/>
      <c r="B91" s="30" t="s">
        <v>11</v>
      </c>
      <c r="C91" s="8"/>
      <c r="D91" s="9">
        <v>5.7</v>
      </c>
    </row>
    <row r="92" spans="1:12" s="3" customFormat="1" ht="18" customHeight="1" x14ac:dyDescent="0.25">
      <c r="A92" s="56" t="s">
        <v>45</v>
      </c>
      <c r="B92" s="33" t="s">
        <v>46</v>
      </c>
      <c r="C92" s="34"/>
      <c r="D92" s="16">
        <f>SUM(D93+D95+D98)</f>
        <v>85.8</v>
      </c>
    </row>
    <row r="93" spans="1:12" s="3" customFormat="1" ht="15" customHeight="1" x14ac:dyDescent="0.25">
      <c r="A93" s="56"/>
      <c r="B93" s="6" t="s">
        <v>9</v>
      </c>
      <c r="C93" s="13" t="s">
        <v>10</v>
      </c>
      <c r="D93" s="7">
        <f t="shared" ref="D93" si="17">SUM(D94)</f>
        <v>12</v>
      </c>
    </row>
    <row r="94" spans="1:12" s="3" customFormat="1" ht="12.75" customHeight="1" x14ac:dyDescent="0.25">
      <c r="A94" s="56"/>
      <c r="B94" s="30" t="s">
        <v>11</v>
      </c>
      <c r="C94" s="8"/>
      <c r="D94" s="9">
        <v>12</v>
      </c>
    </row>
    <row r="95" spans="1:12" s="3" customFormat="1" x14ac:dyDescent="0.25">
      <c r="A95" s="56"/>
      <c r="B95" s="12" t="s">
        <v>142</v>
      </c>
      <c r="C95" s="13" t="s">
        <v>23</v>
      </c>
      <c r="D95" s="15">
        <f t="shared" ref="D95" si="18">SUM(D96:D97)</f>
        <v>67.399999999999991</v>
      </c>
    </row>
    <row r="96" spans="1:12" s="3" customFormat="1" ht="12.75" customHeight="1" x14ac:dyDescent="0.25">
      <c r="A96" s="56"/>
      <c r="B96" s="30" t="s">
        <v>11</v>
      </c>
      <c r="C96" s="50"/>
      <c r="D96" s="9">
        <v>65.8</v>
      </c>
    </row>
    <row r="97" spans="1:4" s="3" customFormat="1" ht="12.75" customHeight="1" x14ac:dyDescent="0.25">
      <c r="A97" s="56"/>
      <c r="B97" s="30" t="s">
        <v>16</v>
      </c>
      <c r="C97" s="50"/>
      <c r="D97" s="9">
        <v>1.6</v>
      </c>
    </row>
    <row r="98" spans="1:4" s="3" customFormat="1" ht="15" customHeight="1" x14ac:dyDescent="0.25">
      <c r="A98" s="56"/>
      <c r="B98" s="12" t="s">
        <v>25</v>
      </c>
      <c r="C98" s="13" t="s">
        <v>26</v>
      </c>
      <c r="D98" s="15">
        <f t="shared" ref="D98" si="19">SUM(D99)</f>
        <v>6.4</v>
      </c>
    </row>
    <row r="99" spans="1:4" s="3" customFormat="1" ht="12.75" customHeight="1" x14ac:dyDescent="0.25">
      <c r="A99" s="56"/>
      <c r="B99" s="30" t="s">
        <v>11</v>
      </c>
      <c r="C99" s="8"/>
      <c r="D99" s="9">
        <v>6.4</v>
      </c>
    </row>
    <row r="100" spans="1:4" s="3" customFormat="1" ht="18" customHeight="1" x14ac:dyDescent="0.25">
      <c r="A100" s="56" t="s">
        <v>47</v>
      </c>
      <c r="B100" s="33" t="s">
        <v>48</v>
      </c>
      <c r="C100" s="32"/>
      <c r="D100" s="16">
        <f>SUM(D101+D103+D106)</f>
        <v>104.5</v>
      </c>
    </row>
    <row r="101" spans="1:4" s="3" customFormat="1" ht="15" customHeight="1" x14ac:dyDescent="0.25">
      <c r="A101" s="56"/>
      <c r="B101" s="6" t="s">
        <v>9</v>
      </c>
      <c r="C101" s="13" t="s">
        <v>10</v>
      </c>
      <c r="D101" s="7">
        <f t="shared" ref="D101" si="20">SUM(D102)</f>
        <v>20</v>
      </c>
    </row>
    <row r="102" spans="1:4" s="3" customFormat="1" ht="12.75" customHeight="1" x14ac:dyDescent="0.25">
      <c r="A102" s="56"/>
      <c r="B102" s="30" t="s">
        <v>11</v>
      </c>
      <c r="C102" s="8"/>
      <c r="D102" s="9">
        <v>20</v>
      </c>
    </row>
    <row r="103" spans="1:4" s="3" customFormat="1" x14ac:dyDescent="0.25">
      <c r="A103" s="56"/>
      <c r="B103" s="12" t="s">
        <v>137</v>
      </c>
      <c r="C103" s="13" t="s">
        <v>23</v>
      </c>
      <c r="D103" s="15">
        <f t="shared" ref="D103" si="21">SUM(D104:D105)</f>
        <v>77.8</v>
      </c>
    </row>
    <row r="104" spans="1:4" s="3" customFormat="1" ht="12.75" customHeight="1" x14ac:dyDescent="0.25">
      <c r="A104" s="56"/>
      <c r="B104" s="30" t="s">
        <v>11</v>
      </c>
      <c r="C104" s="50"/>
      <c r="D104" s="9">
        <v>69.8</v>
      </c>
    </row>
    <row r="105" spans="1:4" s="3" customFormat="1" ht="12.75" customHeight="1" x14ac:dyDescent="0.25">
      <c r="A105" s="56"/>
      <c r="B105" s="30" t="s">
        <v>16</v>
      </c>
      <c r="C105" s="50"/>
      <c r="D105" s="9">
        <v>8</v>
      </c>
    </row>
    <row r="106" spans="1:4" s="3" customFormat="1" ht="15" customHeight="1" x14ac:dyDescent="0.25">
      <c r="A106" s="56"/>
      <c r="B106" s="12" t="s">
        <v>25</v>
      </c>
      <c r="C106" s="13" t="s">
        <v>26</v>
      </c>
      <c r="D106" s="15">
        <f t="shared" ref="D106" si="22">SUM(D107)</f>
        <v>6.7</v>
      </c>
    </row>
    <row r="107" spans="1:4" s="3" customFormat="1" ht="12.75" customHeight="1" x14ac:dyDescent="0.25">
      <c r="A107" s="56"/>
      <c r="B107" s="30" t="s">
        <v>11</v>
      </c>
      <c r="C107" s="8"/>
      <c r="D107" s="9">
        <v>6.7</v>
      </c>
    </row>
    <row r="108" spans="1:4" s="3" customFormat="1" ht="18" customHeight="1" x14ac:dyDescent="0.25">
      <c r="A108" s="56" t="s">
        <v>49</v>
      </c>
      <c r="B108" s="33" t="s">
        <v>50</v>
      </c>
      <c r="C108" s="34"/>
      <c r="D108" s="16">
        <f t="shared" ref="D108" si="23">SUM(D109+D111+D114)</f>
        <v>49.4</v>
      </c>
    </row>
    <row r="109" spans="1:4" s="3" customFormat="1" ht="15" customHeight="1" x14ac:dyDescent="0.25">
      <c r="A109" s="56"/>
      <c r="B109" s="6" t="s">
        <v>9</v>
      </c>
      <c r="C109" s="13" t="s">
        <v>10</v>
      </c>
      <c r="D109" s="7">
        <f t="shared" ref="D109" si="24">SUM(D110)</f>
        <v>10.1</v>
      </c>
    </row>
    <row r="110" spans="1:4" s="3" customFormat="1" ht="12.75" customHeight="1" x14ac:dyDescent="0.25">
      <c r="A110" s="56"/>
      <c r="B110" s="30" t="s">
        <v>11</v>
      </c>
      <c r="C110" s="8"/>
      <c r="D110" s="9">
        <v>10.1</v>
      </c>
    </row>
    <row r="111" spans="1:4" s="3" customFormat="1" x14ac:dyDescent="0.25">
      <c r="A111" s="56"/>
      <c r="B111" s="12" t="s">
        <v>137</v>
      </c>
      <c r="C111" s="13" t="s">
        <v>23</v>
      </c>
      <c r="D111" s="15">
        <f t="shared" ref="D111" si="25">SUM(D112:D113)</f>
        <v>34.5</v>
      </c>
    </row>
    <row r="112" spans="1:4" s="3" customFormat="1" ht="12.75" customHeight="1" x14ac:dyDescent="0.25">
      <c r="A112" s="56"/>
      <c r="B112" s="30" t="s">
        <v>11</v>
      </c>
      <c r="C112" s="50"/>
      <c r="D112" s="9">
        <v>33.799999999999997</v>
      </c>
    </row>
    <row r="113" spans="1:4" s="3" customFormat="1" ht="12.75" customHeight="1" x14ac:dyDescent="0.25">
      <c r="A113" s="56"/>
      <c r="B113" s="30" t="s">
        <v>16</v>
      </c>
      <c r="C113" s="50"/>
      <c r="D113" s="9">
        <v>0.7</v>
      </c>
    </row>
    <row r="114" spans="1:4" s="3" customFormat="1" x14ac:dyDescent="0.25">
      <c r="A114" s="56"/>
      <c r="B114" s="12" t="s">
        <v>38</v>
      </c>
      <c r="C114" s="13" t="s">
        <v>26</v>
      </c>
      <c r="D114" s="15">
        <f t="shared" ref="D114" si="26">SUM(D115)</f>
        <v>4.8</v>
      </c>
    </row>
    <row r="115" spans="1:4" s="3" customFormat="1" ht="12.75" customHeight="1" x14ac:dyDescent="0.25">
      <c r="A115" s="56"/>
      <c r="B115" s="30" t="s">
        <v>11</v>
      </c>
      <c r="C115" s="8"/>
      <c r="D115" s="9">
        <v>4.8</v>
      </c>
    </row>
    <row r="116" spans="1:4" s="3" customFormat="1" ht="18" customHeight="1" x14ac:dyDescent="0.25">
      <c r="A116" s="56" t="s">
        <v>51</v>
      </c>
      <c r="B116" s="33" t="s">
        <v>52</v>
      </c>
      <c r="C116" s="34"/>
      <c r="D116" s="16">
        <f>SUM(D117+D119+D122)</f>
        <v>90</v>
      </c>
    </row>
    <row r="117" spans="1:4" s="3" customFormat="1" ht="15" customHeight="1" x14ac:dyDescent="0.25">
      <c r="A117" s="56"/>
      <c r="B117" s="6" t="s">
        <v>9</v>
      </c>
      <c r="C117" s="13" t="s">
        <v>10</v>
      </c>
      <c r="D117" s="7">
        <f t="shared" ref="D117" si="27">SUM(D118)</f>
        <v>16.399999999999999</v>
      </c>
    </row>
    <row r="118" spans="1:4" s="3" customFormat="1" ht="12.75" customHeight="1" x14ac:dyDescent="0.25">
      <c r="A118" s="56"/>
      <c r="B118" s="30" t="s">
        <v>11</v>
      </c>
      <c r="C118" s="8"/>
      <c r="D118" s="9">
        <v>16.399999999999999</v>
      </c>
    </row>
    <row r="119" spans="1:4" s="3" customFormat="1" ht="12.75" customHeight="1" x14ac:dyDescent="0.25">
      <c r="A119" s="56"/>
      <c r="B119" s="12" t="s">
        <v>142</v>
      </c>
      <c r="C119" s="13" t="s">
        <v>23</v>
      </c>
      <c r="D119" s="15">
        <f t="shared" ref="D119" si="28">SUM(D120:D121)</f>
        <v>67</v>
      </c>
    </row>
    <row r="120" spans="1:4" s="3" customFormat="1" ht="12.75" customHeight="1" x14ac:dyDescent="0.25">
      <c r="A120" s="56"/>
      <c r="B120" s="30" t="s">
        <v>11</v>
      </c>
      <c r="C120" s="50"/>
      <c r="D120" s="9">
        <v>62</v>
      </c>
    </row>
    <row r="121" spans="1:4" s="3" customFormat="1" ht="12.75" customHeight="1" x14ac:dyDescent="0.25">
      <c r="A121" s="56"/>
      <c r="B121" s="30" t="s">
        <v>16</v>
      </c>
      <c r="C121" s="50"/>
      <c r="D121" s="9">
        <v>5</v>
      </c>
    </row>
    <row r="122" spans="1:4" s="3" customFormat="1" ht="15" customHeight="1" x14ac:dyDescent="0.25">
      <c r="A122" s="56"/>
      <c r="B122" s="12" t="s">
        <v>25</v>
      </c>
      <c r="C122" s="13" t="s">
        <v>26</v>
      </c>
      <c r="D122" s="15">
        <f t="shared" ref="D122" si="29">SUM(D123)</f>
        <v>6.6</v>
      </c>
    </row>
    <row r="123" spans="1:4" s="3" customFormat="1" ht="12.75" customHeight="1" x14ac:dyDescent="0.25">
      <c r="A123" s="56"/>
      <c r="B123" s="30" t="s">
        <v>11</v>
      </c>
      <c r="C123" s="8"/>
      <c r="D123" s="9">
        <v>6.6</v>
      </c>
    </row>
    <row r="124" spans="1:4" s="3" customFormat="1" ht="18" customHeight="1" x14ac:dyDescent="0.25">
      <c r="A124" s="56" t="s">
        <v>53</v>
      </c>
      <c r="B124" s="33" t="s">
        <v>54</v>
      </c>
      <c r="C124" s="34"/>
      <c r="D124" s="16">
        <f>SUM(D125+D127+D130)</f>
        <v>62.1</v>
      </c>
    </row>
    <row r="125" spans="1:4" s="3" customFormat="1" ht="15" customHeight="1" x14ac:dyDescent="0.25">
      <c r="A125" s="56"/>
      <c r="B125" s="6" t="s">
        <v>9</v>
      </c>
      <c r="C125" s="13" t="s">
        <v>10</v>
      </c>
      <c r="D125" s="7">
        <f t="shared" ref="D125" si="30">SUM(D126)</f>
        <v>10.8</v>
      </c>
    </row>
    <row r="126" spans="1:4" s="3" customFormat="1" ht="12.75" customHeight="1" x14ac:dyDescent="0.25">
      <c r="A126" s="56"/>
      <c r="B126" s="30" t="s">
        <v>11</v>
      </c>
      <c r="C126" s="8"/>
      <c r="D126" s="9">
        <v>10.8</v>
      </c>
    </row>
    <row r="127" spans="1:4" s="3" customFormat="1" x14ac:dyDescent="0.25">
      <c r="A127" s="56"/>
      <c r="B127" s="12" t="s">
        <v>137</v>
      </c>
      <c r="C127" s="13" t="s">
        <v>23</v>
      </c>
      <c r="D127" s="15">
        <f t="shared" ref="D127" si="31">SUM(D128:D129)</f>
        <v>43.199999999999996</v>
      </c>
    </row>
    <row r="128" spans="1:4" s="3" customFormat="1" ht="12.75" customHeight="1" x14ac:dyDescent="0.25">
      <c r="A128" s="56"/>
      <c r="B128" s="30" t="s">
        <v>11</v>
      </c>
      <c r="C128" s="50"/>
      <c r="D128" s="9">
        <v>41.8</v>
      </c>
    </row>
    <row r="129" spans="1:4" s="3" customFormat="1" ht="12.75" customHeight="1" x14ac:dyDescent="0.25">
      <c r="A129" s="56"/>
      <c r="B129" s="30" t="s">
        <v>16</v>
      </c>
      <c r="C129" s="50"/>
      <c r="D129" s="9">
        <v>1.4</v>
      </c>
    </row>
    <row r="130" spans="1:4" s="3" customFormat="1" ht="15" customHeight="1" x14ac:dyDescent="0.25">
      <c r="A130" s="56"/>
      <c r="B130" s="12" t="s">
        <v>25</v>
      </c>
      <c r="C130" s="13" t="s">
        <v>26</v>
      </c>
      <c r="D130" s="15">
        <f t="shared" ref="D130" si="32">SUM(D131)</f>
        <v>8.1</v>
      </c>
    </row>
    <row r="131" spans="1:4" s="3" customFormat="1" ht="12.75" customHeight="1" x14ac:dyDescent="0.25">
      <c r="A131" s="56"/>
      <c r="B131" s="30" t="s">
        <v>11</v>
      </c>
      <c r="C131" s="8"/>
      <c r="D131" s="9">
        <v>8.1</v>
      </c>
    </row>
    <row r="132" spans="1:4" s="3" customFormat="1" ht="18" customHeight="1" x14ac:dyDescent="0.25">
      <c r="A132" s="56" t="s">
        <v>55</v>
      </c>
      <c r="B132" s="33" t="s">
        <v>56</v>
      </c>
      <c r="C132" s="34"/>
      <c r="D132" s="16">
        <f t="shared" ref="D132" si="33">SUM(D133+D135+D138)</f>
        <v>47.70000000000001</v>
      </c>
    </row>
    <row r="133" spans="1:4" s="3" customFormat="1" ht="15" customHeight="1" x14ac:dyDescent="0.25">
      <c r="A133" s="56"/>
      <c r="B133" s="6" t="s">
        <v>9</v>
      </c>
      <c r="C133" s="13" t="s">
        <v>10</v>
      </c>
      <c r="D133" s="7">
        <f t="shared" ref="D133" si="34">SUM(D134)</f>
        <v>8.8000000000000007</v>
      </c>
    </row>
    <row r="134" spans="1:4" s="3" customFormat="1" ht="12.75" customHeight="1" x14ac:dyDescent="0.25">
      <c r="A134" s="56"/>
      <c r="B134" s="30" t="s">
        <v>11</v>
      </c>
      <c r="C134" s="8"/>
      <c r="D134" s="9">
        <v>8.8000000000000007</v>
      </c>
    </row>
    <row r="135" spans="1:4" s="3" customFormat="1" x14ac:dyDescent="0.25">
      <c r="A135" s="56"/>
      <c r="B135" s="12" t="s">
        <v>137</v>
      </c>
      <c r="C135" s="13" t="s">
        <v>23</v>
      </c>
      <c r="D135" s="15">
        <f t="shared" ref="D135" si="35">SUM(D136:D137)</f>
        <v>33.300000000000004</v>
      </c>
    </row>
    <row r="136" spans="1:4" s="3" customFormat="1" ht="12.75" customHeight="1" x14ac:dyDescent="0.25">
      <c r="A136" s="56"/>
      <c r="B136" s="30" t="s">
        <v>11</v>
      </c>
      <c r="C136" s="50"/>
      <c r="D136" s="9">
        <v>30.1</v>
      </c>
    </row>
    <row r="137" spans="1:4" s="3" customFormat="1" ht="12.75" customHeight="1" x14ac:dyDescent="0.25">
      <c r="A137" s="56"/>
      <c r="B137" s="30" t="s">
        <v>16</v>
      </c>
      <c r="C137" s="50"/>
      <c r="D137" s="9">
        <v>3.2</v>
      </c>
    </row>
    <row r="138" spans="1:4" s="3" customFormat="1" ht="15" customHeight="1" x14ac:dyDescent="0.25">
      <c r="A138" s="56"/>
      <c r="B138" s="12" t="s">
        <v>38</v>
      </c>
      <c r="C138" s="13" t="s">
        <v>26</v>
      </c>
      <c r="D138" s="15">
        <f t="shared" ref="D138" si="36">SUM(D139)</f>
        <v>5.6</v>
      </c>
    </row>
    <row r="139" spans="1:4" s="3" customFormat="1" ht="12.75" customHeight="1" x14ac:dyDescent="0.25">
      <c r="A139" s="56"/>
      <c r="B139" s="30" t="s">
        <v>11</v>
      </c>
      <c r="C139" s="8"/>
      <c r="D139" s="9">
        <v>5.6</v>
      </c>
    </row>
    <row r="140" spans="1:4" s="3" customFormat="1" ht="18" customHeight="1" x14ac:dyDescent="0.25">
      <c r="A140" s="49" t="s">
        <v>57</v>
      </c>
      <c r="B140" s="33" t="s">
        <v>58</v>
      </c>
      <c r="C140" s="34"/>
      <c r="D140" s="16">
        <f t="shared" ref="D140" si="37">SUM(D141+D143+D146)</f>
        <v>63.300000000000004</v>
      </c>
    </row>
    <row r="141" spans="1:4" s="3" customFormat="1" ht="15" customHeight="1" x14ac:dyDescent="0.25">
      <c r="A141" s="49"/>
      <c r="B141" s="6" t="s">
        <v>9</v>
      </c>
      <c r="C141" s="13" t="s">
        <v>10</v>
      </c>
      <c r="D141" s="7">
        <f t="shared" ref="D141" si="38">SUM(D142)</f>
        <v>12</v>
      </c>
    </row>
    <row r="142" spans="1:4" s="3" customFormat="1" ht="12.75" customHeight="1" x14ac:dyDescent="0.25">
      <c r="A142" s="49"/>
      <c r="B142" s="30" t="s">
        <v>11</v>
      </c>
      <c r="C142" s="8"/>
      <c r="D142" s="9">
        <v>12</v>
      </c>
    </row>
    <row r="143" spans="1:4" s="3" customFormat="1" x14ac:dyDescent="0.25">
      <c r="A143" s="49"/>
      <c r="B143" s="12" t="s">
        <v>137</v>
      </c>
      <c r="C143" s="13" t="s">
        <v>23</v>
      </c>
      <c r="D143" s="15">
        <f t="shared" ref="D143" si="39">SUM(D144:D145)</f>
        <v>46.1</v>
      </c>
    </row>
    <row r="144" spans="1:4" s="3" customFormat="1" ht="12.75" customHeight="1" x14ac:dyDescent="0.25">
      <c r="A144" s="49"/>
      <c r="B144" s="30" t="s">
        <v>11</v>
      </c>
      <c r="C144" s="50"/>
      <c r="D144" s="9">
        <v>43.6</v>
      </c>
    </row>
    <row r="145" spans="1:4" s="3" customFormat="1" ht="12.75" customHeight="1" x14ac:dyDescent="0.25">
      <c r="A145" s="49"/>
      <c r="B145" s="30" t="s">
        <v>16</v>
      </c>
      <c r="C145" s="50"/>
      <c r="D145" s="9">
        <v>2.5</v>
      </c>
    </row>
    <row r="146" spans="1:4" s="3" customFormat="1" ht="15" customHeight="1" x14ac:dyDescent="0.25">
      <c r="A146" s="49"/>
      <c r="B146" s="12" t="s">
        <v>38</v>
      </c>
      <c r="C146" s="13" t="s">
        <v>26</v>
      </c>
      <c r="D146" s="15">
        <f t="shared" ref="D146" si="40">SUM(D147)</f>
        <v>5.2</v>
      </c>
    </row>
    <row r="147" spans="1:4" s="3" customFormat="1" ht="12.75" customHeight="1" x14ac:dyDescent="0.25">
      <c r="A147" s="49"/>
      <c r="B147" s="30" t="s">
        <v>11</v>
      </c>
      <c r="C147" s="8"/>
      <c r="D147" s="9">
        <v>5.2</v>
      </c>
    </row>
    <row r="148" spans="1:4" s="3" customFormat="1" ht="18" customHeight="1" x14ac:dyDescent="0.25">
      <c r="A148" s="49" t="s">
        <v>59</v>
      </c>
      <c r="B148" s="33" t="s">
        <v>60</v>
      </c>
      <c r="C148" s="34"/>
      <c r="D148" s="16">
        <f>SUM(D149+D151+D154)</f>
        <v>107.9</v>
      </c>
    </row>
    <row r="149" spans="1:4" s="3" customFormat="1" ht="15" customHeight="1" x14ac:dyDescent="0.25">
      <c r="A149" s="49"/>
      <c r="B149" s="6" t="s">
        <v>9</v>
      </c>
      <c r="C149" s="13" t="s">
        <v>10</v>
      </c>
      <c r="D149" s="7">
        <f t="shared" ref="D149" si="41">SUM(D150)</f>
        <v>20</v>
      </c>
    </row>
    <row r="150" spans="1:4" s="3" customFormat="1" ht="12.75" customHeight="1" x14ac:dyDescent="0.25">
      <c r="A150" s="49"/>
      <c r="B150" s="30" t="s">
        <v>11</v>
      </c>
      <c r="C150" s="8"/>
      <c r="D150" s="9">
        <v>20</v>
      </c>
    </row>
    <row r="151" spans="1:4" s="3" customFormat="1" x14ac:dyDescent="0.25">
      <c r="A151" s="49"/>
      <c r="B151" s="12" t="s">
        <v>142</v>
      </c>
      <c r="C151" s="13" t="s">
        <v>23</v>
      </c>
      <c r="D151" s="15">
        <f t="shared" ref="D151" si="42">SUM(D152:D153)</f>
        <v>78.900000000000006</v>
      </c>
    </row>
    <row r="152" spans="1:4" s="3" customFormat="1" ht="12.75" customHeight="1" x14ac:dyDescent="0.25">
      <c r="A152" s="49"/>
      <c r="B152" s="30" t="s">
        <v>11</v>
      </c>
      <c r="C152" s="50"/>
      <c r="D152" s="9">
        <v>68.900000000000006</v>
      </c>
    </row>
    <row r="153" spans="1:4" s="3" customFormat="1" ht="12.75" customHeight="1" x14ac:dyDescent="0.25">
      <c r="A153" s="49"/>
      <c r="B153" s="30" t="s">
        <v>16</v>
      </c>
      <c r="C153" s="50"/>
      <c r="D153" s="9">
        <v>10</v>
      </c>
    </row>
    <row r="154" spans="1:4" s="3" customFormat="1" ht="15" customHeight="1" x14ac:dyDescent="0.25">
      <c r="A154" s="49"/>
      <c r="B154" s="12" t="s">
        <v>38</v>
      </c>
      <c r="C154" s="13" t="s">
        <v>26</v>
      </c>
      <c r="D154" s="15">
        <f t="shared" ref="D154" si="43">SUM(D155)</f>
        <v>9</v>
      </c>
    </row>
    <row r="155" spans="1:4" s="3" customFormat="1" ht="12.75" customHeight="1" x14ac:dyDescent="0.25">
      <c r="A155" s="49"/>
      <c r="B155" s="30" t="s">
        <v>11</v>
      </c>
      <c r="C155" s="8"/>
      <c r="D155" s="9">
        <v>9</v>
      </c>
    </row>
    <row r="156" spans="1:4" s="3" customFormat="1" ht="18" customHeight="1" x14ac:dyDescent="0.25">
      <c r="A156" s="49" t="s">
        <v>61</v>
      </c>
      <c r="B156" s="33" t="s">
        <v>62</v>
      </c>
      <c r="C156" s="32"/>
      <c r="D156" s="16">
        <f t="shared" ref="D156" si="44">SUM(D158:D159)</f>
        <v>1478.9</v>
      </c>
    </row>
    <row r="157" spans="1:4" s="3" customFormat="1" ht="15" customHeight="1" x14ac:dyDescent="0.25">
      <c r="A157" s="49"/>
      <c r="B157" s="6" t="s">
        <v>9</v>
      </c>
      <c r="C157" s="13" t="s">
        <v>10</v>
      </c>
      <c r="D157" s="7">
        <f t="shared" ref="D157" si="45">SUM(D158:D159)</f>
        <v>1478.9</v>
      </c>
    </row>
    <row r="158" spans="1:4" s="3" customFormat="1" ht="12.75" customHeight="1" x14ac:dyDescent="0.25">
      <c r="A158" s="49"/>
      <c r="B158" s="30" t="s">
        <v>14</v>
      </c>
      <c r="C158" s="50"/>
      <c r="D158" s="9">
        <v>1426.4</v>
      </c>
    </row>
    <row r="159" spans="1:4" s="3" customFormat="1" ht="12.75" customHeight="1" x14ac:dyDescent="0.25">
      <c r="A159" s="49"/>
      <c r="B159" s="30" t="s">
        <v>11</v>
      </c>
      <c r="C159" s="50"/>
      <c r="D159" s="9">
        <v>52.5</v>
      </c>
    </row>
    <row r="160" spans="1:4" s="3" customFormat="1" ht="18" customHeight="1" x14ac:dyDescent="0.25">
      <c r="A160" s="49" t="s">
        <v>63</v>
      </c>
      <c r="B160" s="33" t="s">
        <v>64</v>
      </c>
      <c r="C160" s="34"/>
      <c r="D160" s="16">
        <f>SUM(D161)</f>
        <v>2067.4</v>
      </c>
    </row>
    <row r="161" spans="1:4" s="3" customFormat="1" x14ac:dyDescent="0.25">
      <c r="A161" s="49"/>
      <c r="B161" s="12" t="s">
        <v>143</v>
      </c>
      <c r="C161" s="13" t="s">
        <v>18</v>
      </c>
      <c r="D161" s="15">
        <f>SUM(D162:D167)</f>
        <v>2067.4</v>
      </c>
    </row>
    <row r="162" spans="1:4" s="3" customFormat="1" ht="12.75" customHeight="1" x14ac:dyDescent="0.25">
      <c r="A162" s="49"/>
      <c r="B162" s="30" t="s">
        <v>19</v>
      </c>
      <c r="C162" s="50"/>
      <c r="D162" s="18">
        <v>1272.4000000000001</v>
      </c>
    </row>
    <row r="163" spans="1:4" s="3" customFormat="1" ht="12.75" customHeight="1" x14ac:dyDescent="0.25">
      <c r="A163" s="49"/>
      <c r="B163" s="30" t="s">
        <v>14</v>
      </c>
      <c r="C163" s="50"/>
      <c r="D163" s="19">
        <v>67</v>
      </c>
    </row>
    <row r="164" spans="1:4" s="3" customFormat="1" ht="12.75" customHeight="1" x14ac:dyDescent="0.25">
      <c r="A164" s="49"/>
      <c r="B164" s="30" t="s">
        <v>144</v>
      </c>
      <c r="C164" s="50"/>
      <c r="D164" s="19">
        <v>1.9</v>
      </c>
    </row>
    <row r="165" spans="1:4" s="3" customFormat="1" ht="12.75" customHeight="1" x14ac:dyDescent="0.25">
      <c r="A165" s="49"/>
      <c r="B165" s="30" t="s">
        <v>15</v>
      </c>
      <c r="C165" s="50"/>
      <c r="D165" s="19">
        <v>24.7</v>
      </c>
    </row>
    <row r="166" spans="1:4" s="3" customFormat="1" ht="12.75" customHeight="1" x14ac:dyDescent="0.25">
      <c r="A166" s="49"/>
      <c r="B166" s="30" t="s">
        <v>11</v>
      </c>
      <c r="C166" s="50"/>
      <c r="D166" s="18">
        <v>698.2</v>
      </c>
    </row>
    <row r="167" spans="1:4" s="3" customFormat="1" ht="12.75" customHeight="1" x14ac:dyDescent="0.25">
      <c r="A167" s="49"/>
      <c r="B167" s="30" t="s">
        <v>16</v>
      </c>
      <c r="C167" s="50"/>
      <c r="D167" s="18">
        <v>3.2</v>
      </c>
    </row>
    <row r="168" spans="1:4" s="3" customFormat="1" ht="18" customHeight="1" x14ac:dyDescent="0.25">
      <c r="A168" s="49" t="s">
        <v>65</v>
      </c>
      <c r="B168" s="33" t="s">
        <v>66</v>
      </c>
      <c r="C168" s="34"/>
      <c r="D168" s="16">
        <f>SUM(D169)</f>
        <v>1914.4</v>
      </c>
    </row>
    <row r="169" spans="1:4" s="3" customFormat="1" x14ac:dyDescent="0.25">
      <c r="A169" s="49"/>
      <c r="B169" s="12" t="s">
        <v>143</v>
      </c>
      <c r="C169" s="13" t="s">
        <v>18</v>
      </c>
      <c r="D169" s="15">
        <f>SUM(D170:D175)</f>
        <v>1914.4</v>
      </c>
    </row>
    <row r="170" spans="1:4" s="3" customFormat="1" ht="12.75" customHeight="1" x14ac:dyDescent="0.25">
      <c r="A170" s="49"/>
      <c r="B170" s="30" t="s">
        <v>19</v>
      </c>
      <c r="C170" s="50"/>
      <c r="D170" s="9">
        <v>1111.5</v>
      </c>
    </row>
    <row r="171" spans="1:4" s="3" customFormat="1" ht="12.75" customHeight="1" x14ac:dyDescent="0.25">
      <c r="A171" s="49"/>
      <c r="B171" s="30" t="s">
        <v>14</v>
      </c>
      <c r="C171" s="50"/>
      <c r="D171" s="19">
        <v>42</v>
      </c>
    </row>
    <row r="172" spans="1:4" s="3" customFormat="1" ht="12.75" customHeight="1" x14ac:dyDescent="0.25">
      <c r="A172" s="49"/>
      <c r="B172" s="30" t="s">
        <v>144</v>
      </c>
      <c r="C172" s="50"/>
      <c r="D172" s="19">
        <v>6.8</v>
      </c>
    </row>
    <row r="173" spans="1:4" s="3" customFormat="1" ht="12.75" customHeight="1" x14ac:dyDescent="0.25">
      <c r="A173" s="49"/>
      <c r="B173" s="30" t="s">
        <v>15</v>
      </c>
      <c r="C173" s="50"/>
      <c r="D173" s="19">
        <v>6.7</v>
      </c>
    </row>
    <row r="174" spans="1:4" s="3" customFormat="1" ht="12.75" customHeight="1" x14ac:dyDescent="0.25">
      <c r="A174" s="49"/>
      <c r="B174" s="30" t="s">
        <v>11</v>
      </c>
      <c r="C174" s="50"/>
      <c r="D174" s="9">
        <v>729</v>
      </c>
    </row>
    <row r="175" spans="1:4" s="3" customFormat="1" ht="12.75" customHeight="1" x14ac:dyDescent="0.25">
      <c r="A175" s="49"/>
      <c r="B175" s="30" t="s">
        <v>16</v>
      </c>
      <c r="C175" s="50"/>
      <c r="D175" s="9">
        <v>18.399999999999999</v>
      </c>
    </row>
    <row r="176" spans="1:4" s="3" customFormat="1" ht="18" customHeight="1" x14ac:dyDescent="0.25">
      <c r="A176" s="49" t="s">
        <v>67</v>
      </c>
      <c r="B176" s="33" t="s">
        <v>68</v>
      </c>
      <c r="C176" s="32"/>
      <c r="D176" s="16">
        <f>SUM(D177)</f>
        <v>2460.1</v>
      </c>
    </row>
    <row r="177" spans="1:4" s="3" customFormat="1" x14ac:dyDescent="0.25">
      <c r="A177" s="49"/>
      <c r="B177" s="12" t="s">
        <v>143</v>
      </c>
      <c r="C177" s="13" t="s">
        <v>18</v>
      </c>
      <c r="D177" s="15">
        <f>SUM(D178:D184)</f>
        <v>2460.1</v>
      </c>
    </row>
    <row r="178" spans="1:4" s="3" customFormat="1" ht="12.75" customHeight="1" x14ac:dyDescent="0.25">
      <c r="A178" s="49"/>
      <c r="B178" s="30" t="s">
        <v>19</v>
      </c>
      <c r="C178" s="50"/>
      <c r="D178" s="9">
        <v>1143.9000000000001</v>
      </c>
    </row>
    <row r="179" spans="1:4" s="3" customFormat="1" ht="12.75" customHeight="1" x14ac:dyDescent="0.25">
      <c r="A179" s="49"/>
      <c r="B179" s="30" t="s">
        <v>14</v>
      </c>
      <c r="C179" s="50"/>
      <c r="D179" s="9">
        <v>48.5</v>
      </c>
    </row>
    <row r="180" spans="1:4" s="3" customFormat="1" ht="12.75" customHeight="1" x14ac:dyDescent="0.25">
      <c r="A180" s="49"/>
      <c r="B180" s="30" t="s">
        <v>144</v>
      </c>
      <c r="C180" s="50"/>
      <c r="D180" s="19">
        <v>10.6</v>
      </c>
    </row>
    <row r="181" spans="1:4" s="3" customFormat="1" ht="12.75" customHeight="1" x14ac:dyDescent="0.25">
      <c r="A181" s="49"/>
      <c r="B181" s="30" t="s">
        <v>15</v>
      </c>
      <c r="C181" s="50"/>
      <c r="D181" s="19">
        <v>2.4</v>
      </c>
    </row>
    <row r="182" spans="1:4" s="3" customFormat="1" ht="12.75" customHeight="1" x14ac:dyDescent="0.25">
      <c r="A182" s="49"/>
      <c r="B182" s="30" t="s">
        <v>146</v>
      </c>
      <c r="C182" s="50"/>
      <c r="D182" s="19">
        <v>20.3</v>
      </c>
    </row>
    <row r="183" spans="1:4" s="3" customFormat="1" ht="12.75" customHeight="1" x14ac:dyDescent="0.25">
      <c r="A183" s="49"/>
      <c r="B183" s="30" t="s">
        <v>11</v>
      </c>
      <c r="C183" s="50"/>
      <c r="D183" s="19">
        <v>1196.7</v>
      </c>
    </row>
    <row r="184" spans="1:4" s="3" customFormat="1" ht="12.75" customHeight="1" x14ac:dyDescent="0.25">
      <c r="A184" s="49"/>
      <c r="B184" s="30" t="s">
        <v>16</v>
      </c>
      <c r="C184" s="50"/>
      <c r="D184" s="9">
        <v>37.700000000000003</v>
      </c>
    </row>
    <row r="185" spans="1:4" s="3" customFormat="1" ht="18" customHeight="1" x14ac:dyDescent="0.25">
      <c r="A185" s="49" t="s">
        <v>69</v>
      </c>
      <c r="B185" s="33" t="s">
        <v>70</v>
      </c>
      <c r="C185" s="32"/>
      <c r="D185" s="16">
        <f>SUM(D186)</f>
        <v>2667.2000000000003</v>
      </c>
    </row>
    <row r="186" spans="1:4" s="3" customFormat="1" x14ac:dyDescent="0.25">
      <c r="A186" s="49"/>
      <c r="B186" s="12" t="s">
        <v>143</v>
      </c>
      <c r="C186" s="13" t="s">
        <v>18</v>
      </c>
      <c r="D186" s="15">
        <f>SUM(D187:D192)</f>
        <v>2667.2000000000003</v>
      </c>
    </row>
    <row r="187" spans="1:4" s="3" customFormat="1" ht="12.75" customHeight="1" x14ac:dyDescent="0.25">
      <c r="A187" s="49"/>
      <c r="B187" s="30" t="s">
        <v>19</v>
      </c>
      <c r="C187" s="50"/>
      <c r="D187" s="9">
        <v>1630.2</v>
      </c>
    </row>
    <row r="188" spans="1:4" s="3" customFormat="1" ht="12.75" customHeight="1" x14ac:dyDescent="0.25">
      <c r="A188" s="49"/>
      <c r="B188" s="30" t="s">
        <v>14</v>
      </c>
      <c r="C188" s="50"/>
      <c r="D188" s="19">
        <v>85.5</v>
      </c>
    </row>
    <row r="189" spans="1:4" s="3" customFormat="1" ht="12.75" customHeight="1" x14ac:dyDescent="0.25">
      <c r="A189" s="49"/>
      <c r="B189" s="30" t="s">
        <v>144</v>
      </c>
      <c r="C189" s="50"/>
      <c r="D189" s="19">
        <v>4.2</v>
      </c>
    </row>
    <row r="190" spans="1:4" s="3" customFormat="1" ht="12.75" customHeight="1" x14ac:dyDescent="0.25">
      <c r="A190" s="49"/>
      <c r="B190" s="30" t="s">
        <v>15</v>
      </c>
      <c r="C190" s="50"/>
      <c r="D190" s="19">
        <v>39.200000000000003</v>
      </c>
    </row>
    <row r="191" spans="1:4" s="3" customFormat="1" ht="12.75" customHeight="1" x14ac:dyDescent="0.25">
      <c r="A191" s="49"/>
      <c r="B191" s="30" t="s">
        <v>11</v>
      </c>
      <c r="C191" s="50"/>
      <c r="D191" s="9">
        <v>903</v>
      </c>
    </row>
    <row r="192" spans="1:4" s="3" customFormat="1" ht="12.75" customHeight="1" x14ac:dyDescent="0.25">
      <c r="A192" s="49"/>
      <c r="B192" s="30" t="s">
        <v>16</v>
      </c>
      <c r="C192" s="50"/>
      <c r="D192" s="9">
        <v>5.0999999999999996</v>
      </c>
    </row>
    <row r="193" spans="1:4" s="3" customFormat="1" ht="18" customHeight="1" x14ac:dyDescent="0.25">
      <c r="A193" s="49" t="s">
        <v>71</v>
      </c>
      <c r="B193" s="33" t="s">
        <v>72</v>
      </c>
      <c r="C193" s="32"/>
      <c r="D193" s="16">
        <f>SUM(D194)</f>
        <v>2082.9</v>
      </c>
    </row>
    <row r="194" spans="1:4" s="3" customFormat="1" x14ac:dyDescent="0.25">
      <c r="A194" s="49"/>
      <c r="B194" s="12" t="s">
        <v>143</v>
      </c>
      <c r="C194" s="13" t="s">
        <v>18</v>
      </c>
      <c r="D194" s="15">
        <f>SUM(D195:D200)</f>
        <v>2082.9</v>
      </c>
    </row>
    <row r="195" spans="1:4" s="3" customFormat="1" ht="12.75" customHeight="1" x14ac:dyDescent="0.25">
      <c r="A195" s="49"/>
      <c r="B195" s="30" t="s">
        <v>19</v>
      </c>
      <c r="C195" s="50"/>
      <c r="D195" s="9">
        <v>1100.8</v>
      </c>
    </row>
    <row r="196" spans="1:4" s="3" customFormat="1" ht="12.75" customHeight="1" x14ac:dyDescent="0.25">
      <c r="A196" s="49"/>
      <c r="B196" s="30" t="s">
        <v>14</v>
      </c>
      <c r="C196" s="50"/>
      <c r="D196" s="19">
        <v>58</v>
      </c>
    </row>
    <row r="197" spans="1:4" s="3" customFormat="1" ht="12.75" customHeight="1" x14ac:dyDescent="0.25">
      <c r="A197" s="49"/>
      <c r="B197" s="30" t="s">
        <v>144</v>
      </c>
      <c r="C197" s="50"/>
      <c r="D197" s="19">
        <v>8.3000000000000007</v>
      </c>
    </row>
    <row r="198" spans="1:4" s="3" customFormat="1" ht="12.75" customHeight="1" x14ac:dyDescent="0.25">
      <c r="A198" s="49"/>
      <c r="B198" s="30" t="s">
        <v>15</v>
      </c>
      <c r="C198" s="50"/>
      <c r="D198" s="19">
        <v>12.7</v>
      </c>
    </row>
    <row r="199" spans="1:4" s="3" customFormat="1" ht="12.75" customHeight="1" x14ac:dyDescent="0.25">
      <c r="A199" s="49"/>
      <c r="B199" s="30" t="s">
        <v>11</v>
      </c>
      <c r="C199" s="50"/>
      <c r="D199" s="9">
        <v>884.1</v>
      </c>
    </row>
    <row r="200" spans="1:4" s="3" customFormat="1" ht="12.75" customHeight="1" x14ac:dyDescent="0.25">
      <c r="A200" s="49"/>
      <c r="B200" s="30" t="s">
        <v>16</v>
      </c>
      <c r="C200" s="50"/>
      <c r="D200" s="9">
        <v>19</v>
      </c>
    </row>
    <row r="201" spans="1:4" s="3" customFormat="1" ht="18" customHeight="1" x14ac:dyDescent="0.25">
      <c r="A201" s="49" t="s">
        <v>73</v>
      </c>
      <c r="B201" s="33" t="s">
        <v>74</v>
      </c>
      <c r="C201" s="32"/>
      <c r="D201" s="16">
        <f>SUM(D202)</f>
        <v>3756.6</v>
      </c>
    </row>
    <row r="202" spans="1:4" s="3" customFormat="1" x14ac:dyDescent="0.25">
      <c r="A202" s="49"/>
      <c r="B202" s="12" t="s">
        <v>143</v>
      </c>
      <c r="C202" s="13" t="s">
        <v>18</v>
      </c>
      <c r="D202" s="15">
        <f>SUM(D203:D209)</f>
        <v>3756.6</v>
      </c>
    </row>
    <row r="203" spans="1:4" s="3" customFormat="1" ht="12.75" customHeight="1" x14ac:dyDescent="0.25">
      <c r="A203" s="49"/>
      <c r="B203" s="30" t="s">
        <v>19</v>
      </c>
      <c r="C203" s="50"/>
      <c r="D203" s="9">
        <v>2563.6</v>
      </c>
    </row>
    <row r="204" spans="1:4" s="3" customFormat="1" ht="12.75" customHeight="1" x14ac:dyDescent="0.25">
      <c r="A204" s="49"/>
      <c r="B204" s="30" t="s">
        <v>14</v>
      </c>
      <c r="C204" s="50"/>
      <c r="D204" s="9">
        <v>90</v>
      </c>
    </row>
    <row r="205" spans="1:4" s="3" customFormat="1" ht="12.75" customHeight="1" x14ac:dyDescent="0.25">
      <c r="A205" s="49"/>
      <c r="B205" s="30" t="s">
        <v>144</v>
      </c>
      <c r="C205" s="50"/>
      <c r="D205" s="19">
        <v>4.0999999999999996</v>
      </c>
    </row>
    <row r="206" spans="1:4" s="3" customFormat="1" ht="12.75" customHeight="1" x14ac:dyDescent="0.25">
      <c r="A206" s="49"/>
      <c r="B206" s="30" t="s">
        <v>15</v>
      </c>
      <c r="C206" s="50"/>
      <c r="D206" s="19">
        <v>24.9</v>
      </c>
    </row>
    <row r="207" spans="1:4" s="3" customFormat="1" ht="12.75" customHeight="1" x14ac:dyDescent="0.25">
      <c r="A207" s="49"/>
      <c r="B207" s="30" t="s">
        <v>146</v>
      </c>
      <c r="C207" s="50"/>
      <c r="D207" s="19">
        <v>120.6</v>
      </c>
    </row>
    <row r="208" spans="1:4" s="3" customFormat="1" ht="12.75" customHeight="1" x14ac:dyDescent="0.25">
      <c r="A208" s="49"/>
      <c r="B208" s="30" t="s">
        <v>11</v>
      </c>
      <c r="C208" s="50"/>
      <c r="D208" s="9">
        <v>949.6</v>
      </c>
    </row>
    <row r="209" spans="1:4" s="3" customFormat="1" ht="12.75" customHeight="1" x14ac:dyDescent="0.25">
      <c r="A209" s="49"/>
      <c r="B209" s="30" t="s">
        <v>16</v>
      </c>
      <c r="C209" s="50"/>
      <c r="D209" s="9">
        <v>3.8</v>
      </c>
    </row>
    <row r="210" spans="1:4" s="3" customFormat="1" ht="18" customHeight="1" x14ac:dyDescent="0.25">
      <c r="A210" s="49" t="s">
        <v>75</v>
      </c>
      <c r="B210" s="33" t="s">
        <v>76</v>
      </c>
      <c r="C210" s="32"/>
      <c r="D210" s="16">
        <f>SUM(D211)</f>
        <v>1009.6</v>
      </c>
    </row>
    <row r="211" spans="1:4" s="3" customFormat="1" x14ac:dyDescent="0.25">
      <c r="A211" s="49"/>
      <c r="B211" s="12" t="s">
        <v>143</v>
      </c>
      <c r="C211" s="13" t="s">
        <v>18</v>
      </c>
      <c r="D211" s="15">
        <f>SUM(D212:D217)</f>
        <v>1009.6</v>
      </c>
    </row>
    <row r="212" spans="1:4" s="3" customFormat="1" ht="12.75" customHeight="1" x14ac:dyDescent="0.25">
      <c r="A212" s="49"/>
      <c r="B212" s="30" t="s">
        <v>19</v>
      </c>
      <c r="C212" s="50"/>
      <c r="D212" s="9">
        <v>524.6</v>
      </c>
    </row>
    <row r="213" spans="1:4" s="3" customFormat="1" ht="12.75" customHeight="1" x14ac:dyDescent="0.25">
      <c r="A213" s="49"/>
      <c r="B213" s="30" t="s">
        <v>14</v>
      </c>
      <c r="C213" s="50"/>
      <c r="D213" s="19">
        <v>20</v>
      </c>
    </row>
    <row r="214" spans="1:4" s="3" customFormat="1" ht="12.75" customHeight="1" x14ac:dyDescent="0.25">
      <c r="A214" s="49"/>
      <c r="B214" s="30" t="s">
        <v>144</v>
      </c>
      <c r="C214" s="50"/>
      <c r="D214" s="19">
        <v>2.5</v>
      </c>
    </row>
    <row r="215" spans="1:4" s="3" customFormat="1" ht="12.75" customHeight="1" x14ac:dyDescent="0.25">
      <c r="A215" s="49"/>
      <c r="B215" s="30" t="s">
        <v>15</v>
      </c>
      <c r="C215" s="50"/>
      <c r="D215" s="19">
        <v>2.4</v>
      </c>
    </row>
    <row r="216" spans="1:4" s="3" customFormat="1" ht="12.75" customHeight="1" x14ac:dyDescent="0.25">
      <c r="A216" s="49"/>
      <c r="B216" s="30" t="s">
        <v>11</v>
      </c>
      <c r="C216" s="50"/>
      <c r="D216" s="9">
        <v>437.1</v>
      </c>
    </row>
    <row r="217" spans="1:4" s="3" customFormat="1" ht="12.75" customHeight="1" x14ac:dyDescent="0.25">
      <c r="A217" s="49"/>
      <c r="B217" s="30" t="s">
        <v>16</v>
      </c>
      <c r="C217" s="50"/>
      <c r="D217" s="9">
        <v>23</v>
      </c>
    </row>
    <row r="218" spans="1:4" s="3" customFormat="1" ht="18" customHeight="1" x14ac:dyDescent="0.25">
      <c r="A218" s="49" t="s">
        <v>77</v>
      </c>
      <c r="B218" s="33" t="s">
        <v>78</v>
      </c>
      <c r="C218" s="32"/>
      <c r="D218" s="16">
        <f>SUM(D219)</f>
        <v>1711.4</v>
      </c>
    </row>
    <row r="219" spans="1:4" s="3" customFormat="1" x14ac:dyDescent="0.25">
      <c r="A219" s="49"/>
      <c r="B219" s="12" t="s">
        <v>143</v>
      </c>
      <c r="C219" s="13" t="s">
        <v>18</v>
      </c>
      <c r="D219" s="15">
        <f>SUM(D220:D225)</f>
        <v>1711.4</v>
      </c>
    </row>
    <row r="220" spans="1:4" s="3" customFormat="1" ht="12.75" customHeight="1" x14ac:dyDescent="0.25">
      <c r="A220" s="49"/>
      <c r="B220" s="30" t="s">
        <v>19</v>
      </c>
      <c r="C220" s="50"/>
      <c r="D220" s="9">
        <v>943</v>
      </c>
    </row>
    <row r="221" spans="1:4" s="3" customFormat="1" ht="12.75" customHeight="1" x14ac:dyDescent="0.25">
      <c r="A221" s="49"/>
      <c r="B221" s="30" t="s">
        <v>14</v>
      </c>
      <c r="C221" s="50"/>
      <c r="D221" s="9">
        <v>51</v>
      </c>
    </row>
    <row r="222" spans="1:4" s="3" customFormat="1" ht="12.75" customHeight="1" x14ac:dyDescent="0.25">
      <c r="A222" s="49"/>
      <c r="B222" s="30" t="s">
        <v>144</v>
      </c>
      <c r="C222" s="50"/>
      <c r="D222" s="9">
        <v>8</v>
      </c>
    </row>
    <row r="223" spans="1:4" s="3" customFormat="1" ht="12.75" customHeight="1" x14ac:dyDescent="0.25">
      <c r="A223" s="49"/>
      <c r="B223" s="30" t="s">
        <v>15</v>
      </c>
      <c r="C223" s="50"/>
      <c r="D223" s="9">
        <v>30.5</v>
      </c>
    </row>
    <row r="224" spans="1:4" s="3" customFormat="1" ht="12.75" customHeight="1" x14ac:dyDescent="0.25">
      <c r="A224" s="49"/>
      <c r="B224" s="30" t="s">
        <v>11</v>
      </c>
      <c r="C224" s="50"/>
      <c r="D224" s="9">
        <v>653.9</v>
      </c>
    </row>
    <row r="225" spans="1:4" s="3" customFormat="1" ht="12.75" customHeight="1" x14ac:dyDescent="0.25">
      <c r="A225" s="49"/>
      <c r="B225" s="30" t="s">
        <v>16</v>
      </c>
      <c r="C225" s="50"/>
      <c r="D225" s="9">
        <v>25</v>
      </c>
    </row>
    <row r="226" spans="1:4" s="3" customFormat="1" ht="18" customHeight="1" x14ac:dyDescent="0.25">
      <c r="A226" s="49" t="s">
        <v>79</v>
      </c>
      <c r="B226" s="33" t="s">
        <v>80</v>
      </c>
      <c r="C226" s="32"/>
      <c r="D226" s="16">
        <f>SUM(D227)</f>
        <v>1436.9</v>
      </c>
    </row>
    <row r="227" spans="1:4" s="3" customFormat="1" x14ac:dyDescent="0.25">
      <c r="A227" s="49"/>
      <c r="B227" s="12" t="s">
        <v>143</v>
      </c>
      <c r="C227" s="13" t="s">
        <v>18</v>
      </c>
      <c r="D227" s="15">
        <f>SUM(D228:D233)</f>
        <v>1436.9</v>
      </c>
    </row>
    <row r="228" spans="1:4" s="3" customFormat="1" ht="12.75" customHeight="1" x14ac:dyDescent="0.25">
      <c r="A228" s="49"/>
      <c r="B228" s="30" t="s">
        <v>19</v>
      </c>
      <c r="C228" s="50"/>
      <c r="D228" s="9">
        <v>583.1</v>
      </c>
    </row>
    <row r="229" spans="1:4" s="3" customFormat="1" ht="12.75" customHeight="1" x14ac:dyDescent="0.25">
      <c r="A229" s="49"/>
      <c r="B229" s="30" t="s">
        <v>14</v>
      </c>
      <c r="C229" s="50"/>
      <c r="D229" s="9">
        <v>37</v>
      </c>
    </row>
    <row r="230" spans="1:4" s="3" customFormat="1" ht="12.75" customHeight="1" x14ac:dyDescent="0.25">
      <c r="A230" s="49"/>
      <c r="B230" s="30" t="s">
        <v>144</v>
      </c>
      <c r="C230" s="50"/>
      <c r="D230" s="9">
        <v>4.8</v>
      </c>
    </row>
    <row r="231" spans="1:4" s="3" customFormat="1" ht="12.75" customHeight="1" x14ac:dyDescent="0.25">
      <c r="A231" s="49"/>
      <c r="B231" s="30" t="s">
        <v>15</v>
      </c>
      <c r="C231" s="50"/>
      <c r="D231" s="9">
        <v>163.30000000000001</v>
      </c>
    </row>
    <row r="232" spans="1:4" s="3" customFormat="1" ht="12.75" customHeight="1" x14ac:dyDescent="0.25">
      <c r="A232" s="49"/>
      <c r="B232" s="30" t="s">
        <v>11</v>
      </c>
      <c r="C232" s="50"/>
      <c r="D232" s="11">
        <v>619.29999999999995</v>
      </c>
    </row>
    <row r="233" spans="1:4" s="3" customFormat="1" ht="12.75" customHeight="1" x14ac:dyDescent="0.25">
      <c r="A233" s="49"/>
      <c r="B233" s="30" t="s">
        <v>16</v>
      </c>
      <c r="C233" s="50"/>
      <c r="D233" s="9">
        <v>29.4</v>
      </c>
    </row>
    <row r="234" spans="1:4" s="3" customFormat="1" ht="18" customHeight="1" x14ac:dyDescent="0.25">
      <c r="A234" s="49" t="s">
        <v>81</v>
      </c>
      <c r="B234" s="33" t="s">
        <v>82</v>
      </c>
      <c r="C234" s="32"/>
      <c r="D234" s="16">
        <f>SUM(D235)</f>
        <v>1150.8</v>
      </c>
    </row>
    <row r="235" spans="1:4" s="3" customFormat="1" x14ac:dyDescent="0.25">
      <c r="A235" s="49"/>
      <c r="B235" s="12" t="s">
        <v>143</v>
      </c>
      <c r="C235" s="13" t="s">
        <v>18</v>
      </c>
      <c r="D235" s="15">
        <f>SUM(D236:D240)</f>
        <v>1150.8</v>
      </c>
    </row>
    <row r="236" spans="1:4" s="3" customFormat="1" ht="12.75" customHeight="1" x14ac:dyDescent="0.25">
      <c r="A236" s="49"/>
      <c r="B236" s="30" t="s">
        <v>19</v>
      </c>
      <c r="C236" s="50"/>
      <c r="D236" s="9">
        <v>570.9</v>
      </c>
    </row>
    <row r="237" spans="1:4" s="3" customFormat="1" ht="12.75" customHeight="1" x14ac:dyDescent="0.25">
      <c r="A237" s="49"/>
      <c r="B237" s="30" t="s">
        <v>14</v>
      </c>
      <c r="C237" s="50"/>
      <c r="D237" s="9">
        <v>21</v>
      </c>
    </row>
    <row r="238" spans="1:4" s="3" customFormat="1" ht="12.75" customHeight="1" x14ac:dyDescent="0.25">
      <c r="A238" s="49"/>
      <c r="B238" s="30" t="s">
        <v>144</v>
      </c>
      <c r="C238" s="50"/>
      <c r="D238" s="9">
        <v>0.9</v>
      </c>
    </row>
    <row r="239" spans="1:4" s="3" customFormat="1" ht="12.75" customHeight="1" x14ac:dyDescent="0.25">
      <c r="A239" s="49"/>
      <c r="B239" s="30" t="s">
        <v>11</v>
      </c>
      <c r="C239" s="50"/>
      <c r="D239" s="9">
        <v>557.5</v>
      </c>
    </row>
    <row r="240" spans="1:4" s="3" customFormat="1" ht="12.75" customHeight="1" x14ac:dyDescent="0.25">
      <c r="A240" s="49"/>
      <c r="B240" s="30" t="s">
        <v>16</v>
      </c>
      <c r="C240" s="50"/>
      <c r="D240" s="9">
        <v>0.5</v>
      </c>
    </row>
    <row r="241" spans="1:4" s="3" customFormat="1" ht="18" customHeight="1" x14ac:dyDescent="0.25">
      <c r="A241" s="49" t="s">
        <v>83</v>
      </c>
      <c r="B241" s="33" t="s">
        <v>84</v>
      </c>
      <c r="C241" s="32"/>
      <c r="D241" s="16">
        <f>SUM(D242)</f>
        <v>845.1</v>
      </c>
    </row>
    <row r="242" spans="1:4" s="3" customFormat="1" x14ac:dyDescent="0.25">
      <c r="A242" s="49"/>
      <c r="B242" s="12" t="s">
        <v>143</v>
      </c>
      <c r="C242" s="13" t="s">
        <v>18</v>
      </c>
      <c r="D242" s="15">
        <f>SUM(D243:D248)</f>
        <v>845.1</v>
      </c>
    </row>
    <row r="243" spans="1:4" s="3" customFormat="1" ht="12.75" customHeight="1" x14ac:dyDescent="0.25">
      <c r="A243" s="49"/>
      <c r="B243" s="30" t="s">
        <v>19</v>
      </c>
      <c r="C243" s="50"/>
      <c r="D243" s="9">
        <v>348.8</v>
      </c>
    </row>
    <row r="244" spans="1:4" s="3" customFormat="1" ht="12.75" customHeight="1" x14ac:dyDescent="0.25">
      <c r="A244" s="49"/>
      <c r="B244" s="30" t="s">
        <v>14</v>
      </c>
      <c r="C244" s="50"/>
      <c r="D244" s="9">
        <v>20</v>
      </c>
    </row>
    <row r="245" spans="1:4" s="3" customFormat="1" ht="12.75" customHeight="1" x14ac:dyDescent="0.25">
      <c r="A245" s="49"/>
      <c r="B245" s="30" t="s">
        <v>144</v>
      </c>
      <c r="C245" s="50"/>
      <c r="D245" s="9">
        <v>6.3</v>
      </c>
    </row>
    <row r="246" spans="1:4" s="3" customFormat="1" ht="12.75" customHeight="1" x14ac:dyDescent="0.25">
      <c r="A246" s="49"/>
      <c r="B246" s="30" t="s">
        <v>15</v>
      </c>
      <c r="C246" s="50"/>
      <c r="D246" s="9">
        <v>4.5999999999999996</v>
      </c>
    </row>
    <row r="247" spans="1:4" s="3" customFormat="1" ht="12.75" customHeight="1" x14ac:dyDescent="0.25">
      <c r="A247" s="49"/>
      <c r="B247" s="30" t="s">
        <v>11</v>
      </c>
      <c r="C247" s="50"/>
      <c r="D247" s="9">
        <v>442.4</v>
      </c>
    </row>
    <row r="248" spans="1:4" s="3" customFormat="1" ht="12.75" customHeight="1" x14ac:dyDescent="0.25">
      <c r="A248" s="49"/>
      <c r="B248" s="30" t="s">
        <v>16</v>
      </c>
      <c r="C248" s="50"/>
      <c r="D248" s="9">
        <v>23</v>
      </c>
    </row>
    <row r="249" spans="1:4" s="3" customFormat="1" ht="18" customHeight="1" x14ac:dyDescent="0.25">
      <c r="A249" s="49" t="s">
        <v>85</v>
      </c>
      <c r="B249" s="33" t="s">
        <v>86</v>
      </c>
      <c r="C249" s="32"/>
      <c r="D249" s="16">
        <f>SUM(D250)</f>
        <v>1732</v>
      </c>
    </row>
    <row r="250" spans="1:4" s="3" customFormat="1" x14ac:dyDescent="0.25">
      <c r="A250" s="49"/>
      <c r="B250" s="12" t="s">
        <v>143</v>
      </c>
      <c r="C250" s="13" t="s">
        <v>18</v>
      </c>
      <c r="D250" s="15">
        <f>SUM(D251:D256)</f>
        <v>1732</v>
      </c>
    </row>
    <row r="251" spans="1:4" s="3" customFormat="1" ht="12.75" customHeight="1" x14ac:dyDescent="0.25">
      <c r="A251" s="49"/>
      <c r="B251" s="30" t="s">
        <v>19</v>
      </c>
      <c r="C251" s="50"/>
      <c r="D251" s="9">
        <v>783</v>
      </c>
    </row>
    <row r="252" spans="1:4" s="3" customFormat="1" ht="12.75" customHeight="1" x14ac:dyDescent="0.25">
      <c r="A252" s="49"/>
      <c r="B252" s="30" t="s">
        <v>14</v>
      </c>
      <c r="C252" s="50"/>
      <c r="D252" s="9">
        <v>40</v>
      </c>
    </row>
    <row r="253" spans="1:4" s="3" customFormat="1" ht="12.75" customHeight="1" x14ac:dyDescent="0.25">
      <c r="A253" s="49"/>
      <c r="B253" s="30" t="s">
        <v>144</v>
      </c>
      <c r="C253" s="50"/>
      <c r="D253" s="9">
        <v>18.899999999999999</v>
      </c>
    </row>
    <row r="254" spans="1:4" s="3" customFormat="1" ht="12.75" customHeight="1" x14ac:dyDescent="0.25">
      <c r="A254" s="49"/>
      <c r="B254" s="30" t="s">
        <v>15</v>
      </c>
      <c r="C254" s="50"/>
      <c r="D254" s="9">
        <v>2.1</v>
      </c>
    </row>
    <row r="255" spans="1:4" s="3" customFormat="1" ht="12.75" customHeight="1" x14ac:dyDescent="0.25">
      <c r="A255" s="49"/>
      <c r="B255" s="30" t="s">
        <v>11</v>
      </c>
      <c r="C255" s="50"/>
      <c r="D255" s="9">
        <v>799</v>
      </c>
    </row>
    <row r="256" spans="1:4" s="3" customFormat="1" ht="12.75" customHeight="1" x14ac:dyDescent="0.25">
      <c r="A256" s="49"/>
      <c r="B256" s="30" t="s">
        <v>16</v>
      </c>
      <c r="C256" s="50"/>
      <c r="D256" s="9">
        <v>89</v>
      </c>
    </row>
    <row r="257" spans="1:4" s="3" customFormat="1" ht="18" customHeight="1" x14ac:dyDescent="0.25">
      <c r="A257" s="49" t="s">
        <v>87</v>
      </c>
      <c r="B257" s="33" t="s">
        <v>88</v>
      </c>
      <c r="C257" s="32"/>
      <c r="D257" s="16">
        <f>SUM(D258)</f>
        <v>789.4</v>
      </c>
    </row>
    <row r="258" spans="1:4" s="3" customFormat="1" x14ac:dyDescent="0.25">
      <c r="A258" s="49"/>
      <c r="B258" s="12" t="s">
        <v>143</v>
      </c>
      <c r="C258" s="13" t="s">
        <v>18</v>
      </c>
      <c r="D258" s="15">
        <f t="shared" ref="D258" si="46">SUM(D259:D263)</f>
        <v>789.4</v>
      </c>
    </row>
    <row r="259" spans="1:4" s="3" customFormat="1" ht="12.75" customHeight="1" x14ac:dyDescent="0.25">
      <c r="A259" s="49"/>
      <c r="B259" s="30" t="s">
        <v>19</v>
      </c>
      <c r="C259" s="50"/>
      <c r="D259" s="9">
        <v>230.4</v>
      </c>
    </row>
    <row r="260" spans="1:4" s="3" customFormat="1" ht="12.75" customHeight="1" x14ac:dyDescent="0.25">
      <c r="A260" s="49"/>
      <c r="B260" s="30" t="s">
        <v>14</v>
      </c>
      <c r="C260" s="50"/>
      <c r="D260" s="9">
        <v>8</v>
      </c>
    </row>
    <row r="261" spans="1:4" s="3" customFormat="1" ht="12.75" customHeight="1" x14ac:dyDescent="0.25">
      <c r="A261" s="49"/>
      <c r="B261" s="30" t="s">
        <v>144</v>
      </c>
      <c r="C261" s="50"/>
      <c r="D261" s="9">
        <v>8.4</v>
      </c>
    </row>
    <row r="262" spans="1:4" s="3" customFormat="1" ht="12.75" customHeight="1" x14ac:dyDescent="0.25">
      <c r="A262" s="49"/>
      <c r="B262" s="30" t="s">
        <v>11</v>
      </c>
      <c r="C262" s="50"/>
      <c r="D262" s="9">
        <v>519.20000000000005</v>
      </c>
    </row>
    <row r="263" spans="1:4" s="3" customFormat="1" ht="12.75" customHeight="1" x14ac:dyDescent="0.25">
      <c r="A263" s="49"/>
      <c r="B263" s="30" t="s">
        <v>16</v>
      </c>
      <c r="C263" s="50"/>
      <c r="D263" s="9">
        <v>23.4</v>
      </c>
    </row>
    <row r="264" spans="1:4" s="3" customFormat="1" ht="18" customHeight="1" x14ac:dyDescent="0.25">
      <c r="A264" s="49" t="s">
        <v>89</v>
      </c>
      <c r="B264" s="33" t="s">
        <v>90</v>
      </c>
      <c r="C264" s="32"/>
      <c r="D264" s="16">
        <f>SUM(D265)</f>
        <v>1185.6999999999998</v>
      </c>
    </row>
    <row r="265" spans="1:4" s="3" customFormat="1" x14ac:dyDescent="0.25">
      <c r="A265" s="49"/>
      <c r="B265" s="12" t="s">
        <v>143</v>
      </c>
      <c r="C265" s="13" t="s">
        <v>18</v>
      </c>
      <c r="D265" s="15">
        <f>SUM(D266:D271)</f>
        <v>1185.6999999999998</v>
      </c>
    </row>
    <row r="266" spans="1:4" s="3" customFormat="1" ht="12.75" customHeight="1" x14ac:dyDescent="0.25">
      <c r="A266" s="49"/>
      <c r="B266" s="30" t="s">
        <v>19</v>
      </c>
      <c r="C266" s="50"/>
      <c r="D266" s="9">
        <v>433.7</v>
      </c>
    </row>
    <row r="267" spans="1:4" s="3" customFormat="1" ht="12.75" customHeight="1" x14ac:dyDescent="0.25">
      <c r="A267" s="49"/>
      <c r="B267" s="30" t="s">
        <v>14</v>
      </c>
      <c r="C267" s="50"/>
      <c r="D267" s="9">
        <v>12</v>
      </c>
    </row>
    <row r="268" spans="1:4" s="3" customFormat="1" ht="12.75" customHeight="1" x14ac:dyDescent="0.25">
      <c r="A268" s="49"/>
      <c r="B268" s="30" t="s">
        <v>144</v>
      </c>
      <c r="C268" s="50"/>
      <c r="D268" s="9">
        <v>17.100000000000001</v>
      </c>
    </row>
    <row r="269" spans="1:4" s="3" customFormat="1" ht="12.75" customHeight="1" x14ac:dyDescent="0.25">
      <c r="A269" s="49"/>
      <c r="B269" s="30" t="s">
        <v>15</v>
      </c>
      <c r="C269" s="50"/>
      <c r="D269" s="9">
        <v>21.2</v>
      </c>
    </row>
    <row r="270" spans="1:4" s="3" customFormat="1" ht="12.75" customHeight="1" x14ac:dyDescent="0.25">
      <c r="A270" s="49"/>
      <c r="B270" s="30" t="s">
        <v>11</v>
      </c>
      <c r="C270" s="50"/>
      <c r="D270" s="9">
        <v>653.6</v>
      </c>
    </row>
    <row r="271" spans="1:4" s="3" customFormat="1" ht="12.75" customHeight="1" x14ac:dyDescent="0.25">
      <c r="A271" s="49"/>
      <c r="B271" s="30" t="s">
        <v>16</v>
      </c>
      <c r="C271" s="50"/>
      <c r="D271" s="9">
        <v>48.1</v>
      </c>
    </row>
    <row r="272" spans="1:4" s="3" customFormat="1" ht="18" customHeight="1" x14ac:dyDescent="0.25">
      <c r="A272" s="49" t="s">
        <v>91</v>
      </c>
      <c r="B272" s="33" t="s">
        <v>92</v>
      </c>
      <c r="C272" s="32"/>
      <c r="D272" s="16">
        <f>SUM(D273)</f>
        <v>631.9</v>
      </c>
    </row>
    <row r="273" spans="1:4" s="3" customFormat="1" x14ac:dyDescent="0.25">
      <c r="A273" s="49"/>
      <c r="B273" s="12" t="s">
        <v>143</v>
      </c>
      <c r="C273" s="13" t="s">
        <v>18</v>
      </c>
      <c r="D273" s="15">
        <f>SUM(D274:D279)</f>
        <v>631.9</v>
      </c>
    </row>
    <row r="274" spans="1:4" s="3" customFormat="1" ht="12.75" customHeight="1" x14ac:dyDescent="0.25">
      <c r="A274" s="49"/>
      <c r="B274" s="30" t="s">
        <v>19</v>
      </c>
      <c r="C274" s="50"/>
      <c r="D274" s="9">
        <v>197.9</v>
      </c>
    </row>
    <row r="275" spans="1:4" s="3" customFormat="1" ht="12.75" customHeight="1" x14ac:dyDescent="0.25">
      <c r="A275" s="49"/>
      <c r="B275" s="30" t="s">
        <v>14</v>
      </c>
      <c r="C275" s="50"/>
      <c r="D275" s="9">
        <v>3</v>
      </c>
    </row>
    <row r="276" spans="1:4" s="3" customFormat="1" ht="12.75" customHeight="1" x14ac:dyDescent="0.25">
      <c r="A276" s="49"/>
      <c r="B276" s="30" t="s">
        <v>144</v>
      </c>
      <c r="C276" s="50"/>
      <c r="D276" s="9">
        <v>7.5</v>
      </c>
    </row>
    <row r="277" spans="1:4" s="3" customFormat="1" ht="12.75" customHeight="1" x14ac:dyDescent="0.25">
      <c r="A277" s="49"/>
      <c r="B277" s="30" t="s">
        <v>15</v>
      </c>
      <c r="C277" s="50"/>
      <c r="D277" s="9">
        <v>38.1</v>
      </c>
    </row>
    <row r="278" spans="1:4" s="3" customFormat="1" ht="12.75" customHeight="1" x14ac:dyDescent="0.25">
      <c r="A278" s="49"/>
      <c r="B278" s="30" t="s">
        <v>11</v>
      </c>
      <c r="C278" s="50"/>
      <c r="D278" s="9">
        <v>366.1</v>
      </c>
    </row>
    <row r="279" spans="1:4" s="3" customFormat="1" ht="12.75" customHeight="1" x14ac:dyDescent="0.25">
      <c r="A279" s="49"/>
      <c r="B279" s="30" t="s">
        <v>16</v>
      </c>
      <c r="C279" s="50"/>
      <c r="D279" s="9">
        <v>19.3</v>
      </c>
    </row>
    <row r="280" spans="1:4" s="3" customFormat="1" ht="18" customHeight="1" x14ac:dyDescent="0.25">
      <c r="A280" s="49" t="s">
        <v>93</v>
      </c>
      <c r="B280" s="33" t="s">
        <v>94</v>
      </c>
      <c r="C280" s="32"/>
      <c r="D280" s="16">
        <f>SUM(D281)</f>
        <v>700.6</v>
      </c>
    </row>
    <row r="281" spans="1:4" s="3" customFormat="1" x14ac:dyDescent="0.25">
      <c r="A281" s="49"/>
      <c r="B281" s="12" t="s">
        <v>143</v>
      </c>
      <c r="C281" s="13" t="s">
        <v>18</v>
      </c>
      <c r="D281" s="15">
        <f>SUM(D282:D287)</f>
        <v>700.6</v>
      </c>
    </row>
    <row r="282" spans="1:4" s="3" customFormat="1" ht="12.75" customHeight="1" x14ac:dyDescent="0.25">
      <c r="A282" s="49"/>
      <c r="B282" s="30" t="s">
        <v>19</v>
      </c>
      <c r="C282" s="55"/>
      <c r="D282" s="9">
        <v>266.8</v>
      </c>
    </row>
    <row r="283" spans="1:4" s="3" customFormat="1" ht="12.75" customHeight="1" x14ac:dyDescent="0.25">
      <c r="A283" s="49"/>
      <c r="B283" s="30" t="s">
        <v>14</v>
      </c>
      <c r="C283" s="55"/>
      <c r="D283" s="9">
        <v>9.5</v>
      </c>
    </row>
    <row r="284" spans="1:4" s="3" customFormat="1" ht="12.75" customHeight="1" x14ac:dyDescent="0.25">
      <c r="A284" s="49"/>
      <c r="B284" s="30" t="s">
        <v>144</v>
      </c>
      <c r="C284" s="55"/>
      <c r="D284" s="9">
        <v>10.1</v>
      </c>
    </row>
    <row r="285" spans="1:4" s="3" customFormat="1" ht="12.75" customHeight="1" x14ac:dyDescent="0.25">
      <c r="A285" s="49"/>
      <c r="B285" s="30" t="s">
        <v>15</v>
      </c>
      <c r="C285" s="55"/>
      <c r="D285" s="9">
        <v>12.8</v>
      </c>
    </row>
    <row r="286" spans="1:4" s="3" customFormat="1" ht="12.75" customHeight="1" x14ac:dyDescent="0.25">
      <c r="A286" s="49"/>
      <c r="B286" s="30" t="s">
        <v>11</v>
      </c>
      <c r="C286" s="55"/>
      <c r="D286" s="9">
        <v>365.8</v>
      </c>
    </row>
    <row r="287" spans="1:4" s="3" customFormat="1" ht="12.75" customHeight="1" x14ac:dyDescent="0.25">
      <c r="A287" s="49"/>
      <c r="B287" s="30" t="s">
        <v>16</v>
      </c>
      <c r="C287" s="55"/>
      <c r="D287" s="9">
        <v>35.6</v>
      </c>
    </row>
    <row r="288" spans="1:4" s="3" customFormat="1" ht="18" customHeight="1" x14ac:dyDescent="0.25">
      <c r="A288" s="49" t="s">
        <v>95</v>
      </c>
      <c r="B288" s="33" t="s">
        <v>96</v>
      </c>
      <c r="C288" s="32"/>
      <c r="D288" s="16">
        <f>SUM(D289)</f>
        <v>1188.3999999999999</v>
      </c>
    </row>
    <row r="289" spans="1:4" s="3" customFormat="1" x14ac:dyDescent="0.25">
      <c r="A289" s="49"/>
      <c r="B289" s="12" t="s">
        <v>143</v>
      </c>
      <c r="C289" s="13" t="s">
        <v>18</v>
      </c>
      <c r="D289" s="15">
        <f t="shared" ref="D289" si="47">SUM(D290:D294)</f>
        <v>1188.3999999999999</v>
      </c>
    </row>
    <row r="290" spans="1:4" s="3" customFormat="1" ht="12.75" customHeight="1" x14ac:dyDescent="0.25">
      <c r="A290" s="49"/>
      <c r="B290" s="30" t="s">
        <v>19</v>
      </c>
      <c r="C290" s="55"/>
      <c r="D290" s="9">
        <v>492</v>
      </c>
    </row>
    <row r="291" spans="1:4" s="3" customFormat="1" ht="12.75" customHeight="1" x14ac:dyDescent="0.25">
      <c r="A291" s="49"/>
      <c r="B291" s="30" t="s">
        <v>14</v>
      </c>
      <c r="C291" s="55"/>
      <c r="D291" s="9">
        <v>15</v>
      </c>
    </row>
    <row r="292" spans="1:4" s="3" customFormat="1" ht="12.75" customHeight="1" x14ac:dyDescent="0.25">
      <c r="A292" s="49"/>
      <c r="B292" s="30" t="s">
        <v>144</v>
      </c>
      <c r="C292" s="55"/>
      <c r="D292" s="9">
        <v>19</v>
      </c>
    </row>
    <row r="293" spans="1:4" s="3" customFormat="1" ht="12.75" customHeight="1" x14ac:dyDescent="0.25">
      <c r="A293" s="49"/>
      <c r="B293" s="30" t="s">
        <v>11</v>
      </c>
      <c r="C293" s="55"/>
      <c r="D293" s="9">
        <v>596.1</v>
      </c>
    </row>
    <row r="294" spans="1:4" s="3" customFormat="1" ht="12.75" customHeight="1" x14ac:dyDescent="0.25">
      <c r="A294" s="49"/>
      <c r="B294" s="30" t="s">
        <v>16</v>
      </c>
      <c r="C294" s="55"/>
      <c r="D294" s="9">
        <v>66.3</v>
      </c>
    </row>
    <row r="295" spans="1:4" s="3" customFormat="1" ht="18" customHeight="1" x14ac:dyDescent="0.25">
      <c r="A295" s="49" t="s">
        <v>97</v>
      </c>
      <c r="B295" s="33" t="s">
        <v>98</v>
      </c>
      <c r="C295" s="32"/>
      <c r="D295" s="16">
        <f>SUM(D296+D301)</f>
        <v>652.20000000000005</v>
      </c>
    </row>
    <row r="296" spans="1:4" s="3" customFormat="1" x14ac:dyDescent="0.25">
      <c r="A296" s="49"/>
      <c r="B296" s="12" t="s">
        <v>145</v>
      </c>
      <c r="C296" s="13" t="s">
        <v>18</v>
      </c>
      <c r="D296" s="15">
        <f>SUM(D297:D300)</f>
        <v>619.70000000000005</v>
      </c>
    </row>
    <row r="297" spans="1:4" s="3" customFormat="1" ht="12.75" customHeight="1" x14ac:dyDescent="0.25">
      <c r="A297" s="49"/>
      <c r="B297" s="30" t="s">
        <v>19</v>
      </c>
      <c r="C297" s="52"/>
      <c r="D297" s="20">
        <v>145.69999999999999</v>
      </c>
    </row>
    <row r="298" spans="1:4" s="3" customFormat="1" ht="12.75" customHeight="1" x14ac:dyDescent="0.25">
      <c r="A298" s="49"/>
      <c r="B298" s="30" t="s">
        <v>15</v>
      </c>
      <c r="C298" s="53"/>
      <c r="D298" s="20">
        <v>27.3</v>
      </c>
    </row>
    <row r="299" spans="1:4" s="3" customFormat="1" ht="12.75" customHeight="1" x14ac:dyDescent="0.25">
      <c r="A299" s="49"/>
      <c r="B299" s="30" t="s">
        <v>11</v>
      </c>
      <c r="C299" s="53"/>
      <c r="D299" s="21">
        <v>431.7</v>
      </c>
    </row>
    <row r="300" spans="1:4" s="3" customFormat="1" ht="12.75" customHeight="1" x14ac:dyDescent="0.25">
      <c r="A300" s="49"/>
      <c r="B300" s="30" t="s">
        <v>16</v>
      </c>
      <c r="C300" s="54"/>
      <c r="D300" s="9">
        <v>15</v>
      </c>
    </row>
    <row r="301" spans="1:4" s="3" customFormat="1" ht="15" customHeight="1" x14ac:dyDescent="0.25">
      <c r="A301" s="49"/>
      <c r="B301" s="6" t="s">
        <v>20</v>
      </c>
      <c r="C301" s="13" t="s">
        <v>21</v>
      </c>
      <c r="D301" s="15">
        <f t="shared" ref="D301" si="48">SUM(D302)</f>
        <v>32.5</v>
      </c>
    </row>
    <row r="302" spans="1:4" s="3" customFormat="1" ht="12.75" customHeight="1" x14ac:dyDescent="0.25">
      <c r="A302" s="49"/>
      <c r="B302" s="30" t="s">
        <v>11</v>
      </c>
      <c r="C302" s="8"/>
      <c r="D302" s="9">
        <v>32.5</v>
      </c>
    </row>
    <row r="303" spans="1:4" s="3" customFormat="1" ht="18" customHeight="1" x14ac:dyDescent="0.25">
      <c r="A303" s="49" t="s">
        <v>99</v>
      </c>
      <c r="B303" s="33" t="s">
        <v>100</v>
      </c>
      <c r="C303" s="34"/>
      <c r="D303" s="16">
        <f t="shared" ref="D303" si="49">SUM(D304)</f>
        <v>735.8</v>
      </c>
    </row>
    <row r="304" spans="1:4" s="3" customFormat="1" x14ac:dyDescent="0.25">
      <c r="A304" s="49"/>
      <c r="B304" s="12" t="s">
        <v>145</v>
      </c>
      <c r="C304" s="13" t="s">
        <v>18</v>
      </c>
      <c r="D304" s="15">
        <f t="shared" ref="D304" si="50">SUM(D305:D308)</f>
        <v>735.8</v>
      </c>
    </row>
    <row r="305" spans="1:4" s="3" customFormat="1" ht="12.75" customHeight="1" x14ac:dyDescent="0.25">
      <c r="A305" s="49"/>
      <c r="B305" s="30" t="s">
        <v>19</v>
      </c>
      <c r="C305" s="50"/>
      <c r="D305" s="9">
        <v>73.8</v>
      </c>
    </row>
    <row r="306" spans="1:4" s="3" customFormat="1" ht="12.75" customHeight="1" x14ac:dyDescent="0.25">
      <c r="A306" s="49"/>
      <c r="B306" s="30" t="s">
        <v>144</v>
      </c>
      <c r="C306" s="50"/>
      <c r="D306" s="9">
        <v>20.6</v>
      </c>
    </row>
    <row r="307" spans="1:4" s="3" customFormat="1" ht="12.75" customHeight="1" x14ac:dyDescent="0.25">
      <c r="A307" s="49"/>
      <c r="B307" s="30" t="s">
        <v>11</v>
      </c>
      <c r="C307" s="50"/>
      <c r="D307" s="9">
        <v>630.9</v>
      </c>
    </row>
    <row r="308" spans="1:4" s="3" customFormat="1" ht="12.75" customHeight="1" x14ac:dyDescent="0.25">
      <c r="A308" s="49"/>
      <c r="B308" s="30" t="s">
        <v>16</v>
      </c>
      <c r="C308" s="50"/>
      <c r="D308" s="9">
        <v>10.5</v>
      </c>
    </row>
    <row r="309" spans="1:4" s="3" customFormat="1" ht="18" customHeight="1" x14ac:dyDescent="0.25">
      <c r="A309" s="49" t="s">
        <v>101</v>
      </c>
      <c r="B309" s="33" t="s">
        <v>102</v>
      </c>
      <c r="C309" s="34"/>
      <c r="D309" s="16">
        <f t="shared" ref="D309" si="51">SUM(D310)</f>
        <v>1563.6</v>
      </c>
    </row>
    <row r="310" spans="1:4" s="3" customFormat="1" ht="15" customHeight="1" x14ac:dyDescent="0.25">
      <c r="A310" s="49"/>
      <c r="B310" s="6" t="s">
        <v>103</v>
      </c>
      <c r="C310" s="13" t="s">
        <v>21</v>
      </c>
      <c r="D310" s="15">
        <f t="shared" ref="D310" si="52">SUM(D311:D313)</f>
        <v>1563.6</v>
      </c>
    </row>
    <row r="311" spans="1:4" s="3" customFormat="1" ht="12.75" customHeight="1" x14ac:dyDescent="0.25">
      <c r="A311" s="49"/>
      <c r="B311" s="30" t="s">
        <v>15</v>
      </c>
      <c r="C311" s="50"/>
      <c r="D311" s="9">
        <v>45.7</v>
      </c>
    </row>
    <row r="312" spans="1:4" s="3" customFormat="1" ht="12.75" customHeight="1" x14ac:dyDescent="0.25">
      <c r="A312" s="49"/>
      <c r="B312" s="30" t="s">
        <v>11</v>
      </c>
      <c r="C312" s="50"/>
      <c r="D312" s="9">
        <v>1516.1</v>
      </c>
    </row>
    <row r="313" spans="1:4" s="3" customFormat="1" ht="12.75" customHeight="1" x14ac:dyDescent="0.25">
      <c r="A313" s="49"/>
      <c r="B313" s="30" t="s">
        <v>16</v>
      </c>
      <c r="C313" s="50"/>
      <c r="D313" s="9">
        <v>1.8</v>
      </c>
    </row>
    <row r="314" spans="1:4" s="3" customFormat="1" ht="18" customHeight="1" x14ac:dyDescent="0.25">
      <c r="A314" s="49" t="s">
        <v>104</v>
      </c>
      <c r="B314" s="33" t="s">
        <v>105</v>
      </c>
      <c r="C314" s="34"/>
      <c r="D314" s="16">
        <f t="shared" ref="D314" si="53">SUM(D315)</f>
        <v>244.8</v>
      </c>
    </row>
    <row r="315" spans="1:4" s="3" customFormat="1" ht="15" customHeight="1" x14ac:dyDescent="0.25">
      <c r="A315" s="49"/>
      <c r="B315" s="6" t="s">
        <v>106</v>
      </c>
      <c r="C315" s="13" t="s">
        <v>21</v>
      </c>
      <c r="D315" s="15">
        <f t="shared" ref="D315" si="54">SUM(D316:D317)</f>
        <v>244.8</v>
      </c>
    </row>
    <row r="316" spans="1:4" s="3" customFormat="1" ht="12.75" customHeight="1" x14ac:dyDescent="0.25">
      <c r="A316" s="49"/>
      <c r="B316" s="30" t="s">
        <v>11</v>
      </c>
      <c r="C316" s="50"/>
      <c r="D316" s="11">
        <v>240.8</v>
      </c>
    </row>
    <row r="317" spans="1:4" s="3" customFormat="1" ht="12.75" customHeight="1" x14ac:dyDescent="0.25">
      <c r="A317" s="49"/>
      <c r="B317" s="30" t="s">
        <v>16</v>
      </c>
      <c r="C317" s="50"/>
      <c r="D317" s="9">
        <v>4</v>
      </c>
    </row>
    <row r="318" spans="1:4" s="3" customFormat="1" ht="18" customHeight="1" x14ac:dyDescent="0.25">
      <c r="A318" s="49" t="s">
        <v>107</v>
      </c>
      <c r="B318" s="33" t="s">
        <v>108</v>
      </c>
      <c r="C318" s="34"/>
      <c r="D318" s="16">
        <f t="shared" ref="D318" si="55">SUM(D319)</f>
        <v>308.89999999999998</v>
      </c>
    </row>
    <row r="319" spans="1:4" s="3" customFormat="1" ht="15" customHeight="1" x14ac:dyDescent="0.25">
      <c r="A319" s="49"/>
      <c r="B319" s="6" t="s">
        <v>106</v>
      </c>
      <c r="C319" s="13" t="s">
        <v>21</v>
      </c>
      <c r="D319" s="15">
        <f t="shared" ref="D319" si="56">SUM(D320:D321)</f>
        <v>308.89999999999998</v>
      </c>
    </row>
    <row r="320" spans="1:4" s="3" customFormat="1" ht="12.75" customHeight="1" x14ac:dyDescent="0.25">
      <c r="A320" s="49"/>
      <c r="B320" s="30" t="s">
        <v>11</v>
      </c>
      <c r="C320" s="50"/>
      <c r="D320" s="9">
        <v>304.39999999999998</v>
      </c>
    </row>
    <row r="321" spans="1:9" s="3" customFormat="1" ht="12.75" customHeight="1" x14ac:dyDescent="0.25">
      <c r="A321" s="49"/>
      <c r="B321" s="30" t="s">
        <v>16</v>
      </c>
      <c r="C321" s="50"/>
      <c r="D321" s="9">
        <v>4.5</v>
      </c>
    </row>
    <row r="322" spans="1:9" s="3" customFormat="1" ht="18" customHeight="1" x14ac:dyDescent="0.25">
      <c r="A322" s="49" t="s">
        <v>109</v>
      </c>
      <c r="B322" s="33" t="s">
        <v>110</v>
      </c>
      <c r="C322" s="32"/>
      <c r="D322" s="16">
        <f t="shared" ref="D322" si="57">SUM(D323)</f>
        <v>247.6</v>
      </c>
      <c r="I322" s="17"/>
    </row>
    <row r="323" spans="1:9" s="3" customFormat="1" ht="15" customHeight="1" x14ac:dyDescent="0.25">
      <c r="A323" s="49"/>
      <c r="B323" s="6" t="s">
        <v>106</v>
      </c>
      <c r="C323" s="13" t="s">
        <v>21</v>
      </c>
      <c r="D323" s="15">
        <f t="shared" ref="D323" si="58">SUM(D324:D325)</f>
        <v>247.6</v>
      </c>
    </row>
    <row r="324" spans="1:9" s="3" customFormat="1" ht="12.75" customHeight="1" x14ac:dyDescent="0.25">
      <c r="A324" s="49"/>
      <c r="B324" s="30" t="s">
        <v>11</v>
      </c>
      <c r="C324" s="50"/>
      <c r="D324" s="9">
        <v>245.6</v>
      </c>
    </row>
    <row r="325" spans="1:9" s="3" customFormat="1" ht="12.75" customHeight="1" x14ac:dyDescent="0.25">
      <c r="A325" s="49"/>
      <c r="B325" s="30" t="s">
        <v>16</v>
      </c>
      <c r="C325" s="50"/>
      <c r="D325" s="9">
        <v>2</v>
      </c>
    </row>
    <row r="326" spans="1:9" s="3" customFormat="1" ht="18" customHeight="1" x14ac:dyDescent="0.25">
      <c r="A326" s="49" t="s">
        <v>111</v>
      </c>
      <c r="B326" s="33" t="s">
        <v>112</v>
      </c>
      <c r="C326" s="34"/>
      <c r="D326" s="16">
        <f t="shared" ref="D326" si="59">SUM(D327)</f>
        <v>368.3</v>
      </c>
    </row>
    <row r="327" spans="1:9" s="3" customFormat="1" ht="15" customHeight="1" x14ac:dyDescent="0.25">
      <c r="A327" s="49"/>
      <c r="B327" s="6" t="s">
        <v>106</v>
      </c>
      <c r="C327" s="13" t="s">
        <v>21</v>
      </c>
      <c r="D327" s="15">
        <f t="shared" ref="D327" si="60">SUM(D328:D329)</f>
        <v>368.3</v>
      </c>
    </row>
    <row r="328" spans="1:9" s="3" customFormat="1" ht="12.75" customHeight="1" x14ac:dyDescent="0.25">
      <c r="A328" s="49"/>
      <c r="B328" s="30" t="s">
        <v>11</v>
      </c>
      <c r="C328" s="50"/>
      <c r="D328" s="9">
        <v>362.3</v>
      </c>
    </row>
    <row r="329" spans="1:9" s="3" customFormat="1" ht="12.75" customHeight="1" x14ac:dyDescent="0.25">
      <c r="A329" s="49"/>
      <c r="B329" s="30" t="s">
        <v>16</v>
      </c>
      <c r="C329" s="50"/>
      <c r="D329" s="9">
        <v>6</v>
      </c>
    </row>
    <row r="330" spans="1:9" s="3" customFormat="1" ht="18" customHeight="1" x14ac:dyDescent="0.25">
      <c r="A330" s="49" t="s">
        <v>113</v>
      </c>
      <c r="B330" s="33" t="s">
        <v>114</v>
      </c>
      <c r="C330" s="32"/>
      <c r="D330" s="16">
        <f t="shared" ref="D330" si="61">SUM(D331)</f>
        <v>265.89999999999998</v>
      </c>
    </row>
    <row r="331" spans="1:9" s="3" customFormat="1" ht="15" customHeight="1" x14ac:dyDescent="0.25">
      <c r="A331" s="49"/>
      <c r="B331" s="6" t="s">
        <v>106</v>
      </c>
      <c r="C331" s="13" t="s">
        <v>21</v>
      </c>
      <c r="D331" s="15">
        <f t="shared" ref="D331" si="62">SUM(D332:D333)</f>
        <v>265.89999999999998</v>
      </c>
    </row>
    <row r="332" spans="1:9" s="3" customFormat="1" ht="12.75" customHeight="1" x14ac:dyDescent="0.25">
      <c r="A332" s="49"/>
      <c r="B332" s="30" t="s">
        <v>11</v>
      </c>
      <c r="C332" s="50"/>
      <c r="D332" s="9">
        <v>264.89999999999998</v>
      </c>
    </row>
    <row r="333" spans="1:9" s="3" customFormat="1" ht="12.75" customHeight="1" x14ac:dyDescent="0.25">
      <c r="A333" s="49"/>
      <c r="B333" s="30" t="s">
        <v>16</v>
      </c>
      <c r="C333" s="50"/>
      <c r="D333" s="9">
        <v>1</v>
      </c>
    </row>
    <row r="334" spans="1:9" s="3" customFormat="1" ht="18" customHeight="1" x14ac:dyDescent="0.25">
      <c r="A334" s="49" t="s">
        <v>115</v>
      </c>
      <c r="B334" s="33" t="s">
        <v>116</v>
      </c>
      <c r="C334" s="32"/>
      <c r="D334" s="16">
        <f t="shared" ref="D334" si="63">SUM(D335)</f>
        <v>288.2</v>
      </c>
    </row>
    <row r="335" spans="1:9" s="3" customFormat="1" ht="15" customHeight="1" x14ac:dyDescent="0.25">
      <c r="A335" s="49"/>
      <c r="B335" s="6" t="s">
        <v>106</v>
      </c>
      <c r="C335" s="13" t="s">
        <v>21</v>
      </c>
      <c r="D335" s="15">
        <f t="shared" ref="D335" si="64">SUM(D336:D337)</f>
        <v>288.2</v>
      </c>
    </row>
    <row r="336" spans="1:9" s="3" customFormat="1" ht="12.75" customHeight="1" x14ac:dyDescent="0.25">
      <c r="A336" s="49"/>
      <c r="B336" s="30" t="s">
        <v>11</v>
      </c>
      <c r="C336" s="50"/>
      <c r="D336" s="9">
        <v>282.7</v>
      </c>
    </row>
    <row r="337" spans="1:7" s="3" customFormat="1" ht="12.75" customHeight="1" x14ac:dyDescent="0.25">
      <c r="A337" s="49"/>
      <c r="B337" s="30" t="s">
        <v>16</v>
      </c>
      <c r="C337" s="50"/>
      <c r="D337" s="9">
        <v>5.5</v>
      </c>
    </row>
    <row r="338" spans="1:7" s="3" customFormat="1" ht="18" customHeight="1" x14ac:dyDescent="0.25">
      <c r="A338" s="49" t="s">
        <v>117</v>
      </c>
      <c r="B338" s="33" t="s">
        <v>118</v>
      </c>
      <c r="C338" s="32"/>
      <c r="D338" s="16">
        <f t="shared" ref="D338" si="65">SUM(D339)</f>
        <v>207.5</v>
      </c>
      <c r="G338" s="17"/>
    </row>
    <row r="339" spans="1:7" s="3" customFormat="1" ht="15" customHeight="1" x14ac:dyDescent="0.25">
      <c r="A339" s="49"/>
      <c r="B339" s="6" t="s">
        <v>106</v>
      </c>
      <c r="C339" s="13" t="s">
        <v>21</v>
      </c>
      <c r="D339" s="15">
        <f t="shared" ref="D339" si="66">SUM(D340:D341)</f>
        <v>207.5</v>
      </c>
    </row>
    <row r="340" spans="1:7" s="3" customFormat="1" ht="12.75" customHeight="1" x14ac:dyDescent="0.25">
      <c r="A340" s="49"/>
      <c r="B340" s="30" t="s">
        <v>11</v>
      </c>
      <c r="C340" s="50"/>
      <c r="D340" s="9">
        <v>206.5</v>
      </c>
    </row>
    <row r="341" spans="1:7" s="3" customFormat="1" ht="12.75" customHeight="1" x14ac:dyDescent="0.25">
      <c r="A341" s="49"/>
      <c r="B341" s="30" t="s">
        <v>16</v>
      </c>
      <c r="C341" s="50"/>
      <c r="D341" s="9">
        <v>1</v>
      </c>
    </row>
    <row r="342" spans="1:7" s="3" customFormat="1" ht="18" customHeight="1" x14ac:dyDescent="0.25">
      <c r="A342" s="49" t="s">
        <v>119</v>
      </c>
      <c r="B342" s="33" t="s">
        <v>120</v>
      </c>
      <c r="C342" s="32"/>
      <c r="D342" s="16">
        <f t="shared" ref="D342" si="67">SUM(D343)</f>
        <v>311.40000000000003</v>
      </c>
    </row>
    <row r="343" spans="1:7" s="3" customFormat="1" ht="15" customHeight="1" x14ac:dyDescent="0.25">
      <c r="A343" s="49"/>
      <c r="B343" s="6" t="s">
        <v>106</v>
      </c>
      <c r="C343" s="13" t="s">
        <v>21</v>
      </c>
      <c r="D343" s="15">
        <f t="shared" ref="D343" si="68">SUM(D344:D345)</f>
        <v>311.40000000000003</v>
      </c>
    </row>
    <row r="344" spans="1:7" s="3" customFormat="1" ht="12.75" customHeight="1" x14ac:dyDescent="0.25">
      <c r="A344" s="49"/>
      <c r="B344" s="30" t="s">
        <v>11</v>
      </c>
      <c r="C344" s="50"/>
      <c r="D344" s="9">
        <v>308.3</v>
      </c>
    </row>
    <row r="345" spans="1:7" s="3" customFormat="1" ht="12.75" customHeight="1" x14ac:dyDescent="0.25">
      <c r="A345" s="49"/>
      <c r="B345" s="30" t="s">
        <v>16</v>
      </c>
      <c r="C345" s="50"/>
      <c r="D345" s="9">
        <v>3.1</v>
      </c>
    </row>
    <row r="346" spans="1:7" s="3" customFormat="1" ht="18" customHeight="1" x14ac:dyDescent="0.25">
      <c r="A346" s="49" t="s">
        <v>121</v>
      </c>
      <c r="B346" s="33" t="s">
        <v>122</v>
      </c>
      <c r="C346" s="32"/>
      <c r="D346" s="16">
        <f t="shared" ref="D346" si="69">SUM(D347)</f>
        <v>225.8</v>
      </c>
    </row>
    <row r="347" spans="1:7" s="3" customFormat="1" ht="15" customHeight="1" x14ac:dyDescent="0.25">
      <c r="A347" s="49"/>
      <c r="B347" s="6" t="s">
        <v>106</v>
      </c>
      <c r="C347" s="13" t="s">
        <v>21</v>
      </c>
      <c r="D347" s="15">
        <f t="shared" ref="D347" si="70">SUM(D348:D349)</f>
        <v>225.8</v>
      </c>
    </row>
    <row r="348" spans="1:7" s="3" customFormat="1" ht="12.75" customHeight="1" x14ac:dyDescent="0.25">
      <c r="A348" s="49"/>
      <c r="B348" s="30" t="s">
        <v>11</v>
      </c>
      <c r="C348" s="50"/>
      <c r="D348" s="9">
        <v>224</v>
      </c>
    </row>
    <row r="349" spans="1:7" s="3" customFormat="1" ht="12.75" customHeight="1" x14ac:dyDescent="0.25">
      <c r="A349" s="49"/>
      <c r="B349" s="30" t="s">
        <v>16</v>
      </c>
      <c r="C349" s="50"/>
      <c r="D349" s="9">
        <v>1.8</v>
      </c>
    </row>
    <row r="350" spans="1:7" s="3" customFormat="1" ht="18" customHeight="1" x14ac:dyDescent="0.25">
      <c r="A350" s="49" t="s">
        <v>123</v>
      </c>
      <c r="B350" s="33" t="s">
        <v>124</v>
      </c>
      <c r="C350" s="32"/>
      <c r="D350" s="16">
        <f t="shared" ref="D350" si="71">SUM(D351)</f>
        <v>241.2</v>
      </c>
    </row>
    <row r="351" spans="1:7" s="3" customFormat="1" ht="15" customHeight="1" x14ac:dyDescent="0.25">
      <c r="A351" s="49"/>
      <c r="B351" s="6" t="s">
        <v>106</v>
      </c>
      <c r="C351" s="13" t="s">
        <v>21</v>
      </c>
      <c r="D351" s="15">
        <f t="shared" ref="D351" si="72">SUM(D352:D353)</f>
        <v>241.2</v>
      </c>
    </row>
    <row r="352" spans="1:7" s="3" customFormat="1" ht="12.75" customHeight="1" x14ac:dyDescent="0.25">
      <c r="A352" s="49"/>
      <c r="B352" s="30" t="s">
        <v>11</v>
      </c>
      <c r="C352" s="50"/>
      <c r="D352" s="9">
        <v>224.2</v>
      </c>
    </row>
    <row r="353" spans="1:4" s="3" customFormat="1" ht="12.75" customHeight="1" x14ac:dyDescent="0.25">
      <c r="A353" s="49"/>
      <c r="B353" s="30" t="s">
        <v>16</v>
      </c>
      <c r="C353" s="50"/>
      <c r="D353" s="9">
        <v>17</v>
      </c>
    </row>
    <row r="354" spans="1:4" s="3" customFormat="1" ht="18" customHeight="1" x14ac:dyDescent="0.25">
      <c r="A354" s="49" t="s">
        <v>125</v>
      </c>
      <c r="B354" s="33" t="s">
        <v>126</v>
      </c>
      <c r="C354" s="32"/>
      <c r="D354" s="16">
        <f>SUM(D355)</f>
        <v>236.9</v>
      </c>
    </row>
    <row r="355" spans="1:4" s="3" customFormat="1" ht="15" customHeight="1" x14ac:dyDescent="0.25">
      <c r="A355" s="49"/>
      <c r="B355" s="6" t="s">
        <v>106</v>
      </c>
      <c r="C355" s="13" t="s">
        <v>21</v>
      </c>
      <c r="D355" s="15">
        <f t="shared" ref="D355" si="73">SUM(D356:D357)</f>
        <v>236.9</v>
      </c>
    </row>
    <row r="356" spans="1:4" s="3" customFormat="1" ht="12.75" customHeight="1" x14ac:dyDescent="0.25">
      <c r="A356" s="49"/>
      <c r="B356" s="30" t="s">
        <v>11</v>
      </c>
      <c r="C356" s="50"/>
      <c r="D356" s="9">
        <v>235.9</v>
      </c>
    </row>
    <row r="357" spans="1:4" s="3" customFormat="1" ht="12.75" customHeight="1" x14ac:dyDescent="0.25">
      <c r="A357" s="49"/>
      <c r="B357" s="30" t="s">
        <v>16</v>
      </c>
      <c r="C357" s="50"/>
      <c r="D357" s="9">
        <v>1</v>
      </c>
    </row>
    <row r="358" spans="1:4" s="3" customFormat="1" ht="18" customHeight="1" x14ac:dyDescent="0.25">
      <c r="A358" s="49" t="s">
        <v>127</v>
      </c>
      <c r="B358" s="33" t="s">
        <v>128</v>
      </c>
      <c r="C358" s="32"/>
      <c r="D358" s="16">
        <f t="shared" ref="D358" si="74">SUM(D359)</f>
        <v>192.6</v>
      </c>
    </row>
    <row r="359" spans="1:4" s="3" customFormat="1" ht="15" customHeight="1" x14ac:dyDescent="0.25">
      <c r="A359" s="49"/>
      <c r="B359" s="6" t="s">
        <v>106</v>
      </c>
      <c r="C359" s="13" t="s">
        <v>21</v>
      </c>
      <c r="D359" s="15">
        <f t="shared" ref="D359" si="75">SUM(D360:D361)</f>
        <v>192.6</v>
      </c>
    </row>
    <row r="360" spans="1:4" s="3" customFormat="1" ht="12.75" customHeight="1" x14ac:dyDescent="0.25">
      <c r="A360" s="49"/>
      <c r="B360" s="30" t="s">
        <v>11</v>
      </c>
      <c r="C360" s="50"/>
      <c r="D360" s="11">
        <v>191.6</v>
      </c>
    </row>
    <row r="361" spans="1:4" s="3" customFormat="1" ht="12.75" customHeight="1" x14ac:dyDescent="0.25">
      <c r="A361" s="49"/>
      <c r="B361" s="30" t="s">
        <v>16</v>
      </c>
      <c r="C361" s="50"/>
      <c r="D361" s="11">
        <v>1</v>
      </c>
    </row>
    <row r="362" spans="1:4" s="3" customFormat="1" ht="18" customHeight="1" x14ac:dyDescent="0.25">
      <c r="A362" s="49" t="s">
        <v>129</v>
      </c>
      <c r="B362" s="33" t="s">
        <v>130</v>
      </c>
      <c r="C362" s="32"/>
      <c r="D362" s="16">
        <f>SUM(D363)</f>
        <v>3957.5</v>
      </c>
    </row>
    <row r="363" spans="1:4" s="3" customFormat="1" ht="15" customHeight="1" x14ac:dyDescent="0.25">
      <c r="A363" s="49"/>
      <c r="B363" s="12" t="s">
        <v>131</v>
      </c>
      <c r="C363" s="13" t="s">
        <v>26</v>
      </c>
      <c r="D363" s="15">
        <f t="shared" ref="D363" si="76">SUM(D364:D369)</f>
        <v>3957.5</v>
      </c>
    </row>
    <row r="364" spans="1:4" s="3" customFormat="1" ht="12.75" customHeight="1" x14ac:dyDescent="0.25">
      <c r="A364" s="49"/>
      <c r="B364" s="30" t="s">
        <v>141</v>
      </c>
      <c r="C364" s="50"/>
      <c r="D364" s="9">
        <v>250.6</v>
      </c>
    </row>
    <row r="365" spans="1:4" s="3" customFormat="1" ht="12.75" customHeight="1" x14ac:dyDescent="0.25">
      <c r="A365" s="49"/>
      <c r="B365" s="30" t="s">
        <v>22</v>
      </c>
      <c r="C365" s="50"/>
      <c r="D365" s="9">
        <v>63.9</v>
      </c>
    </row>
    <row r="366" spans="1:4" s="3" customFormat="1" ht="12.75" customHeight="1" x14ac:dyDescent="0.25">
      <c r="A366" s="49"/>
      <c r="B366" s="30" t="s">
        <v>15</v>
      </c>
      <c r="C366" s="50"/>
      <c r="D366" s="11">
        <v>212.2</v>
      </c>
    </row>
    <row r="367" spans="1:4" s="3" customFormat="1" ht="12.75" customHeight="1" x14ac:dyDescent="0.25">
      <c r="A367" s="49"/>
      <c r="B367" s="30" t="s">
        <v>14</v>
      </c>
      <c r="C367" s="50"/>
      <c r="D367" s="9">
        <v>572.9</v>
      </c>
    </row>
    <row r="368" spans="1:4" s="3" customFormat="1" ht="12.75" customHeight="1" x14ac:dyDescent="0.25">
      <c r="A368" s="49"/>
      <c r="B368" s="30" t="s">
        <v>11</v>
      </c>
      <c r="C368" s="50"/>
      <c r="D368" s="9">
        <v>2480.9</v>
      </c>
    </row>
    <row r="369" spans="1:4" s="3" customFormat="1" ht="12.75" customHeight="1" x14ac:dyDescent="0.25">
      <c r="A369" s="49"/>
      <c r="B369" s="30" t="s">
        <v>16</v>
      </c>
      <c r="C369" s="50"/>
      <c r="D369" s="9">
        <v>377</v>
      </c>
    </row>
    <row r="370" spans="1:4" s="3" customFormat="1" ht="18" customHeight="1" x14ac:dyDescent="0.25">
      <c r="A370" s="49" t="s">
        <v>132</v>
      </c>
      <c r="B370" s="33" t="s">
        <v>133</v>
      </c>
      <c r="C370" s="32"/>
      <c r="D370" s="16">
        <f t="shared" ref="D370" si="77">SUM(D371)</f>
        <v>683.6</v>
      </c>
    </row>
    <row r="371" spans="1:4" s="3" customFormat="1" ht="15" customHeight="1" x14ac:dyDescent="0.25">
      <c r="A371" s="49"/>
      <c r="B371" s="12" t="s">
        <v>134</v>
      </c>
      <c r="C371" s="13" t="s">
        <v>29</v>
      </c>
      <c r="D371" s="15">
        <f>SUM(D372:D374)</f>
        <v>683.6</v>
      </c>
    </row>
    <row r="372" spans="1:4" s="3" customFormat="1" ht="12.75" customHeight="1" x14ac:dyDescent="0.25">
      <c r="A372" s="49"/>
      <c r="B372" s="30" t="s">
        <v>141</v>
      </c>
      <c r="C372" s="52"/>
      <c r="D372" s="9">
        <v>100.1</v>
      </c>
    </row>
    <row r="373" spans="1:4" s="3" customFormat="1" ht="12.75" customHeight="1" x14ac:dyDescent="0.25">
      <c r="A373" s="49"/>
      <c r="B373" s="30" t="s">
        <v>14</v>
      </c>
      <c r="C373" s="53"/>
      <c r="D373" s="9">
        <v>538</v>
      </c>
    </row>
    <row r="374" spans="1:4" s="3" customFormat="1" ht="12.75" customHeight="1" x14ac:dyDescent="0.25">
      <c r="A374" s="49"/>
      <c r="B374" s="30" t="s">
        <v>11</v>
      </c>
      <c r="C374" s="54"/>
      <c r="D374" s="9">
        <v>45.5</v>
      </c>
    </row>
    <row r="375" spans="1:4" s="3" customFormat="1" ht="20.100000000000001" customHeight="1" x14ac:dyDescent="0.25">
      <c r="A375" s="51" t="s">
        <v>135</v>
      </c>
      <c r="B375" s="51"/>
      <c r="C375" s="35"/>
      <c r="D375" s="36">
        <f>SUM(D422+D419+D413+D405+D399+D393+D383+D376)</f>
        <v>76379.599999999991</v>
      </c>
    </row>
    <row r="376" spans="1:4" s="3" customFormat="1" ht="15" customHeight="1" x14ac:dyDescent="0.25">
      <c r="A376" s="41" t="s">
        <v>136</v>
      </c>
      <c r="B376" s="41"/>
      <c r="C376" s="37" t="s">
        <v>10</v>
      </c>
      <c r="D376" s="22">
        <f>SUM(D377:D382)</f>
        <v>12763.999999999998</v>
      </c>
    </row>
    <row r="377" spans="1:4" s="3" customFormat="1" ht="12.75" customHeight="1" x14ac:dyDescent="0.25">
      <c r="A377" s="41"/>
      <c r="B377" s="30" t="s">
        <v>141</v>
      </c>
      <c r="C377" s="43"/>
      <c r="D377" s="9">
        <f>SUM(D17)</f>
        <v>29.9</v>
      </c>
    </row>
    <row r="378" spans="1:4" s="3" customFormat="1" ht="12.75" customHeight="1" x14ac:dyDescent="0.25">
      <c r="A378" s="41"/>
      <c r="B378" s="30" t="s">
        <v>22</v>
      </c>
      <c r="C378" s="44"/>
      <c r="D378" s="9">
        <f>SUM(D18)</f>
        <v>6.2</v>
      </c>
    </row>
    <row r="379" spans="1:4" s="3" customFormat="1" ht="12.75" customHeight="1" x14ac:dyDescent="0.25">
      <c r="A379" s="41"/>
      <c r="B379" s="30" t="s">
        <v>14</v>
      </c>
      <c r="C379" s="44"/>
      <c r="D379" s="9">
        <f>SUM(D19+D158)</f>
        <v>2632.3</v>
      </c>
    </row>
    <row r="380" spans="1:4" s="3" customFormat="1" ht="12.75" customHeight="1" x14ac:dyDescent="0.25">
      <c r="A380" s="41"/>
      <c r="B380" s="30" t="s">
        <v>15</v>
      </c>
      <c r="C380" s="44"/>
      <c r="D380" s="9">
        <f>SUM(D20)</f>
        <v>26</v>
      </c>
    </row>
    <row r="381" spans="1:4" s="3" customFormat="1" ht="12.75" customHeight="1" x14ac:dyDescent="0.25">
      <c r="A381" s="41"/>
      <c r="B381" s="30" t="s">
        <v>11</v>
      </c>
      <c r="C381" s="44"/>
      <c r="D381" s="9">
        <f>SUM(D21+D62+D70+D78+D86+D94+D102+D110+D118+D126+D134+D142+D150+D159+D14)</f>
        <v>10037.099999999999</v>
      </c>
    </row>
    <row r="382" spans="1:4" s="3" customFormat="1" ht="12.75" customHeight="1" x14ac:dyDescent="0.25">
      <c r="A382" s="41"/>
      <c r="B382" s="30" t="s">
        <v>16</v>
      </c>
      <c r="C382" s="45"/>
      <c r="D382" s="9">
        <f>SUM(D22)</f>
        <v>32.5</v>
      </c>
    </row>
    <row r="383" spans="1:4" s="3" customFormat="1" ht="15" customHeight="1" x14ac:dyDescent="0.25">
      <c r="A383" s="41" t="s">
        <v>17</v>
      </c>
      <c r="B383" s="41"/>
      <c r="C383" s="37" t="s">
        <v>18</v>
      </c>
      <c r="D383" s="22">
        <f>SUM(D384:D392)</f>
        <v>32984</v>
      </c>
    </row>
    <row r="384" spans="1:4" s="3" customFormat="1" ht="12.75" customHeight="1" x14ac:dyDescent="0.25">
      <c r="A384" s="46"/>
      <c r="B384" s="30" t="s">
        <v>141</v>
      </c>
      <c r="C384" s="43"/>
      <c r="D384" s="9">
        <f>SUM(D24)</f>
        <v>1753.4</v>
      </c>
    </row>
    <row r="385" spans="1:4" s="3" customFormat="1" ht="12.75" customHeight="1" x14ac:dyDescent="0.25">
      <c r="A385" s="47"/>
      <c r="B385" s="30" t="s">
        <v>22</v>
      </c>
      <c r="C385" s="44"/>
      <c r="D385" s="9">
        <f>SUM(D25)</f>
        <v>238.7</v>
      </c>
    </row>
    <row r="386" spans="1:4" s="3" customFormat="1" ht="12.75" customHeight="1" x14ac:dyDescent="0.25">
      <c r="A386" s="47"/>
      <c r="B386" s="30" t="s">
        <v>14</v>
      </c>
      <c r="C386" s="44"/>
      <c r="D386" s="9">
        <f>SUM(D163+D171+D179+D188+D196+D204+D213+D221+D229+D237+D244+D252+D260+D267+D275+D283+D291)</f>
        <v>627.5</v>
      </c>
    </row>
    <row r="387" spans="1:4" s="3" customFormat="1" ht="12.75" customHeight="1" x14ac:dyDescent="0.25">
      <c r="A387" s="47"/>
      <c r="B387" s="30" t="s">
        <v>19</v>
      </c>
      <c r="C387" s="44"/>
      <c r="D387" s="9">
        <f>SUM(D27+D162+D170+D178+D187+D195+D203+D212+D220+D228+D236+D243+D251+D259+D266+D274+D282+D290+D297+D305)</f>
        <v>14487.9</v>
      </c>
    </row>
    <row r="388" spans="1:4" s="3" customFormat="1" ht="12.75" customHeight="1" x14ac:dyDescent="0.25">
      <c r="A388" s="47"/>
      <c r="B388" s="30" t="s">
        <v>144</v>
      </c>
      <c r="C388" s="44"/>
      <c r="D388" s="9">
        <f>SUM(D164+D172+D180+D189+D197+D205+D214+D222+D230+D238+D245+D253+D261+D268+D276+D284+D292+D306)</f>
        <v>159.99999999999997</v>
      </c>
    </row>
    <row r="389" spans="1:4" s="3" customFormat="1" ht="12.75" customHeight="1" x14ac:dyDescent="0.25">
      <c r="A389" s="47"/>
      <c r="B389" s="30" t="s">
        <v>15</v>
      </c>
      <c r="C389" s="44"/>
      <c r="D389" s="9">
        <f>SUM(D26+D173+D190+D198+D223+D231+D269+D277+D285+D254+D246+D215+D181+D165+D298+D206)</f>
        <v>610.59999999999991</v>
      </c>
    </row>
    <row r="390" spans="1:4" s="3" customFormat="1" ht="12.75" customHeight="1" x14ac:dyDescent="0.25">
      <c r="A390" s="47"/>
      <c r="B390" s="30" t="s">
        <v>146</v>
      </c>
      <c r="C390" s="44"/>
      <c r="D390" s="9">
        <f>SUM(D182+D207)</f>
        <v>140.9</v>
      </c>
    </row>
    <row r="391" spans="1:4" s="3" customFormat="1" ht="12.75" customHeight="1" x14ac:dyDescent="0.25">
      <c r="A391" s="47"/>
      <c r="B391" s="30" t="s">
        <v>11</v>
      </c>
      <c r="C391" s="44"/>
      <c r="D391" s="9">
        <f>SUM(D28+D166+D174+D183+D191+D199+D208+D216+D224+D232+D239+D247+D255+D262+D270+D278+D286+D293+D299+D307)</f>
        <v>14469.7</v>
      </c>
    </row>
    <row r="392" spans="1:4" s="3" customFormat="1" ht="12.75" customHeight="1" x14ac:dyDescent="0.25">
      <c r="A392" s="48"/>
      <c r="B392" s="30" t="s">
        <v>16</v>
      </c>
      <c r="C392" s="45"/>
      <c r="D392" s="9">
        <f>SUM(D167+D175+D184+D192+D200+D209+D217+D225+D233+D240+D248+D256+D263+D271+D279+D287+D294+D300+D308)</f>
        <v>495.30000000000007</v>
      </c>
    </row>
    <row r="393" spans="1:4" s="3" customFormat="1" ht="15" customHeight="1" x14ac:dyDescent="0.25">
      <c r="A393" s="41" t="s">
        <v>20</v>
      </c>
      <c r="B393" s="41"/>
      <c r="C393" s="37" t="s">
        <v>21</v>
      </c>
      <c r="D393" s="22">
        <f t="shared" ref="D393" si="78">SUM(D394:D398)</f>
        <v>6155.4</v>
      </c>
    </row>
    <row r="394" spans="1:4" s="3" customFormat="1" ht="12.75" customHeight="1" x14ac:dyDescent="0.25">
      <c r="A394" s="41"/>
      <c r="B394" s="30" t="s">
        <v>141</v>
      </c>
      <c r="C394" s="40"/>
      <c r="D394" s="9">
        <f>SUM(D30)</f>
        <v>84.6</v>
      </c>
    </row>
    <row r="395" spans="1:4" s="3" customFormat="1" ht="12.75" customHeight="1" x14ac:dyDescent="0.25">
      <c r="A395" s="41"/>
      <c r="B395" s="30" t="s">
        <v>22</v>
      </c>
      <c r="C395" s="40"/>
      <c r="D395" s="9">
        <f>SUM(D31)</f>
        <v>50</v>
      </c>
    </row>
    <row r="396" spans="1:4" s="3" customFormat="1" ht="12.75" customHeight="1" x14ac:dyDescent="0.25">
      <c r="A396" s="41"/>
      <c r="B396" s="30" t="s">
        <v>15</v>
      </c>
      <c r="C396" s="40"/>
      <c r="D396" s="9">
        <f>SUM(D32+D311)</f>
        <v>70.5</v>
      </c>
    </row>
    <row r="397" spans="1:4" s="3" customFormat="1" ht="12.75" customHeight="1" x14ac:dyDescent="0.25">
      <c r="A397" s="41"/>
      <c r="B397" s="30" t="s">
        <v>11</v>
      </c>
      <c r="C397" s="40"/>
      <c r="D397" s="9">
        <f>SUM(D33+D302+D312+D316+D320+D324+D328+D332+D336+D340+D344+D348+D356+D360+D352)</f>
        <v>5900.5999999999995</v>
      </c>
    </row>
    <row r="398" spans="1:4" s="3" customFormat="1" ht="12.75" customHeight="1" x14ac:dyDescent="0.25">
      <c r="A398" s="41"/>
      <c r="B398" s="30" t="s">
        <v>16</v>
      </c>
      <c r="C398" s="40"/>
      <c r="D398" s="9">
        <f>SUM(D313+D317+D321+D325+D329+D333+D337+D341+D345+D349+D353+D357+D361)</f>
        <v>49.7</v>
      </c>
    </row>
    <row r="399" spans="1:4" s="3" customFormat="1" ht="15" customHeight="1" x14ac:dyDescent="0.25">
      <c r="A399" s="41" t="s">
        <v>137</v>
      </c>
      <c r="B399" s="41"/>
      <c r="C399" s="37" t="s">
        <v>23</v>
      </c>
      <c r="D399" s="22">
        <f>SUM(D400:D404)</f>
        <v>5206.0999999999995</v>
      </c>
    </row>
    <row r="400" spans="1:4" s="3" customFormat="1" ht="12.75" customHeight="1" x14ac:dyDescent="0.25">
      <c r="A400" s="41"/>
      <c r="B400" s="30" t="s">
        <v>141</v>
      </c>
      <c r="C400" s="40"/>
      <c r="D400" s="9">
        <f>SUM(D35)</f>
        <v>20</v>
      </c>
    </row>
    <row r="401" spans="1:4" s="3" customFormat="1" ht="12.75" customHeight="1" x14ac:dyDescent="0.25">
      <c r="A401" s="41"/>
      <c r="B401" s="30" t="s">
        <v>22</v>
      </c>
      <c r="C401" s="40"/>
      <c r="D401" s="9">
        <f>SUM(D36)</f>
        <v>9.1999999999999993</v>
      </c>
    </row>
    <row r="402" spans="1:4" s="3" customFormat="1" ht="12.75" customHeight="1" x14ac:dyDescent="0.25">
      <c r="A402" s="41"/>
      <c r="B402" s="30" t="s">
        <v>24</v>
      </c>
      <c r="C402" s="40"/>
      <c r="D402" s="9">
        <f>SUM(D37)</f>
        <v>3033.4</v>
      </c>
    </row>
    <row r="403" spans="1:4" s="3" customFormat="1" ht="12.75" customHeight="1" x14ac:dyDescent="0.25">
      <c r="A403" s="41"/>
      <c r="B403" s="30" t="s">
        <v>11</v>
      </c>
      <c r="C403" s="40"/>
      <c r="D403" s="21">
        <f>SUM(D38+D64+D72+D80+D88+D96+D104+D112+D120+D128+D136+D144+D152)</f>
        <v>2104.7999999999997</v>
      </c>
    </row>
    <row r="404" spans="1:4" s="3" customFormat="1" ht="12.75" customHeight="1" x14ac:dyDescent="0.25">
      <c r="A404" s="41"/>
      <c r="B404" s="30" t="s">
        <v>16</v>
      </c>
      <c r="C404" s="40"/>
      <c r="D404" s="9">
        <f>SUM(D65+D73+D81+D89+D97+D105+D113+D121+D129+D137+D145+D153)</f>
        <v>38.700000000000003</v>
      </c>
    </row>
    <row r="405" spans="1:4" s="3" customFormat="1" ht="15" customHeight="1" x14ac:dyDescent="0.25">
      <c r="A405" s="41" t="s">
        <v>25</v>
      </c>
      <c r="B405" s="41"/>
      <c r="C405" s="37" t="s">
        <v>26</v>
      </c>
      <c r="D405" s="22">
        <f>SUM(D406:D412)</f>
        <v>13204.3</v>
      </c>
    </row>
    <row r="406" spans="1:4" s="3" customFormat="1" ht="12.75" customHeight="1" x14ac:dyDescent="0.25">
      <c r="A406" s="39"/>
      <c r="B406" s="30" t="s">
        <v>141</v>
      </c>
      <c r="C406" s="41"/>
      <c r="D406" s="9">
        <f>SUM(D40+D364)</f>
        <v>294.3</v>
      </c>
    </row>
    <row r="407" spans="1:4" s="3" customFormat="1" ht="12.75" customHeight="1" x14ac:dyDescent="0.25">
      <c r="A407" s="39"/>
      <c r="B407" s="30" t="s">
        <v>22</v>
      </c>
      <c r="C407" s="41"/>
      <c r="D407" s="9">
        <f>SUM(D41+D365)</f>
        <v>69.8</v>
      </c>
    </row>
    <row r="408" spans="1:4" s="3" customFormat="1" ht="12.75" customHeight="1" x14ac:dyDescent="0.25">
      <c r="A408" s="39"/>
      <c r="B408" s="30" t="s">
        <v>14</v>
      </c>
      <c r="C408" s="41"/>
      <c r="D408" s="9">
        <f>SUM(D43+D367)</f>
        <v>2116.1</v>
      </c>
    </row>
    <row r="409" spans="1:4" s="3" customFormat="1" ht="12.75" customHeight="1" x14ac:dyDescent="0.25">
      <c r="A409" s="39"/>
      <c r="B409" s="30" t="s">
        <v>15</v>
      </c>
      <c r="C409" s="41"/>
      <c r="D409" s="9">
        <f>SUM(D42+D366)</f>
        <v>485</v>
      </c>
    </row>
    <row r="410" spans="1:4" s="3" customFormat="1" ht="12.75" customHeight="1" x14ac:dyDescent="0.25">
      <c r="A410" s="39"/>
      <c r="B410" s="30" t="s">
        <v>11</v>
      </c>
      <c r="C410" s="41"/>
      <c r="D410" s="9">
        <f>SUM(D44+D368+D67+D75+D83+D91+D99+D107+D115+D123+D131+D139+D147+D155)</f>
        <v>6341.3000000000011</v>
      </c>
    </row>
    <row r="411" spans="1:4" s="3" customFormat="1" ht="12.75" customHeight="1" x14ac:dyDescent="0.25">
      <c r="A411" s="39"/>
      <c r="B411" s="30" t="s">
        <v>27</v>
      </c>
      <c r="C411" s="41"/>
      <c r="D411" s="19">
        <f>SUM(D45)</f>
        <v>3520.8</v>
      </c>
    </row>
    <row r="412" spans="1:4" s="3" customFormat="1" ht="12.75" customHeight="1" x14ac:dyDescent="0.25">
      <c r="A412" s="39"/>
      <c r="B412" s="30" t="s">
        <v>16</v>
      </c>
      <c r="C412" s="41"/>
      <c r="D412" s="19">
        <f>SUM(D369)</f>
        <v>377</v>
      </c>
    </row>
    <row r="413" spans="1:4" s="3" customFormat="1" ht="15" customHeight="1" x14ac:dyDescent="0.25">
      <c r="A413" s="41" t="s">
        <v>28</v>
      </c>
      <c r="B413" s="41"/>
      <c r="C413" s="37" t="s">
        <v>29</v>
      </c>
      <c r="D413" s="22">
        <f>SUM(D414:D418)</f>
        <v>1915.7</v>
      </c>
    </row>
    <row r="414" spans="1:4" s="3" customFormat="1" ht="12.75" customHeight="1" x14ac:dyDescent="0.25">
      <c r="A414" s="39"/>
      <c r="B414" s="30" t="s">
        <v>141</v>
      </c>
      <c r="C414" s="41"/>
      <c r="D414" s="9">
        <f>SUM(D47+D372)</f>
        <v>985.4</v>
      </c>
    </row>
    <row r="415" spans="1:4" s="3" customFormat="1" ht="12.75" customHeight="1" x14ac:dyDescent="0.25">
      <c r="A415" s="39"/>
      <c r="B415" s="30" t="s">
        <v>22</v>
      </c>
      <c r="C415" s="41"/>
      <c r="D415" s="9">
        <f>SUM(D48)</f>
        <v>157.6</v>
      </c>
    </row>
    <row r="416" spans="1:4" s="3" customFormat="1" ht="12.75" customHeight="1" x14ac:dyDescent="0.25">
      <c r="A416" s="39"/>
      <c r="B416" s="30" t="s">
        <v>14</v>
      </c>
      <c r="C416" s="41"/>
      <c r="D416" s="9">
        <f>SUM(D373)</f>
        <v>538</v>
      </c>
    </row>
    <row r="417" spans="1:4" s="3" customFormat="1" ht="12.75" customHeight="1" x14ac:dyDescent="0.25">
      <c r="A417" s="39"/>
      <c r="B417" s="30" t="s">
        <v>11</v>
      </c>
      <c r="C417" s="41"/>
      <c r="D417" s="9">
        <f>SUM(D49+D374)</f>
        <v>194.5</v>
      </c>
    </row>
    <row r="418" spans="1:4" s="3" customFormat="1" ht="12.75" customHeight="1" x14ac:dyDescent="0.25">
      <c r="A418" s="39"/>
      <c r="B418" s="30" t="s">
        <v>30</v>
      </c>
      <c r="C418" s="41"/>
      <c r="D418" s="19">
        <f>SUM(D50)</f>
        <v>40.200000000000003</v>
      </c>
    </row>
    <row r="419" spans="1:4" s="3" customFormat="1" ht="15" customHeight="1" x14ac:dyDescent="0.25">
      <c r="A419" s="41" t="s">
        <v>138</v>
      </c>
      <c r="B419" s="41"/>
      <c r="C419" s="37" t="s">
        <v>32</v>
      </c>
      <c r="D419" s="22">
        <f>SUM(D420:D421)</f>
        <v>1784.5</v>
      </c>
    </row>
    <row r="420" spans="1:4" s="3" customFormat="1" ht="12.75" customHeight="1" x14ac:dyDescent="0.25">
      <c r="A420" s="39"/>
      <c r="B420" s="30" t="s">
        <v>11</v>
      </c>
      <c r="C420" s="40"/>
      <c r="D420" s="23">
        <f>SUM(D52)</f>
        <v>1573.7</v>
      </c>
    </row>
    <row r="421" spans="1:4" ht="12.75" customHeight="1" x14ac:dyDescent="0.25">
      <c r="A421" s="39"/>
      <c r="B421" s="30" t="s">
        <v>30</v>
      </c>
      <c r="C421" s="40"/>
      <c r="D421" s="23">
        <f>SUM(D53)</f>
        <v>210.8</v>
      </c>
    </row>
    <row r="422" spans="1:4" ht="15" customHeight="1" x14ac:dyDescent="0.25">
      <c r="A422" s="41" t="s">
        <v>33</v>
      </c>
      <c r="B422" s="41"/>
      <c r="C422" s="37" t="s">
        <v>34</v>
      </c>
      <c r="D422" s="22">
        <f t="shared" ref="D422" si="79">SUM(D423:D427)</f>
        <v>2365.6</v>
      </c>
    </row>
    <row r="423" spans="1:4" ht="12.75" customHeight="1" x14ac:dyDescent="0.25">
      <c r="A423" s="39"/>
      <c r="B423" s="30" t="s">
        <v>141</v>
      </c>
      <c r="C423" s="41"/>
      <c r="D423" s="9">
        <f>SUM(D55)</f>
        <v>477.7</v>
      </c>
    </row>
    <row r="424" spans="1:4" ht="12.75" customHeight="1" x14ac:dyDescent="0.25">
      <c r="A424" s="39"/>
      <c r="B424" s="30" t="s">
        <v>22</v>
      </c>
      <c r="C424" s="41"/>
      <c r="D424" s="9">
        <f>SUM(D56)</f>
        <v>84.3</v>
      </c>
    </row>
    <row r="425" spans="1:4" ht="12.75" customHeight="1" x14ac:dyDescent="0.25">
      <c r="A425" s="39"/>
      <c r="B425" s="30" t="s">
        <v>14</v>
      </c>
      <c r="C425" s="41"/>
      <c r="D425" s="9">
        <f>SUM(D57)</f>
        <v>454.1</v>
      </c>
    </row>
    <row r="426" spans="1:4" ht="12.75" customHeight="1" x14ac:dyDescent="0.25">
      <c r="A426" s="39"/>
      <c r="B426" s="30" t="s">
        <v>35</v>
      </c>
      <c r="C426" s="41"/>
      <c r="D426" s="9">
        <f>SUM(D58)</f>
        <v>890</v>
      </c>
    </row>
    <row r="427" spans="1:4" ht="12.75" customHeight="1" x14ac:dyDescent="0.25">
      <c r="A427" s="39"/>
      <c r="B427" s="30" t="s">
        <v>11</v>
      </c>
      <c r="C427" s="41"/>
      <c r="D427" s="9">
        <f>SUM(D59)</f>
        <v>459.5</v>
      </c>
    </row>
    <row r="428" spans="1:4" ht="15" customHeight="1" x14ac:dyDescent="0.25">
      <c r="A428" s="42" t="s">
        <v>139</v>
      </c>
      <c r="B428" s="42"/>
      <c r="C428" s="42"/>
    </row>
    <row r="429" spans="1:4" ht="15" customHeight="1" x14ac:dyDescent="0.25"/>
    <row r="430" spans="1:4" ht="15" customHeight="1" x14ac:dyDescent="0.25"/>
    <row r="431" spans="1:4" ht="15" customHeight="1" x14ac:dyDescent="0.25"/>
    <row r="432" spans="1:4" ht="15" customHeight="1" x14ac:dyDescent="0.25">
      <c r="C432" s="24"/>
    </row>
    <row r="433" spans="3:4" x14ac:dyDescent="0.25">
      <c r="C433" s="24"/>
      <c r="D433" s="25"/>
    </row>
    <row r="434" spans="3:4" x14ac:dyDescent="0.25">
      <c r="C434" s="24"/>
      <c r="D434" s="25"/>
    </row>
    <row r="435" spans="3:4" x14ac:dyDescent="0.25">
      <c r="C435" s="24"/>
      <c r="D435" s="25"/>
    </row>
    <row r="436" spans="3:4" x14ac:dyDescent="0.25">
      <c r="C436" s="24"/>
      <c r="D436" s="25"/>
    </row>
    <row r="437" spans="3:4" x14ac:dyDescent="0.25">
      <c r="C437" s="24"/>
      <c r="D437" s="25"/>
    </row>
    <row r="438" spans="3:4" x14ac:dyDescent="0.25">
      <c r="C438" s="24"/>
      <c r="D438" s="25"/>
    </row>
    <row r="439" spans="3:4" x14ac:dyDescent="0.25">
      <c r="C439" s="24"/>
      <c r="D439" s="25"/>
    </row>
    <row r="440" spans="3:4" x14ac:dyDescent="0.25">
      <c r="C440" s="24"/>
      <c r="D440" s="25"/>
    </row>
    <row r="441" spans="3:4" x14ac:dyDescent="0.25">
      <c r="C441" s="24"/>
      <c r="D441" s="25"/>
    </row>
    <row r="442" spans="3:4" x14ac:dyDescent="0.25">
      <c r="C442" s="24"/>
      <c r="D442" s="25"/>
    </row>
    <row r="443" spans="3:4" x14ac:dyDescent="0.25">
      <c r="C443" s="24"/>
      <c r="D443" s="25"/>
    </row>
    <row r="444" spans="3:4" x14ac:dyDescent="0.25">
      <c r="C444" s="24"/>
      <c r="D444" s="25"/>
    </row>
    <row r="445" spans="3:4" x14ac:dyDescent="0.25">
      <c r="C445" s="24"/>
      <c r="D445" s="25"/>
    </row>
    <row r="446" spans="3:4" x14ac:dyDescent="0.25">
      <c r="C446" s="24"/>
      <c r="D446" s="25"/>
    </row>
    <row r="447" spans="3:4" x14ac:dyDescent="0.25">
      <c r="C447" s="24"/>
      <c r="D447" s="25"/>
    </row>
    <row r="448" spans="3:4" x14ac:dyDescent="0.25">
      <c r="C448" s="24"/>
      <c r="D448" s="26"/>
    </row>
    <row r="449" spans="3:4" x14ac:dyDescent="0.25">
      <c r="C449" s="3"/>
      <c r="D449" s="27"/>
    </row>
  </sheetData>
  <mergeCells count="131">
    <mergeCell ref="A8:D8"/>
    <mergeCell ref="A12:A14"/>
    <mergeCell ref="A15:A59"/>
    <mergeCell ref="C24:C28"/>
    <mergeCell ref="C30:C33"/>
    <mergeCell ref="C40:C45"/>
    <mergeCell ref="C47:C50"/>
    <mergeCell ref="C52:C53"/>
    <mergeCell ref="C55:C59"/>
    <mergeCell ref="C17:C22"/>
    <mergeCell ref="C35:C38"/>
    <mergeCell ref="A84:A91"/>
    <mergeCell ref="C88:C89"/>
    <mergeCell ref="A92:A99"/>
    <mergeCell ref="C96:C97"/>
    <mergeCell ref="A100:A107"/>
    <mergeCell ref="C104:C105"/>
    <mergeCell ref="A60:A67"/>
    <mergeCell ref="C64:C65"/>
    <mergeCell ref="A68:A75"/>
    <mergeCell ref="C72:C73"/>
    <mergeCell ref="A76:A83"/>
    <mergeCell ref="C80:C81"/>
    <mergeCell ref="A132:A139"/>
    <mergeCell ref="C136:C137"/>
    <mergeCell ref="A140:A147"/>
    <mergeCell ref="C144:C145"/>
    <mergeCell ref="A148:A155"/>
    <mergeCell ref="C152:C153"/>
    <mergeCell ref="A108:A115"/>
    <mergeCell ref="C112:C113"/>
    <mergeCell ref="A116:A123"/>
    <mergeCell ref="C120:C121"/>
    <mergeCell ref="A124:A131"/>
    <mergeCell ref="C128:C129"/>
    <mergeCell ref="A176:A184"/>
    <mergeCell ref="C178:C184"/>
    <mergeCell ref="A185:A192"/>
    <mergeCell ref="C187:C192"/>
    <mergeCell ref="A193:A200"/>
    <mergeCell ref="C195:C200"/>
    <mergeCell ref="A156:A159"/>
    <mergeCell ref="C158:C159"/>
    <mergeCell ref="A160:A167"/>
    <mergeCell ref="C162:C167"/>
    <mergeCell ref="A168:A175"/>
    <mergeCell ref="C170:C175"/>
    <mergeCell ref="A226:A233"/>
    <mergeCell ref="C228:C233"/>
    <mergeCell ref="A234:A240"/>
    <mergeCell ref="C236:C240"/>
    <mergeCell ref="A241:A248"/>
    <mergeCell ref="C243:C248"/>
    <mergeCell ref="A201:A209"/>
    <mergeCell ref="C203:C209"/>
    <mergeCell ref="A210:A217"/>
    <mergeCell ref="C212:C217"/>
    <mergeCell ref="A218:A225"/>
    <mergeCell ref="C220:C225"/>
    <mergeCell ref="A272:A279"/>
    <mergeCell ref="C274:C279"/>
    <mergeCell ref="A280:A287"/>
    <mergeCell ref="C282:C287"/>
    <mergeCell ref="A288:A294"/>
    <mergeCell ref="C290:C294"/>
    <mergeCell ref="A249:A256"/>
    <mergeCell ref="C251:C256"/>
    <mergeCell ref="A257:A263"/>
    <mergeCell ref="C259:C263"/>
    <mergeCell ref="A264:A271"/>
    <mergeCell ref="C266:C271"/>
    <mergeCell ref="A314:A317"/>
    <mergeCell ref="C316:C317"/>
    <mergeCell ref="A318:A321"/>
    <mergeCell ref="C320:C321"/>
    <mergeCell ref="A322:A325"/>
    <mergeCell ref="C324:C325"/>
    <mergeCell ref="A295:A302"/>
    <mergeCell ref="A303:A308"/>
    <mergeCell ref="C305:C308"/>
    <mergeCell ref="A309:A313"/>
    <mergeCell ref="C311:C313"/>
    <mergeCell ref="C297:C300"/>
    <mergeCell ref="A338:A341"/>
    <mergeCell ref="C340:C341"/>
    <mergeCell ref="A342:A345"/>
    <mergeCell ref="C344:C345"/>
    <mergeCell ref="A346:A349"/>
    <mergeCell ref="C348:C349"/>
    <mergeCell ref="A326:A329"/>
    <mergeCell ref="C328:C329"/>
    <mergeCell ref="A330:A333"/>
    <mergeCell ref="C332:C333"/>
    <mergeCell ref="A334:A337"/>
    <mergeCell ref="C336:C337"/>
    <mergeCell ref="A362:A369"/>
    <mergeCell ref="C364:C369"/>
    <mergeCell ref="A370:A374"/>
    <mergeCell ref="A375:B375"/>
    <mergeCell ref="A376:B376"/>
    <mergeCell ref="A350:A353"/>
    <mergeCell ref="C352:C353"/>
    <mergeCell ref="A354:A357"/>
    <mergeCell ref="C356:C357"/>
    <mergeCell ref="A358:A361"/>
    <mergeCell ref="C360:C361"/>
    <mergeCell ref="C372:C374"/>
    <mergeCell ref="A394:A398"/>
    <mergeCell ref="C394:C398"/>
    <mergeCell ref="A399:B399"/>
    <mergeCell ref="A400:A404"/>
    <mergeCell ref="C400:C404"/>
    <mergeCell ref="A405:B405"/>
    <mergeCell ref="A377:A382"/>
    <mergeCell ref="A383:B383"/>
    <mergeCell ref="A393:B393"/>
    <mergeCell ref="C377:C382"/>
    <mergeCell ref="C384:C392"/>
    <mergeCell ref="A384:A392"/>
    <mergeCell ref="A420:A421"/>
    <mergeCell ref="C420:C421"/>
    <mergeCell ref="A422:B422"/>
    <mergeCell ref="A423:A427"/>
    <mergeCell ref="C423:C427"/>
    <mergeCell ref="A428:C428"/>
    <mergeCell ref="A406:A412"/>
    <mergeCell ref="C406:C412"/>
    <mergeCell ref="A413:B413"/>
    <mergeCell ref="A414:A418"/>
    <mergeCell ref="C414:C418"/>
    <mergeCell ref="A419:B419"/>
  </mergeCells>
  <pageMargins left="0.47" right="0.2" top="0.2" bottom="0.2" header="0.2" footer="0.2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2025-04-18T04:57:36Z</cp:lastPrinted>
  <dcterms:created xsi:type="dcterms:W3CDTF">2021-01-31T12:45:20Z</dcterms:created>
  <dcterms:modified xsi:type="dcterms:W3CDTF">2025-04-18T04:57:39Z</dcterms:modified>
</cp:coreProperties>
</file>