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E85B625F-D504-4824-B4ED-8D9AF29683DE}" xr6:coauthVersionLast="47" xr6:coauthVersionMax="47" xr10:uidLastSave="{00000000-0000-0000-0000-000000000000}"/>
  <bookViews>
    <workbookView xWindow="3765" yWindow="3765" windowWidth="21615" windowHeight="11385" xr2:uid="{00000000-000D-0000-FFFF-FFFF00000000}"/>
  </bookViews>
  <sheets>
    <sheet name="OS pvz.-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60" i="1"/>
  <c r="H62" i="1" l="1"/>
  <c r="H61" i="1" l="1"/>
  <c r="H25" i="1" l="1"/>
  <c r="H65" i="1"/>
  <c r="H63" i="1" l="1"/>
  <c r="H67" i="1"/>
  <c r="H64" i="1"/>
  <c r="H66" i="1" l="1"/>
</calcChain>
</file>

<file path=xl/sharedStrings.xml><?xml version="1.0" encoding="utf-8"?>
<sst xmlns="http://schemas.openxmlformats.org/spreadsheetml/2006/main" count="149" uniqueCount="109">
  <si>
    <t>PATVIRTINTA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</si>
  <si>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</si>
  <si>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Eil. Nr.</t>
  </si>
  <si>
    <t>Objekto pavadinimas (kelio Nr. ir pavadinimas savivaldybės tarybos patvirtintame vietinės reikšmės kelių sąraše)</t>
  </si>
  <si>
    <t>Darbų ir paslaugų rūšis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</si>
  <si>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</si>
  <si>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</si>
  <si>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</si>
  <si>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</si>
  <si>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</si>
  <si>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</si>
  <si>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</si>
  <si>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rekonstravimas, inžinerinės paslaugos</t>
  </si>
  <si>
    <t>saugaus eismo ir darnaus judumo priemonėms:</t>
  </si>
  <si>
    <t>EINAMIESIEMS TIKSLAMS</t>
  </si>
  <si>
    <t>priežiūra</t>
  </si>
  <si>
    <t xml:space="preserve">priežiūra </t>
  </si>
  <si>
    <t>Keliai ir gatvės su asfaltbetonio danga</t>
  </si>
  <si>
    <t>Kelio ženklai</t>
  </si>
  <si>
    <t>savivaldybės keliai ir gatvės</t>
  </si>
  <si>
    <t>paprastasis remontas</t>
  </si>
  <si>
    <t>Kelių ir gatvių kadastriniai matavimai</t>
  </si>
  <si>
    <t>inžinerinės paslaugos</t>
  </si>
  <si>
    <t>Kelių ir gatvių darbų kokybės laboratoriniai tyrimai ir bandymai</t>
  </si>
  <si>
    <t>paprastajam remontui:</t>
  </si>
  <si>
    <t>IŠ VISO, iš jų:</t>
  </si>
  <si>
    <t>TURTUI ĮSIGYTI (vietinės reikšmės keliams tiesti, rekonstruoti ir kapitališkai remontuoti):</t>
  </si>
  <si>
    <t>EINAMIESIEMS TIKSLAMS:</t>
  </si>
  <si>
    <t>saugaus eismo ir darnaus judumo priemonėms (≥10%):</t>
  </si>
  <si>
    <t>vietinės reikšmės keliams tiesti, rekonstruoti ir taisyti (remontuoti) (≥50%):</t>
  </si>
  <si>
    <t>Panevėžio rajono savivaldybės tarybos</t>
  </si>
  <si>
    <t>(MIE-43) Miežiškių sen. kelias Kulbagalys–Margučiai</t>
  </si>
  <si>
    <t xml:space="preserve">kapitalinis remontas, inžinerinės paslaugos </t>
  </si>
  <si>
    <t>(MIE-27) Miežiškių sen. kelias Tekoriškis– Biliūnai–Girelės vs.– Sutkūnai</t>
  </si>
  <si>
    <t xml:space="preserve">6178157,530479     6177599,530003     </t>
  </si>
  <si>
    <t>(VAD-89) Vadoklių sen. Genėtinių k. Miško g.</t>
  </si>
  <si>
    <t>nauja statyba, inžinerinės paslaugos</t>
  </si>
  <si>
    <t xml:space="preserve">(VEL-157)Velžio sen. Keravos k. Tvenkinio g. </t>
  </si>
  <si>
    <t xml:space="preserve">(VEL-33) Velžio sen. Dembavos k. Svajonių g. 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</si>
  <si>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</si>
  <si>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>6176054,536205  6175792,535819</t>
  </si>
  <si>
    <t xml:space="preserve">6157707,532933   6158102,532980   </t>
  </si>
  <si>
    <t>6171920,527545   6171297,527465</t>
  </si>
  <si>
    <t>6177424,525516   6177404,525900</t>
  </si>
  <si>
    <t>Iš viso TURTUI ĮSIGYTI (vietinės reikšmės keliams tiesti, rekonstruoti ir kapitališkai remontuoti), iš jų:</t>
  </si>
  <si>
    <t>6179018,514945 6179023,515089</t>
  </si>
  <si>
    <t>6172793,523622 6172681,523767</t>
  </si>
  <si>
    <t xml:space="preserve">Savivaldybės keliai ir gatvės </t>
  </si>
  <si>
    <t>priežiūra žiemą</t>
  </si>
  <si>
    <t>1 574,92 km</t>
  </si>
  <si>
    <t xml:space="preserve">savivaldybės keliai ir gatvės         </t>
  </si>
  <si>
    <t xml:space="preserve">savivaldybės keliai ir gatvės        </t>
  </si>
  <si>
    <t>Keliai ir gatvės su žvyro danga</t>
  </si>
  <si>
    <t>361,83 km</t>
  </si>
  <si>
    <t>1 039,82 km</t>
  </si>
  <si>
    <t>250 vnt.</t>
  </si>
  <si>
    <t>(KAR-25) Karsakiškio sen. kelias Kelias Nr. 122–sodų bendrija „Vingis“(žvyro danga)</t>
  </si>
  <si>
    <t>(KAR-47) Karsakiškio sen. kelias Kelias Nr.122–Bygailiai (žvyro danga)</t>
  </si>
  <si>
    <t>(KAR-49) Karsakiškio sen. kelias Kelias Nr. 3028–sodų bendrija „Svajonė“ (asfalto danga)</t>
  </si>
  <si>
    <t>(KAR-63) Karsakiškio sen. kelias Naujikai–sodų bendrija „Girelė“ (žvyro danga)</t>
  </si>
  <si>
    <t>(KAR-64) Karsakiškio sen. kelias Naujikai–Kaubariškis (žvyro danga)</t>
  </si>
  <si>
    <t>(KRE-74) Krekenavos sen. Žibartonių k. kelias (asfalto danga)</t>
  </si>
  <si>
    <t>(KRE-87) Krekenavos sen. Krekenavos mstl. Tulpių g. (asfalto danga)</t>
  </si>
  <si>
    <t>(KRE-163) Krekenavos sen. kelias Norušiai–Volungiškiai (žvyro danga)</t>
  </si>
  <si>
    <t>Iš viso EINAMIESIEMS TIKSLAMS, iš jų:</t>
  </si>
  <si>
    <t>(NAU-33) Naujamiesčio sen. Naujamiesčio mstl. Ragainės g. (šaligatvis)</t>
  </si>
  <si>
    <t>6172771,509828  6173006,509964</t>
  </si>
  <si>
    <t>(NAU-106) Naujamiesčio sen. kelias Nevėžninkai–Papušiai (žvyro danga)</t>
  </si>
  <si>
    <t>(PAI-37) Paįstrio sen. kelias Šeškai–Pakuodžiupiai (žvyro danga)</t>
  </si>
  <si>
    <t>(PAI-77) Paįstrio sen. kelias Kerbušiai–Mitkai (žvyro danga)</t>
  </si>
  <si>
    <t>(PAN-131) Panevėžio sen. kelias  Berniūnai–Nevėžninkai (žvyro danga)</t>
  </si>
  <si>
    <t>(RAM-41) Ramygalos sen. Ramygalos m. Knygnešių g. (asfalto danga)</t>
  </si>
  <si>
    <t>(SMI-13) Smilgių sen. Smilgių mstl. Rozalimo g. (šaligatvis)</t>
  </si>
  <si>
    <t>(SMI-50) Smilgių sen. kelias kelias Nr.3009–Švaininkai (žvyro danga)</t>
  </si>
  <si>
    <t>(UPY-74) Upytės sen. Ėriškių  k. Ėriškių g. (šaligatvis)</t>
  </si>
  <si>
    <t>6160735,516455 6160959,516249</t>
  </si>
  <si>
    <t>(VAD-54) Vadoklių sen. Vadoklių mstl. Tulpių g. (asfalto danga)</t>
  </si>
  <si>
    <t>(VEL-111) Velžio sen. Staniūnų k. Spaustuvės g. (asfalto danga)</t>
  </si>
  <si>
    <t>(VEL-238) Velžio sen. kelias Gustiškis–Pagiriai (žvyro danga)</t>
  </si>
  <si>
    <t xml:space="preserve">6184392,531296   6184801,531390 </t>
  </si>
  <si>
    <t>6184663,535332   6183444,537411</t>
  </si>
  <si>
    <t>6184155,530104 6183516,530210</t>
  </si>
  <si>
    <t>6184256,530638 6182979,530964</t>
  </si>
  <si>
    <t>6145749,509434 6145502,510136</t>
  </si>
  <si>
    <t>6173396,513849 6173964,514263</t>
  </si>
  <si>
    <t>6193512,525093 6193421,526003</t>
  </si>
  <si>
    <t>6175689,514121   6175391,515206</t>
  </si>
  <si>
    <t>6181763,506131  6182829,506048</t>
  </si>
  <si>
    <t>6165602,533037 6164416,533663</t>
  </si>
  <si>
    <t>(VEL-154) Velžio sen. kelias Nevėžio g.–katilinė (asfalto danga)</t>
  </si>
  <si>
    <t>6175358,524621 6175433,524603</t>
  </si>
  <si>
    <t>6156793,505739 6157100,505599</t>
  </si>
  <si>
    <t>194 km</t>
  </si>
  <si>
    <t>6152535,518969 6152563,519159</t>
  </si>
  <si>
    <t>6151372,529403 6151624,529420</t>
  </si>
  <si>
    <t>6185364,520423 6185888,518899</t>
  </si>
  <si>
    <t>6172613,527049 6172561,527055</t>
  </si>
  <si>
    <t>25 objektai</t>
  </si>
  <si>
    <t>6156980,497056 6157090,497016</t>
  </si>
  <si>
    <t>6185679,500680 6185748,500480</t>
  </si>
  <si>
    <t>6183080,524359 6182927,524420</t>
  </si>
  <si>
    <t>6184642,522788 6184603,522774</t>
  </si>
  <si>
    <t>(PAN-80) Panevėžio sen. kelias Piniava–Ūta (asfalto danga, pralaidos)</t>
  </si>
  <si>
    <t xml:space="preserve">l-9m, d-400mm  </t>
  </si>
  <si>
    <t>______________________________________________</t>
  </si>
  <si>
    <t>Panevėžio rajono savivaldybės</t>
  </si>
  <si>
    <t>2025-04-23 sprendimu Nr. T-</t>
  </si>
  <si>
    <t>(PAN-29) Panevėžio sen. Berčiūnų k. Sanžilės g.</t>
  </si>
  <si>
    <t>(PAN-216) Panevėžio sen. Pažagienių k. Lepšių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</si>
</sst>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u/>
      <sz val="11"/>
      <name val="Arial"/>
      <family val="2"/>
      <charset val="186"/>
    </font>
    <font>
      <strike/>
      <sz val="11"/>
      <color rgb="FFFF0000"/>
      <name val="Arial"/>
      <family val="2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/>
    <xf numFmtId="165" fontId="7" fillId="2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2" fontId="3" fillId="0" borderId="0" xfId="0" applyNumberFormat="1" applyFont="1"/>
    <xf numFmtId="164" fontId="5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14" fillId="0" borderId="0" xfId="0" applyFont="1"/>
    <xf numFmtId="165" fontId="5" fillId="0" borderId="25" xfId="0" applyNumberFormat="1" applyFont="1" applyBorder="1" applyAlignment="1">
      <alignment horizontal="center" vertical="center"/>
    </xf>
    <xf numFmtId="165" fontId="7" fillId="2" borderId="36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35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topLeftCell="A52" zoomScale="90" zoomScaleNormal="90" workbookViewId="0">
      <selection activeCell="A59" sqref="A59"/>
    </sheetView>
  </sheetViews>
  <sheetFormatPr defaultColWidth="8.85546875" defaultRowHeight="15.75" x14ac:dyDescent="0.25"/>
  <cols>
    <col min="1" max="1" width="5.42578125" style="1" customWidth="1"/>
    <col min="2" max="2" width="32.5703125" style="1" customWidth="1"/>
    <col min="3" max="3" width="17.5703125" style="7" customWidth="1"/>
    <col min="4" max="4" width="12.7109375" style="7" customWidth="1"/>
    <col min="5" max="5" width="16.42578125" style="6" customWidth="1"/>
    <col min="6" max="6" width="7.7109375" style="6" customWidth="1"/>
    <col min="7" max="7" width="8" style="6" customWidth="1"/>
    <col min="8" max="8" width="13.42578125" style="2" customWidth="1"/>
    <col min="9" max="11" width="8.85546875" style="6"/>
    <col min="12" max="12" width="11.85546875" style="53" customWidth="1"/>
    <col min="13" max="16384" width="8.85546875" style="6"/>
  </cols>
  <sheetData>
    <row r="1" spans="1:17" ht="21.95" customHeight="1" x14ac:dyDescent="0.25">
      <c r="A1" s="102"/>
      <c r="B1" s="102"/>
      <c r="C1" s="10"/>
      <c r="D1" s="10"/>
      <c r="E1" s="101" t="s">
        <v>0</v>
      </c>
      <c r="F1" s="101"/>
      <c r="G1" s="101"/>
      <c r="H1" s="101"/>
    </row>
    <row r="2" spans="1:17" x14ac:dyDescent="0.25">
      <c r="A2" s="102"/>
      <c r="B2" s="102"/>
      <c r="C2" s="10"/>
      <c r="D2" s="10"/>
      <c r="E2" s="101" t="s">
        <v>30</v>
      </c>
      <c r="F2" s="101"/>
      <c r="G2" s="101"/>
      <c r="H2" s="101"/>
    </row>
    <row r="3" spans="1:17" x14ac:dyDescent="0.25">
      <c r="A3" s="9"/>
      <c r="B3" s="9"/>
      <c r="C3" s="10"/>
      <c r="D3" s="10"/>
      <c r="E3" s="101" t="s">
        <v>106</v>
      </c>
      <c r="F3" s="101"/>
      <c r="G3" s="101"/>
      <c r="H3" s="14"/>
    </row>
    <row r="4" spans="1:17" x14ac:dyDescent="0.25">
      <c r="A4" s="99"/>
      <c r="B4" s="99"/>
      <c r="C4" s="99"/>
      <c r="D4" s="99"/>
      <c r="E4" s="99"/>
      <c r="F4" s="99"/>
      <c r="G4" s="99"/>
      <c r="H4" s="99"/>
    </row>
    <row r="5" spans="1:17" ht="30.6" customHeight="1" x14ac:dyDescent="0.25">
      <c r="A5" s="112" t="s">
        <v>105</v>
      </c>
      <c r="B5" s="112"/>
      <c r="C5" s="112"/>
      <c r="D5" s="112"/>
      <c r="E5" s="112"/>
      <c r="F5" s="112"/>
      <c r="G5" s="112"/>
      <c r="H5" s="112"/>
      <c r="I5" s="112"/>
    </row>
    <row r="6" spans="1:17" ht="34.5" customHeight="1" x14ac:dyDescent="0.25">
      <c r="A6" s="100" t="s">
        <v>1</v>
      </c>
      <c r="B6" s="100"/>
      <c r="C6" s="100"/>
      <c r="D6" s="100"/>
      <c r="E6" s="100"/>
      <c r="F6" s="100"/>
      <c r="G6" s="100"/>
      <c r="H6" s="100"/>
    </row>
    <row r="7" spans="1:17" ht="21" customHeight="1" thickBot="1" x14ac:dyDescent="0.3">
      <c r="A7" s="16"/>
      <c r="B7" s="16"/>
      <c r="C7" s="17"/>
      <c r="D7" s="17"/>
      <c r="E7" s="15"/>
      <c r="F7" s="15"/>
      <c r="G7" s="15"/>
      <c r="H7" s="15"/>
    </row>
    <row r="8" spans="1:17" ht="16.149999999999999" customHeight="1" x14ac:dyDescent="0.25">
      <c r="A8" s="103" t="s">
        <v>2</v>
      </c>
      <c r="B8" s="94" t="s">
        <v>3</v>
      </c>
      <c r="C8" s="94" t="s">
        <v>4</v>
      </c>
      <c r="D8" s="94" t="s">
        <v>5</v>
      </c>
      <c r="E8" s="80" t="s">
        <v>6</v>
      </c>
      <c r="F8" s="80"/>
      <c r="G8" s="80"/>
      <c r="H8" s="81" t="s">
        <v>7</v>
      </c>
    </row>
    <row r="9" spans="1:17" ht="84.75" customHeight="1" thickBot="1" x14ac:dyDescent="0.3">
      <c r="A9" s="104"/>
      <c r="B9" s="95"/>
      <c r="C9" s="95"/>
      <c r="D9" s="95"/>
      <c r="E9" s="18" t="s">
        <v>39</v>
      </c>
      <c r="F9" s="18" t="s">
        <v>8</v>
      </c>
      <c r="G9" s="18" t="s">
        <v>9</v>
      </c>
      <c r="H9" s="82"/>
    </row>
    <row r="10" spans="1:17" ht="16.5" thickBot="1" x14ac:dyDescent="0.3">
      <c r="A10" s="19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1">
        <v>8</v>
      </c>
    </row>
    <row r="11" spans="1:17" ht="17.25" customHeight="1" thickBot="1" x14ac:dyDescent="0.3">
      <c r="A11" s="83" t="s">
        <v>10</v>
      </c>
      <c r="B11" s="84"/>
      <c r="C11" s="84"/>
      <c r="D11" s="84"/>
      <c r="E11" s="84"/>
      <c r="F11" s="84"/>
      <c r="G11" s="84"/>
      <c r="H11" s="85"/>
    </row>
    <row r="12" spans="1:17" s="5" customFormat="1" ht="63" customHeight="1" x14ac:dyDescent="0.25">
      <c r="A12" s="22">
        <v>1</v>
      </c>
      <c r="B12" s="27" t="s">
        <v>31</v>
      </c>
      <c r="C12" s="8" t="s">
        <v>32</v>
      </c>
      <c r="D12" s="46">
        <v>414.7</v>
      </c>
      <c r="E12" s="47" t="s">
        <v>40</v>
      </c>
      <c r="F12" s="45">
        <v>470</v>
      </c>
      <c r="G12" s="46">
        <v>4</v>
      </c>
      <c r="H12" s="24">
        <v>55.4</v>
      </c>
      <c r="L12" s="54"/>
    </row>
    <row r="13" spans="1:17" ht="17.25" customHeight="1" x14ac:dyDescent="0.25">
      <c r="A13" s="25"/>
      <c r="B13" s="76" t="s">
        <v>11</v>
      </c>
      <c r="C13" s="77"/>
      <c r="D13" s="77"/>
      <c r="E13" s="77"/>
      <c r="F13" s="77"/>
      <c r="G13" s="78"/>
      <c r="H13" s="26">
        <v>7.7</v>
      </c>
    </row>
    <row r="14" spans="1:17" ht="42" customHeight="1" x14ac:dyDescent="0.25">
      <c r="A14" s="25">
        <v>2</v>
      </c>
      <c r="B14" s="27" t="s">
        <v>33</v>
      </c>
      <c r="C14" s="8" t="s">
        <v>12</v>
      </c>
      <c r="D14" s="28">
        <v>49.1</v>
      </c>
      <c r="E14" s="47" t="s">
        <v>34</v>
      </c>
      <c r="F14" s="8">
        <v>730</v>
      </c>
      <c r="G14" s="28">
        <v>6</v>
      </c>
      <c r="H14" s="26">
        <v>49.1</v>
      </c>
      <c r="Q14" s="50"/>
    </row>
    <row r="15" spans="1:17" ht="46.5" customHeight="1" x14ac:dyDescent="0.25">
      <c r="A15" s="25">
        <v>3</v>
      </c>
      <c r="B15" s="29" t="s">
        <v>108</v>
      </c>
      <c r="C15" s="8" t="s">
        <v>12</v>
      </c>
      <c r="D15" s="28">
        <v>96</v>
      </c>
      <c r="E15" s="30" t="s">
        <v>46</v>
      </c>
      <c r="F15" s="8">
        <v>230</v>
      </c>
      <c r="G15" s="28">
        <v>6</v>
      </c>
      <c r="H15" s="26">
        <v>96</v>
      </c>
    </row>
    <row r="16" spans="1:17" ht="19.5" customHeight="1" x14ac:dyDescent="0.25">
      <c r="A16" s="25"/>
      <c r="B16" s="76" t="s">
        <v>11</v>
      </c>
      <c r="C16" s="77"/>
      <c r="D16" s="77"/>
      <c r="E16" s="77"/>
      <c r="F16" s="77"/>
      <c r="G16" s="78"/>
      <c r="H16" s="26">
        <v>9.1999999999999993</v>
      </c>
    </row>
    <row r="17" spans="1:16" ht="44.25" customHeight="1" x14ac:dyDescent="0.25">
      <c r="A17" s="25">
        <v>4</v>
      </c>
      <c r="B17" s="48" t="s">
        <v>107</v>
      </c>
      <c r="C17" s="8" t="s">
        <v>12</v>
      </c>
      <c r="D17" s="28">
        <v>64</v>
      </c>
      <c r="E17" s="52" t="s">
        <v>45</v>
      </c>
      <c r="F17" s="8">
        <v>150</v>
      </c>
      <c r="G17" s="28">
        <v>4</v>
      </c>
      <c r="H17" s="26">
        <v>64</v>
      </c>
    </row>
    <row r="18" spans="1:16" ht="22.5" customHeight="1" x14ac:dyDescent="0.25">
      <c r="A18" s="25"/>
      <c r="B18" s="76" t="s">
        <v>11</v>
      </c>
      <c r="C18" s="77"/>
      <c r="D18" s="77"/>
      <c r="E18" s="77"/>
      <c r="F18" s="77"/>
      <c r="G18" s="78"/>
      <c r="H18" s="26">
        <v>6.6</v>
      </c>
    </row>
    <row r="19" spans="1:16" ht="44.25" customHeight="1" x14ac:dyDescent="0.25">
      <c r="A19" s="25">
        <v>5</v>
      </c>
      <c r="B19" s="27" t="s">
        <v>35</v>
      </c>
      <c r="C19" s="8" t="s">
        <v>36</v>
      </c>
      <c r="D19" s="8">
        <v>259.8</v>
      </c>
      <c r="E19" s="47" t="s">
        <v>41</v>
      </c>
      <c r="F19" s="8">
        <v>415</v>
      </c>
      <c r="G19" s="8">
        <v>4.5</v>
      </c>
      <c r="H19" s="26">
        <v>245.2</v>
      </c>
      <c r="O19" s="50"/>
    </row>
    <row r="20" spans="1:16" ht="18" customHeight="1" x14ac:dyDescent="0.25">
      <c r="A20" s="25"/>
      <c r="B20" s="76" t="s">
        <v>11</v>
      </c>
      <c r="C20" s="77"/>
      <c r="D20" s="77"/>
      <c r="E20" s="77"/>
      <c r="F20" s="77"/>
      <c r="G20" s="78"/>
      <c r="H20" s="26">
        <v>22.8</v>
      </c>
    </row>
    <row r="21" spans="1:16" ht="45.75" customHeight="1" x14ac:dyDescent="0.25">
      <c r="A21" s="25">
        <v>6</v>
      </c>
      <c r="B21" s="48" t="s">
        <v>37</v>
      </c>
      <c r="C21" s="8" t="s">
        <v>36</v>
      </c>
      <c r="D21" s="49">
        <v>356.4</v>
      </c>
      <c r="E21" s="47" t="s">
        <v>42</v>
      </c>
      <c r="F21" s="45">
        <v>640</v>
      </c>
      <c r="G21" s="46">
        <v>4</v>
      </c>
      <c r="H21" s="26">
        <v>280</v>
      </c>
      <c r="O21" s="50"/>
      <c r="P21" s="50"/>
    </row>
    <row r="22" spans="1:16" ht="22.5" customHeight="1" x14ac:dyDescent="0.25">
      <c r="A22" s="25"/>
      <c r="B22" s="76" t="s">
        <v>11</v>
      </c>
      <c r="C22" s="77"/>
      <c r="D22" s="77"/>
      <c r="E22" s="77"/>
      <c r="F22" s="77"/>
      <c r="G22" s="78"/>
      <c r="H22" s="26">
        <v>27.9</v>
      </c>
    </row>
    <row r="23" spans="1:16" ht="42.75" customHeight="1" x14ac:dyDescent="0.25">
      <c r="A23" s="25">
        <v>7</v>
      </c>
      <c r="B23" s="48" t="s">
        <v>38</v>
      </c>
      <c r="C23" s="8" t="s">
        <v>36</v>
      </c>
      <c r="D23" s="8">
        <v>565.1</v>
      </c>
      <c r="E23" s="30" t="s">
        <v>43</v>
      </c>
      <c r="F23" s="8">
        <v>400</v>
      </c>
      <c r="G23" s="8">
        <v>5.5</v>
      </c>
      <c r="H23" s="26">
        <v>530.29999999999995</v>
      </c>
      <c r="O23" s="50"/>
    </row>
    <row r="24" spans="1:16" ht="22.5" customHeight="1" x14ac:dyDescent="0.25">
      <c r="A24" s="25"/>
      <c r="B24" s="76" t="s">
        <v>11</v>
      </c>
      <c r="C24" s="77"/>
      <c r="D24" s="77"/>
      <c r="E24" s="77"/>
      <c r="F24" s="77"/>
      <c r="G24" s="78"/>
      <c r="H24" s="26">
        <v>115.7</v>
      </c>
    </row>
    <row r="25" spans="1:16" ht="25.5" customHeight="1" x14ac:dyDescent="0.25">
      <c r="A25" s="86" t="s">
        <v>44</v>
      </c>
      <c r="B25" s="87"/>
      <c r="C25" s="87"/>
      <c r="D25" s="87"/>
      <c r="E25" s="87"/>
      <c r="F25" s="87"/>
      <c r="G25" s="88"/>
      <c r="H25" s="51">
        <f>SUM(H12,H14,H15,H17,H19,H21,H23)</f>
        <v>1320</v>
      </c>
    </row>
    <row r="26" spans="1:16" ht="19.149999999999999" customHeight="1" thickBot="1" x14ac:dyDescent="0.3">
      <c r="A26" s="96" t="s">
        <v>13</v>
      </c>
      <c r="B26" s="97"/>
      <c r="C26" s="97"/>
      <c r="D26" s="97"/>
      <c r="E26" s="97"/>
      <c r="F26" s="97"/>
      <c r="G26" s="98"/>
      <c r="H26" s="73">
        <f>SUM(H13,H16,H18,H20,H22,H24)</f>
        <v>189.89999999999998</v>
      </c>
    </row>
    <row r="27" spans="1:16" ht="17.850000000000001" customHeight="1" thickBot="1" x14ac:dyDescent="0.3">
      <c r="A27" s="89" t="s">
        <v>14</v>
      </c>
      <c r="B27" s="90"/>
      <c r="C27" s="90"/>
      <c r="D27" s="90"/>
      <c r="E27" s="90"/>
      <c r="F27" s="90"/>
      <c r="G27" s="90"/>
      <c r="H27" s="91"/>
    </row>
    <row r="28" spans="1:16" ht="30.75" customHeight="1" x14ac:dyDescent="0.25">
      <c r="A28" s="25">
        <v>8</v>
      </c>
      <c r="B28" s="23" t="s">
        <v>47</v>
      </c>
      <c r="C28" s="74" t="s">
        <v>48</v>
      </c>
      <c r="D28" s="75"/>
      <c r="E28" s="30" t="s">
        <v>50</v>
      </c>
      <c r="F28" s="92" t="s">
        <v>49</v>
      </c>
      <c r="G28" s="93"/>
      <c r="H28" s="24">
        <v>22.6</v>
      </c>
    </row>
    <row r="29" spans="1:16" ht="40.5" customHeight="1" x14ac:dyDescent="0.25">
      <c r="A29" s="25">
        <v>9</v>
      </c>
      <c r="B29" s="29" t="s">
        <v>52</v>
      </c>
      <c r="C29" s="74" t="s">
        <v>16</v>
      </c>
      <c r="D29" s="75"/>
      <c r="E29" s="30" t="s">
        <v>51</v>
      </c>
      <c r="F29" s="74" t="s">
        <v>54</v>
      </c>
      <c r="G29" s="75"/>
      <c r="H29" s="26">
        <v>611.4</v>
      </c>
    </row>
    <row r="30" spans="1:16" ht="31.5" customHeight="1" x14ac:dyDescent="0.25">
      <c r="A30" s="25">
        <v>10</v>
      </c>
      <c r="B30" s="29" t="s">
        <v>17</v>
      </c>
      <c r="C30" s="74" t="s">
        <v>15</v>
      </c>
      <c r="D30" s="75"/>
      <c r="E30" s="30" t="s">
        <v>51</v>
      </c>
      <c r="F30" s="74" t="s">
        <v>53</v>
      </c>
      <c r="G30" s="75"/>
      <c r="H30" s="26">
        <v>611.4</v>
      </c>
    </row>
    <row r="31" spans="1:16" ht="27.2" customHeight="1" x14ac:dyDescent="0.25">
      <c r="A31" s="25">
        <v>11</v>
      </c>
      <c r="B31" s="29" t="s">
        <v>18</v>
      </c>
      <c r="C31" s="74" t="s">
        <v>16</v>
      </c>
      <c r="D31" s="75"/>
      <c r="E31" s="30" t="s">
        <v>19</v>
      </c>
      <c r="F31" s="110" t="s">
        <v>55</v>
      </c>
      <c r="G31" s="111"/>
      <c r="H31" s="26">
        <v>55</v>
      </c>
    </row>
    <row r="32" spans="1:16" ht="21.6" customHeight="1" x14ac:dyDescent="0.25">
      <c r="A32" s="25"/>
      <c r="B32" s="76" t="s">
        <v>11</v>
      </c>
      <c r="C32" s="77"/>
      <c r="D32" s="77"/>
      <c r="E32" s="77"/>
      <c r="F32" s="77"/>
      <c r="G32" s="78"/>
      <c r="H32" s="67">
        <v>55</v>
      </c>
    </row>
    <row r="33" spans="1:12" ht="48.75" customHeight="1" x14ac:dyDescent="0.25">
      <c r="A33" s="25">
        <v>12</v>
      </c>
      <c r="B33" s="29" t="s">
        <v>56</v>
      </c>
      <c r="C33" s="74" t="s">
        <v>20</v>
      </c>
      <c r="D33" s="75"/>
      <c r="E33" s="30" t="s">
        <v>79</v>
      </c>
      <c r="F33" s="33">
        <v>490</v>
      </c>
      <c r="G33" s="33">
        <v>4.5</v>
      </c>
      <c r="H33" s="26">
        <v>7.5</v>
      </c>
      <c r="L33" s="6"/>
    </row>
    <row r="34" spans="1:12" ht="42" customHeight="1" x14ac:dyDescent="0.25">
      <c r="A34" s="25">
        <v>13</v>
      </c>
      <c r="B34" s="34" t="s">
        <v>57</v>
      </c>
      <c r="C34" s="74" t="s">
        <v>20</v>
      </c>
      <c r="D34" s="75"/>
      <c r="E34" s="30" t="s">
        <v>80</v>
      </c>
      <c r="F34" s="58">
        <v>2440</v>
      </c>
      <c r="G34" s="59">
        <v>5</v>
      </c>
      <c r="H34" s="26">
        <v>28.8</v>
      </c>
      <c r="L34" s="6"/>
    </row>
    <row r="35" spans="1:12" ht="48" customHeight="1" x14ac:dyDescent="0.25">
      <c r="A35" s="25">
        <v>14</v>
      </c>
      <c r="B35" s="34" t="s">
        <v>58</v>
      </c>
      <c r="C35" s="74" t="s">
        <v>20</v>
      </c>
      <c r="D35" s="75"/>
      <c r="E35" s="30" t="s">
        <v>100</v>
      </c>
      <c r="F35" s="8">
        <v>160</v>
      </c>
      <c r="G35" s="59">
        <v>4</v>
      </c>
      <c r="H35" s="26">
        <v>13.3</v>
      </c>
      <c r="L35" s="6"/>
    </row>
    <row r="36" spans="1:12" ht="46.5" customHeight="1" x14ac:dyDescent="0.25">
      <c r="A36" s="25">
        <v>15</v>
      </c>
      <c r="B36" s="34" t="s">
        <v>59</v>
      </c>
      <c r="C36" s="74" t="s">
        <v>20</v>
      </c>
      <c r="D36" s="75"/>
      <c r="E36" s="30" t="s">
        <v>81</v>
      </c>
      <c r="F36" s="8">
        <v>637</v>
      </c>
      <c r="G36" s="59">
        <v>5</v>
      </c>
      <c r="H36" s="26">
        <v>7.6</v>
      </c>
      <c r="L36" s="6"/>
    </row>
    <row r="37" spans="1:12" ht="44.25" customHeight="1" x14ac:dyDescent="0.25">
      <c r="A37" s="25">
        <v>16</v>
      </c>
      <c r="B37" s="34" t="s">
        <v>60</v>
      </c>
      <c r="C37" s="74" t="s">
        <v>20</v>
      </c>
      <c r="D37" s="75"/>
      <c r="E37" s="30" t="s">
        <v>82</v>
      </c>
      <c r="F37" s="58">
        <v>1329</v>
      </c>
      <c r="G37" s="59">
        <v>5</v>
      </c>
      <c r="H37" s="26">
        <v>15.8</v>
      </c>
      <c r="L37" s="6"/>
    </row>
    <row r="38" spans="1:12" ht="36.75" customHeight="1" x14ac:dyDescent="0.25">
      <c r="A38" s="25">
        <v>17</v>
      </c>
      <c r="B38" s="34" t="s">
        <v>61</v>
      </c>
      <c r="C38" s="74" t="s">
        <v>20</v>
      </c>
      <c r="D38" s="75"/>
      <c r="E38" s="30" t="s">
        <v>98</v>
      </c>
      <c r="F38" s="8">
        <v>120</v>
      </c>
      <c r="G38" s="66">
        <v>6</v>
      </c>
      <c r="H38" s="26">
        <v>15.5</v>
      </c>
      <c r="L38" s="6"/>
    </row>
    <row r="39" spans="1:12" ht="45" customHeight="1" x14ac:dyDescent="0.25">
      <c r="A39" s="25">
        <v>18</v>
      </c>
      <c r="B39" s="34" t="s">
        <v>62</v>
      </c>
      <c r="C39" s="74" t="s">
        <v>20</v>
      </c>
      <c r="D39" s="75"/>
      <c r="E39" s="30" t="s">
        <v>91</v>
      </c>
      <c r="F39" s="8">
        <v>350</v>
      </c>
      <c r="G39" s="59">
        <v>4</v>
      </c>
      <c r="H39" s="26">
        <v>46.7</v>
      </c>
      <c r="L39" s="6"/>
    </row>
    <row r="40" spans="1:12" ht="52.9" customHeight="1" x14ac:dyDescent="0.25">
      <c r="A40" s="25">
        <v>19</v>
      </c>
      <c r="B40" s="34" t="s">
        <v>63</v>
      </c>
      <c r="C40" s="74" t="s">
        <v>20</v>
      </c>
      <c r="D40" s="75"/>
      <c r="E40" s="30" t="s">
        <v>83</v>
      </c>
      <c r="F40" s="8">
        <v>843</v>
      </c>
      <c r="G40" s="32">
        <v>4.5</v>
      </c>
      <c r="H40" s="26">
        <v>9.3000000000000007</v>
      </c>
      <c r="L40" s="6"/>
    </row>
    <row r="41" spans="1:12" ht="47.25" customHeight="1" x14ac:dyDescent="0.25">
      <c r="A41" s="25">
        <v>20</v>
      </c>
      <c r="B41" s="34" t="s">
        <v>65</v>
      </c>
      <c r="C41" s="74" t="s">
        <v>20</v>
      </c>
      <c r="D41" s="75"/>
      <c r="E41" s="30" t="s">
        <v>66</v>
      </c>
      <c r="F41" s="8">
        <v>270</v>
      </c>
      <c r="G41" s="32">
        <v>1.2</v>
      </c>
      <c r="H41" s="26">
        <v>17.2</v>
      </c>
      <c r="L41" s="6"/>
    </row>
    <row r="42" spans="1:12" x14ac:dyDescent="0.25">
      <c r="A42" s="25"/>
      <c r="B42" s="76" t="s">
        <v>11</v>
      </c>
      <c r="C42" s="77"/>
      <c r="D42" s="77"/>
      <c r="E42" s="77"/>
      <c r="F42" s="77"/>
      <c r="G42" s="78"/>
      <c r="H42" s="26">
        <v>17.2</v>
      </c>
      <c r="L42" s="6"/>
    </row>
    <row r="43" spans="1:12" ht="48" customHeight="1" x14ac:dyDescent="0.25">
      <c r="A43" s="25">
        <v>21</v>
      </c>
      <c r="B43" s="34" t="s">
        <v>67</v>
      </c>
      <c r="C43" s="74" t="s">
        <v>20</v>
      </c>
      <c r="D43" s="75"/>
      <c r="E43" s="61" t="s">
        <v>84</v>
      </c>
      <c r="F43" s="31">
        <v>699</v>
      </c>
      <c r="G43" s="56">
        <v>6</v>
      </c>
      <c r="H43" s="26">
        <v>10.199999999999999</v>
      </c>
      <c r="L43" s="6"/>
    </row>
    <row r="44" spans="1:12" ht="42" customHeight="1" x14ac:dyDescent="0.25">
      <c r="A44" s="25">
        <v>22</v>
      </c>
      <c r="B44" s="34" t="s">
        <v>68</v>
      </c>
      <c r="C44" s="74" t="s">
        <v>20</v>
      </c>
      <c r="D44" s="75"/>
      <c r="E44" s="62" t="s">
        <v>95</v>
      </c>
      <c r="F44" s="60">
        <v>1650</v>
      </c>
      <c r="G44" s="56">
        <v>5</v>
      </c>
      <c r="H44" s="26">
        <v>20.100000000000001</v>
      </c>
      <c r="L44" s="6"/>
    </row>
    <row r="45" spans="1:12" ht="32.25" customHeight="1" x14ac:dyDescent="0.25">
      <c r="A45" s="25">
        <v>23</v>
      </c>
      <c r="B45" s="48" t="s">
        <v>69</v>
      </c>
      <c r="C45" s="74" t="s">
        <v>20</v>
      </c>
      <c r="D45" s="75"/>
      <c r="E45" s="62" t="s">
        <v>85</v>
      </c>
      <c r="F45" s="31">
        <v>930</v>
      </c>
      <c r="G45" s="31">
        <v>4.5</v>
      </c>
      <c r="H45" s="26">
        <v>10</v>
      </c>
      <c r="L45" s="6"/>
    </row>
    <row r="46" spans="1:12" ht="45.75" customHeight="1" x14ac:dyDescent="0.25">
      <c r="A46" s="25">
        <v>24</v>
      </c>
      <c r="B46" s="48" t="s">
        <v>102</v>
      </c>
      <c r="C46" s="74" t="s">
        <v>20</v>
      </c>
      <c r="D46" s="75"/>
      <c r="E46" s="62" t="s">
        <v>101</v>
      </c>
      <c r="F46" s="74" t="s">
        <v>103</v>
      </c>
      <c r="G46" s="75"/>
      <c r="H46" s="26">
        <v>5.6</v>
      </c>
      <c r="L46" s="6"/>
    </row>
    <row r="47" spans="1:12" ht="47.25" customHeight="1" x14ac:dyDescent="0.25">
      <c r="A47" s="25">
        <v>25</v>
      </c>
      <c r="B47" s="48" t="s">
        <v>70</v>
      </c>
      <c r="C47" s="74" t="s">
        <v>20</v>
      </c>
      <c r="D47" s="75"/>
      <c r="E47" s="62" t="s">
        <v>86</v>
      </c>
      <c r="F47" s="60">
        <v>1137</v>
      </c>
      <c r="G47" s="56">
        <v>4</v>
      </c>
      <c r="H47" s="26">
        <v>16.3</v>
      </c>
      <c r="L47" s="6"/>
    </row>
    <row r="48" spans="1:12" ht="45.75" customHeight="1" x14ac:dyDescent="0.25">
      <c r="A48" s="25">
        <v>26</v>
      </c>
      <c r="B48" s="48" t="s">
        <v>71</v>
      </c>
      <c r="C48" s="74" t="s">
        <v>20</v>
      </c>
      <c r="D48" s="75"/>
      <c r="E48" s="62" t="s">
        <v>93</v>
      </c>
      <c r="F48" s="31">
        <v>183</v>
      </c>
      <c r="G48" s="56">
        <v>6</v>
      </c>
      <c r="H48" s="26">
        <v>39.6</v>
      </c>
      <c r="L48" s="6"/>
    </row>
    <row r="49" spans="1:12" ht="35.25" customHeight="1" x14ac:dyDescent="0.25">
      <c r="A49" s="25">
        <v>27</v>
      </c>
      <c r="B49" s="48" t="s">
        <v>72</v>
      </c>
      <c r="C49" s="74" t="s">
        <v>20</v>
      </c>
      <c r="D49" s="75"/>
      <c r="E49" s="62" t="s">
        <v>99</v>
      </c>
      <c r="F49" s="31">
        <v>210</v>
      </c>
      <c r="G49" s="56">
        <v>1</v>
      </c>
      <c r="H49" s="26">
        <v>24.4</v>
      </c>
      <c r="L49" s="6"/>
    </row>
    <row r="50" spans="1:12" ht="19.5" customHeight="1" x14ac:dyDescent="0.25">
      <c r="A50" s="25"/>
      <c r="B50" s="76" t="s">
        <v>11</v>
      </c>
      <c r="C50" s="77"/>
      <c r="D50" s="77"/>
      <c r="E50" s="77"/>
      <c r="F50" s="77"/>
      <c r="G50" s="78"/>
      <c r="H50" s="26">
        <v>24.4</v>
      </c>
      <c r="L50" s="6"/>
    </row>
    <row r="51" spans="1:12" ht="45.75" customHeight="1" x14ac:dyDescent="0.25">
      <c r="A51" s="25">
        <v>28</v>
      </c>
      <c r="B51" s="48" t="s">
        <v>73</v>
      </c>
      <c r="C51" s="74" t="s">
        <v>20</v>
      </c>
      <c r="D51" s="75"/>
      <c r="E51" s="62" t="s">
        <v>87</v>
      </c>
      <c r="F51" s="60">
        <v>1040</v>
      </c>
      <c r="G51" s="56">
        <v>5</v>
      </c>
      <c r="H51" s="26">
        <v>12.6</v>
      </c>
      <c r="L51" s="6"/>
    </row>
    <row r="52" spans="1:12" ht="38.25" customHeight="1" x14ac:dyDescent="0.25">
      <c r="A52" s="25">
        <v>29</v>
      </c>
      <c r="B52" s="48" t="s">
        <v>74</v>
      </c>
      <c r="C52" s="74" t="s">
        <v>20</v>
      </c>
      <c r="D52" s="75"/>
      <c r="E52" s="57" t="s">
        <v>75</v>
      </c>
      <c r="F52" s="31">
        <v>300</v>
      </c>
      <c r="G52" s="31">
        <v>1.2</v>
      </c>
      <c r="H52" s="26">
        <v>17.7</v>
      </c>
      <c r="L52" s="6"/>
    </row>
    <row r="53" spans="1:12" ht="18" customHeight="1" x14ac:dyDescent="0.25">
      <c r="A53" s="25"/>
      <c r="B53" s="76" t="s">
        <v>11</v>
      </c>
      <c r="C53" s="77"/>
      <c r="D53" s="77"/>
      <c r="E53" s="77"/>
      <c r="F53" s="77"/>
      <c r="G53" s="78"/>
      <c r="H53" s="26">
        <v>17.7</v>
      </c>
      <c r="L53" s="6"/>
    </row>
    <row r="54" spans="1:12" ht="39" customHeight="1" x14ac:dyDescent="0.25">
      <c r="A54" s="25">
        <v>30</v>
      </c>
      <c r="B54" s="48" t="s">
        <v>76</v>
      </c>
      <c r="C54" s="74" t="s">
        <v>20</v>
      </c>
      <c r="D54" s="75"/>
      <c r="E54" s="62" t="s">
        <v>94</v>
      </c>
      <c r="F54" s="31">
        <v>270</v>
      </c>
      <c r="G54" s="56">
        <v>4</v>
      </c>
      <c r="H54" s="26">
        <v>35.700000000000003</v>
      </c>
      <c r="L54" s="6"/>
    </row>
    <row r="55" spans="1:12" ht="34.5" customHeight="1" x14ac:dyDescent="0.25">
      <c r="A55" s="25">
        <v>31</v>
      </c>
      <c r="B55" s="48" t="s">
        <v>77</v>
      </c>
      <c r="C55" s="74" t="s">
        <v>20</v>
      </c>
      <c r="D55" s="75"/>
      <c r="E55" s="62" t="s">
        <v>90</v>
      </c>
      <c r="F55" s="31">
        <v>84</v>
      </c>
      <c r="G55" s="56">
        <v>5</v>
      </c>
      <c r="H55" s="26">
        <v>8.6999999999999993</v>
      </c>
      <c r="L55" s="6"/>
    </row>
    <row r="56" spans="1:12" ht="37.5" customHeight="1" x14ac:dyDescent="0.25">
      <c r="A56" s="25">
        <v>32</v>
      </c>
      <c r="B56" s="29" t="s">
        <v>89</v>
      </c>
      <c r="C56" s="74" t="s">
        <v>20</v>
      </c>
      <c r="D56" s="75"/>
      <c r="E56" s="65" t="s">
        <v>96</v>
      </c>
      <c r="F56" s="8">
        <v>60</v>
      </c>
      <c r="G56" s="28">
        <v>5</v>
      </c>
      <c r="H56" s="26">
        <v>9.6999999999999993</v>
      </c>
      <c r="L56" s="6"/>
    </row>
    <row r="57" spans="1:12" ht="34.5" customHeight="1" x14ac:dyDescent="0.25">
      <c r="A57" s="35">
        <v>33</v>
      </c>
      <c r="B57" s="36" t="s">
        <v>78</v>
      </c>
      <c r="C57" s="74" t="s">
        <v>20</v>
      </c>
      <c r="D57" s="75"/>
      <c r="E57" s="63" t="s">
        <v>88</v>
      </c>
      <c r="F57" s="64">
        <v>1500</v>
      </c>
      <c r="G57" s="8">
        <v>4.5</v>
      </c>
      <c r="H57" s="26">
        <v>15.7</v>
      </c>
      <c r="L57" s="6"/>
    </row>
    <row r="58" spans="1:12" ht="33.75" customHeight="1" x14ac:dyDescent="0.25">
      <c r="A58" s="35">
        <v>34</v>
      </c>
      <c r="B58" s="36" t="s">
        <v>21</v>
      </c>
      <c r="C58" s="108" t="s">
        <v>22</v>
      </c>
      <c r="D58" s="109"/>
      <c r="E58" s="37" t="s">
        <v>19</v>
      </c>
      <c r="F58" s="106" t="s">
        <v>92</v>
      </c>
      <c r="G58" s="107"/>
      <c r="H58" s="38">
        <v>20</v>
      </c>
      <c r="L58" s="6"/>
    </row>
    <row r="59" spans="1:12" ht="33" customHeight="1" x14ac:dyDescent="0.25">
      <c r="A59" s="25">
        <v>35</v>
      </c>
      <c r="B59" s="29" t="s">
        <v>23</v>
      </c>
      <c r="C59" s="113" t="s">
        <v>22</v>
      </c>
      <c r="D59" s="113"/>
      <c r="E59" s="30" t="s">
        <v>19</v>
      </c>
      <c r="F59" s="113" t="s">
        <v>97</v>
      </c>
      <c r="G59" s="113"/>
      <c r="H59" s="26">
        <v>5</v>
      </c>
      <c r="L59" s="6"/>
    </row>
    <row r="60" spans="1:12" ht="22.15" customHeight="1" x14ac:dyDescent="0.25">
      <c r="A60" s="126" t="s">
        <v>64</v>
      </c>
      <c r="B60" s="127"/>
      <c r="C60" s="127"/>
      <c r="D60" s="127"/>
      <c r="E60" s="127"/>
      <c r="F60" s="127"/>
      <c r="G60" s="128"/>
      <c r="H60" s="51">
        <f>SUM(H28,H29,H30,H31,H33,H34,H35,H36,H37,H38,H39,H40,H41,H43,H44,H45,H46,H47,H48,H49,H51,H52,H54,H55,H56,H57,H58,H59)</f>
        <v>1713.3999999999999</v>
      </c>
      <c r="J60" s="68"/>
      <c r="L60" s="6"/>
    </row>
    <row r="61" spans="1:12" ht="22.15" customHeight="1" x14ac:dyDescent="0.25">
      <c r="A61" s="132" t="s">
        <v>24</v>
      </c>
      <c r="B61" s="133"/>
      <c r="C61" s="133"/>
      <c r="D61" s="133"/>
      <c r="E61" s="133"/>
      <c r="F61" s="133"/>
      <c r="G61" s="134"/>
      <c r="H61" s="26">
        <f>SUM(H33,H34,H35,H36,H37,H38,H39,H40,H41,H43,H44,H45,H46,H47,H48,H49,H51,H52,H54,H55,H56,H57)</f>
        <v>387.99999999999994</v>
      </c>
    </row>
    <row r="62" spans="1:12" ht="22.15" customHeight="1" thickBot="1" x14ac:dyDescent="0.3">
      <c r="A62" s="129" t="s">
        <v>13</v>
      </c>
      <c r="B62" s="130"/>
      <c r="C62" s="130"/>
      <c r="D62" s="130"/>
      <c r="E62" s="130"/>
      <c r="F62" s="130"/>
      <c r="G62" s="131"/>
      <c r="H62" s="69">
        <f>SUM(H32,H42,H50,H53)</f>
        <v>114.3</v>
      </c>
      <c r="L62" s="6"/>
    </row>
    <row r="63" spans="1:12" ht="21.75" customHeight="1" thickBot="1" x14ac:dyDescent="0.3">
      <c r="A63" s="115" t="s">
        <v>25</v>
      </c>
      <c r="B63" s="116"/>
      <c r="C63" s="116"/>
      <c r="D63" s="116"/>
      <c r="E63" s="116"/>
      <c r="F63" s="116"/>
      <c r="G63" s="117"/>
      <c r="H63" s="70">
        <f>H25+H60</f>
        <v>3033.3999999999996</v>
      </c>
      <c r="L63" s="6"/>
    </row>
    <row r="64" spans="1:12" ht="22.15" customHeight="1" x14ac:dyDescent="0.25">
      <c r="A64" s="118" t="s">
        <v>26</v>
      </c>
      <c r="B64" s="135"/>
      <c r="C64" s="135"/>
      <c r="D64" s="135"/>
      <c r="E64" s="135"/>
      <c r="F64" s="135"/>
      <c r="G64" s="136"/>
      <c r="H64" s="71">
        <f>SUM(H25)</f>
        <v>1320</v>
      </c>
      <c r="L64" s="6"/>
    </row>
    <row r="65" spans="1:12" ht="22.15" customHeight="1" x14ac:dyDescent="0.25">
      <c r="A65" s="118" t="s">
        <v>27</v>
      </c>
      <c r="B65" s="119"/>
      <c r="C65" s="119"/>
      <c r="D65" s="119"/>
      <c r="E65" s="119"/>
      <c r="F65" s="119"/>
      <c r="G65" s="120"/>
      <c r="H65" s="71">
        <f>SUM(H60)</f>
        <v>1713.3999999999999</v>
      </c>
      <c r="L65" s="6"/>
    </row>
    <row r="66" spans="1:12" ht="22.15" customHeight="1" x14ac:dyDescent="0.25">
      <c r="A66" s="118" t="s">
        <v>28</v>
      </c>
      <c r="B66" s="119"/>
      <c r="C66" s="119"/>
      <c r="D66" s="119"/>
      <c r="E66" s="119"/>
      <c r="F66" s="119"/>
      <c r="G66" s="120"/>
      <c r="H66" s="71">
        <f>H26+H62</f>
        <v>304.2</v>
      </c>
      <c r="L66" s="6"/>
    </row>
    <row r="67" spans="1:12" ht="22.5" customHeight="1" thickBot="1" x14ac:dyDescent="0.3">
      <c r="A67" s="123" t="s">
        <v>29</v>
      </c>
      <c r="B67" s="124"/>
      <c r="C67" s="124"/>
      <c r="D67" s="124"/>
      <c r="E67" s="124"/>
      <c r="F67" s="124"/>
      <c r="G67" s="125"/>
      <c r="H67" s="72">
        <f>H25+H61</f>
        <v>1708</v>
      </c>
      <c r="L67" s="6"/>
    </row>
    <row r="68" spans="1:12" ht="22.15" customHeight="1" x14ac:dyDescent="0.25">
      <c r="A68" s="11"/>
      <c r="B68" s="11"/>
      <c r="C68" s="11"/>
      <c r="D68" s="11"/>
      <c r="E68" s="11"/>
      <c r="F68" s="11"/>
      <c r="G68" s="11"/>
      <c r="H68" s="11"/>
    </row>
    <row r="69" spans="1:12" s="3" customFormat="1" ht="15.6" customHeight="1" x14ac:dyDescent="0.2">
      <c r="A69" s="9"/>
      <c r="B69" s="105" t="s">
        <v>104</v>
      </c>
      <c r="C69" s="105"/>
      <c r="D69" s="105"/>
      <c r="E69" s="105"/>
      <c r="F69" s="105"/>
      <c r="G69" s="11"/>
      <c r="H69" s="39"/>
      <c r="L69" s="55"/>
    </row>
    <row r="70" spans="1:12" ht="27.6" customHeight="1" x14ac:dyDescent="0.25">
      <c r="A70" s="9"/>
      <c r="B70" s="10"/>
      <c r="C70" s="122"/>
      <c r="D70" s="122"/>
      <c r="E70" s="122"/>
      <c r="F70" s="122"/>
      <c r="G70" s="122"/>
      <c r="H70" s="122"/>
    </row>
    <row r="71" spans="1:12" ht="27.6" customHeight="1" x14ac:dyDescent="0.25">
      <c r="A71" s="9"/>
      <c r="B71" s="12"/>
      <c r="C71" s="122"/>
      <c r="D71" s="122"/>
      <c r="E71" s="122"/>
      <c r="F71" s="122"/>
      <c r="G71" s="122"/>
      <c r="H71" s="122"/>
    </row>
    <row r="72" spans="1:12" ht="27.6" customHeight="1" x14ac:dyDescent="0.25">
      <c r="A72" s="9"/>
      <c r="B72" s="40"/>
      <c r="C72" s="121"/>
      <c r="D72" s="121"/>
      <c r="E72" s="121"/>
      <c r="F72" s="121"/>
      <c r="G72" s="121"/>
      <c r="H72" s="121"/>
      <c r="I72" s="4"/>
    </row>
    <row r="73" spans="1:12" ht="15.6" customHeight="1" x14ac:dyDescent="0.25">
      <c r="A73" s="9"/>
      <c r="B73" s="114"/>
      <c r="C73" s="114"/>
      <c r="D73" s="114"/>
      <c r="E73" s="114"/>
      <c r="F73" s="114"/>
      <c r="G73" s="114"/>
      <c r="H73" s="114"/>
    </row>
    <row r="74" spans="1:12" ht="15.6" customHeight="1" x14ac:dyDescent="0.25">
      <c r="A74" s="79"/>
      <c r="B74" s="79"/>
      <c r="C74" s="10"/>
      <c r="D74" s="10"/>
      <c r="E74" s="11"/>
      <c r="F74" s="11"/>
      <c r="G74" s="11"/>
      <c r="H74" s="39"/>
    </row>
    <row r="75" spans="1:12" x14ac:dyDescent="0.25">
      <c r="A75" s="41"/>
      <c r="B75" s="42"/>
      <c r="C75" s="43"/>
      <c r="D75" s="43"/>
      <c r="E75" s="13"/>
      <c r="F75" s="11"/>
      <c r="G75" s="11"/>
      <c r="H75" s="39"/>
    </row>
    <row r="76" spans="1:12" x14ac:dyDescent="0.25">
      <c r="A76" s="9"/>
      <c r="B76" s="44"/>
      <c r="C76" s="10"/>
      <c r="D76" s="10"/>
      <c r="E76" s="11"/>
      <c r="F76" s="11"/>
      <c r="G76" s="11"/>
      <c r="H76" s="39"/>
    </row>
    <row r="77" spans="1:12" x14ac:dyDescent="0.25">
      <c r="A77" s="9"/>
      <c r="B77" s="9"/>
      <c r="C77" s="10"/>
      <c r="D77" s="10"/>
      <c r="E77" s="11"/>
      <c r="F77" s="11"/>
      <c r="G77" s="11"/>
      <c r="H77" s="39"/>
    </row>
    <row r="78" spans="1:12" x14ac:dyDescent="0.25">
      <c r="A78" s="9"/>
      <c r="B78" s="9"/>
      <c r="C78" s="10"/>
      <c r="D78" s="10"/>
      <c r="E78" s="11"/>
      <c r="F78" s="11"/>
      <c r="G78" s="11"/>
      <c r="H78" s="39"/>
    </row>
  </sheetData>
  <mergeCells count="76">
    <mergeCell ref="F59:G59"/>
    <mergeCell ref="C59:D59"/>
    <mergeCell ref="B73:H73"/>
    <mergeCell ref="A63:G63"/>
    <mergeCell ref="A66:G66"/>
    <mergeCell ref="C72:H72"/>
    <mergeCell ref="C70:H70"/>
    <mergeCell ref="C71:H71"/>
    <mergeCell ref="A67:G67"/>
    <mergeCell ref="A60:G60"/>
    <mergeCell ref="A62:G62"/>
    <mergeCell ref="A61:G61"/>
    <mergeCell ref="A64:G64"/>
    <mergeCell ref="A65:G65"/>
    <mergeCell ref="B69:F69"/>
    <mergeCell ref="F29:G29"/>
    <mergeCell ref="F58:G58"/>
    <mergeCell ref="C35:D35"/>
    <mergeCell ref="C36:D36"/>
    <mergeCell ref="C37:D37"/>
    <mergeCell ref="C38:D38"/>
    <mergeCell ref="F30:G30"/>
    <mergeCell ref="C58:D58"/>
    <mergeCell ref="C33:D33"/>
    <mergeCell ref="C34:D34"/>
    <mergeCell ref="B32:G32"/>
    <mergeCell ref="F31:G31"/>
    <mergeCell ref="C31:D31"/>
    <mergeCell ref="C30:D30"/>
    <mergeCell ref="C43:D43"/>
    <mergeCell ref="B42:G42"/>
    <mergeCell ref="A26:G26"/>
    <mergeCell ref="A4:H4"/>
    <mergeCell ref="A6:H6"/>
    <mergeCell ref="E1:H1"/>
    <mergeCell ref="E2:H2"/>
    <mergeCell ref="A1:B2"/>
    <mergeCell ref="A8:A9"/>
    <mergeCell ref="B8:B9"/>
    <mergeCell ref="C8:C9"/>
    <mergeCell ref="B18:G18"/>
    <mergeCell ref="B22:G22"/>
    <mergeCell ref="B24:G24"/>
    <mergeCell ref="E3:G3"/>
    <mergeCell ref="A5:I5"/>
    <mergeCell ref="A74:B74"/>
    <mergeCell ref="E8:G8"/>
    <mergeCell ref="H8:H9"/>
    <mergeCell ref="A11:H11"/>
    <mergeCell ref="A25:G25"/>
    <mergeCell ref="B16:G16"/>
    <mergeCell ref="B13:G13"/>
    <mergeCell ref="A27:H27"/>
    <mergeCell ref="C29:D29"/>
    <mergeCell ref="F28:G28"/>
    <mergeCell ref="C28:D28"/>
    <mergeCell ref="D8:D9"/>
    <mergeCell ref="C39:D39"/>
    <mergeCell ref="C40:D40"/>
    <mergeCell ref="B20:G20"/>
    <mergeCell ref="C41:D41"/>
    <mergeCell ref="B50:G50"/>
    <mergeCell ref="B53:G53"/>
    <mergeCell ref="F46:G46"/>
    <mergeCell ref="C56:D56"/>
    <mergeCell ref="C44:D44"/>
    <mergeCell ref="C47:D47"/>
    <mergeCell ref="C48:D48"/>
    <mergeCell ref="C49:D49"/>
    <mergeCell ref="C45:D45"/>
    <mergeCell ref="C46:D46"/>
    <mergeCell ref="C57:D57"/>
    <mergeCell ref="C51:D51"/>
    <mergeCell ref="C52:D52"/>
    <mergeCell ref="C54:D54"/>
    <mergeCell ref="C55:D55"/>
  </mergeCells>
  <pageMargins left="1.1811023622047243" right="0.39370078740157483" top="0.78740157480314965" bottom="0.78740157480314965" header="0" footer="0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AC3CB78FF70C458439D75B4A23944F" ma:contentTypeVersion="13" ma:contentTypeDescription="Kurkite naują dokumentą." ma:contentTypeScope="" ma:versionID="0cffd71ac551bb5a9df76411003cd0b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bf1d6d21d1c80f19618a65a0db40c8df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9526d0-5d08-47f3-a92e-667f2acfc1f0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1D27420E-77B8-497C-B743-691DDEC45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07A9C-A110-4DF4-903D-01256470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f2afb-9b57-41de-8379-8ff12c3189b6"/>
    <ds:schemaRef ds:uri="19087870-50ab-4a66-bc64-4be2dafd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E0578-EAAC-4272-AC87-B6ABFDAA25CC}">
  <ds:schemaRefs>
    <ds:schemaRef ds:uri="http://schemas.microsoft.com/office/2006/metadata/properties"/>
    <ds:schemaRef ds:uri="http://schemas.microsoft.com/office/infopath/2007/PartnerControls"/>
    <ds:schemaRef ds:uri="8e6f2afb-9b57-41de-8379-8ff12c3189b6"/>
    <ds:schemaRef ds:uri="19087870-50ab-4a66-bc64-4be2dafd3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2025-04-07T06:57:04Z</cp:lastPrinted>
  <dcterms:created xsi:type="dcterms:W3CDTF">2015-01-20T11:58:13Z</dcterms:created>
  <dcterms:modified xsi:type="dcterms:W3CDTF">2025-04-08T05:43:48Z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