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5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0" i="1"/>
  <c r="D210" i="1"/>
  <c r="D216" i="1"/>
  <c r="E216" i="1"/>
  <c r="C216" i="1"/>
  <c r="D215" i="1"/>
  <c r="E215" i="1"/>
  <c r="D214" i="1"/>
  <c r="E214" i="1"/>
  <c r="C214" i="1"/>
  <c r="C210" i="1" s="1"/>
  <c r="D213" i="1"/>
  <c r="E213" i="1"/>
  <c r="C213" i="1"/>
  <c r="D212" i="1"/>
  <c r="E212" i="1"/>
  <c r="C212" i="1"/>
  <c r="F185" i="1" l="1"/>
  <c r="E185" i="1"/>
  <c r="D185" i="1"/>
  <c r="F179" i="1" l="1"/>
  <c r="E179" i="1"/>
  <c r="D179" i="1"/>
  <c r="D172" i="1" l="1"/>
  <c r="D197" i="1"/>
  <c r="F172" i="1"/>
  <c r="E172" i="1"/>
  <c r="D159" i="1" l="1"/>
  <c r="D152" i="1"/>
  <c r="D166" i="1" l="1"/>
  <c r="F166" i="1"/>
  <c r="E166" i="1"/>
  <c r="D89" i="1" l="1"/>
  <c r="D45" i="1" l="1"/>
  <c r="D51" i="1"/>
  <c r="D77" i="1"/>
  <c r="D83" i="1"/>
  <c r="D146" i="1"/>
  <c r="D192" i="1"/>
  <c r="F152" i="1" l="1"/>
  <c r="E152" i="1"/>
  <c r="F159" i="1" l="1"/>
  <c r="E15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6" i="1"/>
  <c r="F146" i="1"/>
  <c r="E123" i="1"/>
  <c r="F123" i="1"/>
  <c r="D123" i="1"/>
  <c r="E192" i="1" l="1"/>
  <c r="F192" i="1"/>
  <c r="E133" i="1"/>
  <c r="F133" i="1"/>
  <c r="D133" i="1"/>
  <c r="E140" i="1"/>
  <c r="F140" i="1"/>
  <c r="D140" i="1"/>
  <c r="E197" i="1"/>
  <c r="F197" i="1"/>
  <c r="E100" i="1"/>
  <c r="F100" i="1"/>
  <c r="D100" i="1"/>
  <c r="E128" i="1"/>
  <c r="F128" i="1"/>
  <c r="D128" i="1"/>
  <c r="E96" i="1"/>
  <c r="F96" i="1"/>
  <c r="D96" i="1"/>
  <c r="D202" i="1" l="1"/>
  <c r="F202" i="1"/>
  <c r="E202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1" i="1" s="1"/>
  <c r="E203" i="1" l="1"/>
  <c r="F203" i="1" l="1"/>
</calcChain>
</file>

<file path=xl/sharedStrings.xml><?xml version="1.0" encoding="utf-8"?>
<sst xmlns="http://schemas.openxmlformats.org/spreadsheetml/2006/main" count="289" uniqueCount="116">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</sst>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8" Type="http://schemas.openxmlformats.org/officeDocument/2006/relationships/revisionLog" Target="revisionLog7.xml"/><Relationship Id="rId297" Type="http://schemas.openxmlformats.org/officeDocument/2006/relationships/revisionLog" Target="revisionLog6.xml"/><Relationship Id="rId296" Type="http://schemas.openxmlformats.org/officeDocument/2006/relationships/revisionLog" Target="revisionLog5.xml"/><Relationship Id="rId295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9853B2-1BE5-4565-A9E1-53A4818DF6DF}" diskRevisions="1" revisionId="1761" preserveHistory="15">
  <header guid="{7E250224-EBBC-4060-B70F-12E715DB555E}" dateTime="2025-04-03T10:51:24" maxSheetId="3" userName="user" r:id="rId295" minRId="1750" maxRId="1757">
    <sheetIdMap count="2">
      <sheetId val="1"/>
      <sheetId val="2"/>
    </sheetIdMap>
  </header>
  <header guid="{265F7A16-69E0-454A-A97B-3EC9BE207189}" dateTime="2025-04-03T11:16:48" maxSheetId="3" userName="user" r:id="rId296" minRId="1758" maxRId="1759">
    <sheetIdMap count="2">
      <sheetId val="1"/>
      <sheetId val="2"/>
    </sheetIdMap>
  </header>
  <header guid="{26EE3BFE-B484-43A0-93DA-0A983B3D3749}" dateTime="2025-04-03T11:17:41" maxSheetId="3" userName="user" r:id="rId297" minRId="1760">
    <sheetIdMap count="2">
      <sheetId val="1"/>
      <sheetId val="2"/>
    </sheetIdMap>
  </header>
  <header guid="{7D9853B2-1BE5-4565-A9E1-53A4818DF6DF}" dateTime="2025-04-03T11:19:15" maxSheetId="3" userName="user" r:id="rId298" minRId="1761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0" sId="1" numFmtId="4">
    <oc r="D12">
      <v>150.6</v>
    </oc>
    <nc r="D12">
      <v>168.5</v>
    </nc>
  </rcc>
  <rcc rId="1751" sId="1" numFmtId="4">
    <oc r="D27">
      <v>88.2</v>
    </oc>
    <nc r="D27">
      <v>90.4</v>
    </nc>
  </rcc>
  <rcc rId="1752" sId="1" numFmtId="4">
    <oc r="D34">
      <v>164.9</v>
    </oc>
    <nc r="D34">
      <v>165.1</v>
    </nc>
  </rcc>
  <rcc rId="1753" sId="1" numFmtId="4">
    <oc r="D35">
      <v>458.3</v>
    </oc>
    <nc r="D35">
      <v>739.4</v>
    </nc>
  </rcc>
  <rcc rId="1754" sId="1" numFmtId="4">
    <oc r="D43">
      <v>12.9</v>
    </oc>
    <nc r="D43">
      <v>14</v>
    </nc>
  </rcc>
  <rcc rId="1755" sId="1" numFmtId="4">
    <oc r="D62">
      <v>27.5</v>
    </oc>
    <nc r="D62">
      <v>28.6</v>
    </nc>
  </rcc>
  <rcc rId="1756" sId="1" numFmtId="4">
    <oc r="D131">
      <v>2512.9</v>
    </oc>
    <nc r="D131">
      <v>2149.4</v>
    </nc>
  </rcc>
  <rcc rId="1757" sId="1" numFmtId="4">
    <oc r="D203">
      <v>5670.2</v>
    </oc>
    <nc r="D203">
      <v>5610.3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8" sId="1" numFmtId="4">
    <nc r="D162">
      <v>140.9</v>
    </nc>
  </rcc>
  <rcc rId="1759" sId="1">
    <oc r="C215">
      <f>SUM(D10+D17+D25+D33+D41+D48+D60+D67+D73+D86+D92+D98+D107+D119+D136+D155+D162+D175)</f>
    </oc>
    <nc r="C215">
      <f>SUM(D10+D17+D25+D33+D41+D48+D60+D67+D73+D86+D92+D98+D107+D119+D136+D155+D162+D175)</f>
    </nc>
  </rcc>
  <rcv guid="{332F9C2A-37BA-4BBD-8438-18775629EB58}" action="delete"/>
  <rcv guid="{332F9C2A-37BA-4BBD-8438-18775629EB5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0" sId="1" numFmtId="4">
    <oc r="D35">
      <v>739.4</v>
    </oc>
    <nc r="D35">
      <v>749.3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1" sId="1" numFmtId="4">
    <oc r="D203">
      <v>5610.3</v>
    </oc>
    <nc r="D203">
      <v>5761.1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6"/>
  <sheetViews>
    <sheetView tabSelected="1" topLeftCell="A196" zoomScaleNormal="100" workbookViewId="0">
      <selection activeCell="B204" sqref="B204:G20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3657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1431.5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168.5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2145.8000000000002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90.4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16351.2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6471.1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749.3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749.8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14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621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28.6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2997.6000000000004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1103.4000000000001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1894.2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/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1893.7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1267.5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100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100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SUM(D130:D131)</f>
        <v>2149.4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2149.4</v>
      </c>
      <c r="E131" s="24"/>
      <c r="F131" s="24"/>
      <c r="G131" s="55"/>
    </row>
    <row r="132" spans="2:7" ht="43.5" customHeight="1" x14ac:dyDescent="0.2">
      <c r="B132" s="44" t="s">
        <v>59</v>
      </c>
      <c r="C132" s="15" t="s">
        <v>77</v>
      </c>
      <c r="D132" s="25"/>
      <c r="E132" s="25"/>
      <c r="F132" s="25"/>
      <c r="G132" s="49" t="s">
        <v>60</v>
      </c>
    </row>
    <row r="133" spans="2:7" ht="16.149999999999999" customHeight="1" x14ac:dyDescent="0.2">
      <c r="B133" s="42"/>
      <c r="C133" s="19" t="s">
        <v>3</v>
      </c>
      <c r="D133" s="9">
        <f>SUM(D135:D138)</f>
        <v>1484.5</v>
      </c>
      <c r="E133" s="9">
        <f t="shared" ref="E133:F133" si="20">SUM(E135:E138)</f>
        <v>940</v>
      </c>
      <c r="F133" s="9">
        <f t="shared" si="20"/>
        <v>0</v>
      </c>
      <c r="G133" s="53"/>
    </row>
    <row r="134" spans="2:7" ht="16.149999999999999" customHeight="1" x14ac:dyDescent="0.2">
      <c r="B134" s="45"/>
      <c r="C134" s="43" t="s">
        <v>4</v>
      </c>
      <c r="D134" s="7"/>
      <c r="E134" s="7"/>
      <c r="F134" s="7"/>
      <c r="G134" s="54"/>
    </row>
    <row r="135" spans="2:7" ht="16.149999999999999" customHeight="1" x14ac:dyDescent="0.2">
      <c r="B135" s="30"/>
      <c r="C135" s="41" t="s">
        <v>10</v>
      </c>
      <c r="D135" s="23">
        <v>1484.5</v>
      </c>
      <c r="E135" s="23"/>
      <c r="F135" s="23"/>
      <c r="G135" s="55"/>
    </row>
    <row r="136" spans="2:7" ht="16.149999999999999" customHeight="1" x14ac:dyDescent="0.2">
      <c r="B136" s="30"/>
      <c r="C136" s="41" t="s">
        <v>13</v>
      </c>
      <c r="D136" s="23"/>
      <c r="E136" s="23">
        <v>90</v>
      </c>
      <c r="F136" s="23"/>
      <c r="G136" s="55"/>
    </row>
    <row r="137" spans="2:7" ht="16.149999999999999" customHeight="1" x14ac:dyDescent="0.2">
      <c r="B137" s="35"/>
      <c r="C137" s="41" t="s">
        <v>14</v>
      </c>
      <c r="D137" s="23"/>
      <c r="E137" s="23">
        <v>850</v>
      </c>
      <c r="F137" s="24"/>
      <c r="G137" s="55"/>
    </row>
    <row r="138" spans="2:7" ht="16.149999999999999" customHeight="1" x14ac:dyDescent="0.2">
      <c r="B138" s="36"/>
      <c r="C138" s="41" t="s">
        <v>9</v>
      </c>
      <c r="D138" s="46"/>
      <c r="E138" s="46"/>
      <c r="F138" s="46"/>
      <c r="G138" s="56"/>
    </row>
    <row r="139" spans="2:7" ht="55.5" customHeight="1" x14ac:dyDescent="0.2">
      <c r="B139" s="44" t="s">
        <v>61</v>
      </c>
      <c r="C139" s="15" t="s">
        <v>76</v>
      </c>
      <c r="D139" s="25"/>
      <c r="E139" s="25"/>
      <c r="F139" s="25"/>
      <c r="G139" s="49" t="s">
        <v>55</v>
      </c>
    </row>
    <row r="140" spans="2:7" ht="16.149999999999999" customHeight="1" x14ac:dyDescent="0.2">
      <c r="B140" s="42"/>
      <c r="C140" s="19" t="s">
        <v>3</v>
      </c>
      <c r="D140" s="9">
        <f>SUM(D142:D144)</f>
        <v>652.70000000000005</v>
      </c>
      <c r="E140" s="9">
        <f t="shared" ref="E140:F140" si="21">SUM(E142:E144)</f>
        <v>97.5</v>
      </c>
      <c r="F140" s="9">
        <f t="shared" si="21"/>
        <v>101.2</v>
      </c>
      <c r="G140" s="53"/>
    </row>
    <row r="141" spans="2:7" ht="16.149999999999999" customHeight="1" x14ac:dyDescent="0.2">
      <c r="B141" s="45"/>
      <c r="C141" s="43" t="s">
        <v>4</v>
      </c>
      <c r="D141" s="7"/>
      <c r="E141" s="7"/>
      <c r="F141" s="7"/>
      <c r="G141" s="54"/>
    </row>
    <row r="142" spans="2:7" ht="16.149999999999999" customHeight="1" x14ac:dyDescent="0.2">
      <c r="B142" s="30"/>
      <c r="C142" s="41" t="s">
        <v>10</v>
      </c>
      <c r="D142" s="23">
        <v>142.69999999999999</v>
      </c>
      <c r="E142" s="23">
        <v>97.5</v>
      </c>
      <c r="F142" s="23">
        <v>101.2</v>
      </c>
      <c r="G142" s="55"/>
    </row>
    <row r="143" spans="2:7" ht="16.149999999999999" customHeight="1" x14ac:dyDescent="0.2">
      <c r="B143" s="35"/>
      <c r="C143" s="41" t="s">
        <v>14</v>
      </c>
      <c r="D143" s="23">
        <v>510</v>
      </c>
      <c r="E143" s="23"/>
      <c r="F143" s="23"/>
      <c r="G143" s="55"/>
    </row>
    <row r="144" spans="2:7" ht="16.149999999999999" customHeight="1" x14ac:dyDescent="0.2">
      <c r="B144" s="36"/>
      <c r="C144" s="41" t="s">
        <v>9</v>
      </c>
      <c r="D144" s="46"/>
      <c r="E144" s="46"/>
      <c r="F144" s="46"/>
      <c r="G144" s="56"/>
    </row>
    <row r="145" spans="2:7" ht="28.5" customHeight="1" x14ac:dyDescent="0.2">
      <c r="B145" s="44" t="s">
        <v>62</v>
      </c>
      <c r="C145" s="15" t="s">
        <v>75</v>
      </c>
      <c r="D145" s="25"/>
      <c r="E145" s="25"/>
      <c r="F145" s="25"/>
      <c r="G145" s="49" t="s">
        <v>54</v>
      </c>
    </row>
    <row r="146" spans="2:7" ht="16.149999999999999" customHeight="1" x14ac:dyDescent="0.2">
      <c r="B146" s="42"/>
      <c r="C146" s="19" t="s">
        <v>3</v>
      </c>
      <c r="D146" s="9">
        <f>SUM(D148:D150)</f>
        <v>0</v>
      </c>
      <c r="E146" s="9">
        <f t="shared" ref="E146:F146" si="22">SUM(E148:E150)</f>
        <v>0</v>
      </c>
      <c r="F146" s="9">
        <f t="shared" si="22"/>
        <v>0</v>
      </c>
      <c r="G146" s="53"/>
    </row>
    <row r="147" spans="2:7" ht="16.149999999999999" customHeight="1" x14ac:dyDescent="0.2">
      <c r="B147" s="45"/>
      <c r="C147" s="43" t="s">
        <v>4</v>
      </c>
      <c r="D147" s="7"/>
      <c r="E147" s="7"/>
      <c r="F147" s="7"/>
      <c r="G147" s="54"/>
    </row>
    <row r="148" spans="2:7" ht="16.149999999999999" customHeight="1" x14ac:dyDescent="0.2">
      <c r="B148" s="30"/>
      <c r="C148" s="41" t="s">
        <v>10</v>
      </c>
      <c r="D148" s="24"/>
      <c r="E148" s="24"/>
      <c r="F148" s="24"/>
      <c r="G148" s="55"/>
    </row>
    <row r="149" spans="2:7" ht="16.149999999999999" customHeight="1" x14ac:dyDescent="0.2">
      <c r="B149" s="35"/>
      <c r="C149" s="41" t="s">
        <v>14</v>
      </c>
      <c r="D149" s="24"/>
      <c r="E149" s="24"/>
      <c r="F149" s="24"/>
      <c r="G149" s="55"/>
    </row>
    <row r="150" spans="2:7" ht="16.149999999999999" customHeight="1" x14ac:dyDescent="0.2">
      <c r="B150" s="36"/>
      <c r="C150" s="41" t="s">
        <v>9</v>
      </c>
      <c r="D150" s="61"/>
      <c r="E150" s="61"/>
      <c r="F150" s="61"/>
      <c r="G150" s="56"/>
    </row>
    <row r="151" spans="2:7" ht="33" customHeight="1" x14ac:dyDescent="0.2">
      <c r="B151" s="44" t="s">
        <v>65</v>
      </c>
      <c r="C151" s="15" t="s">
        <v>74</v>
      </c>
      <c r="D151" s="25"/>
      <c r="E151" s="25"/>
      <c r="F151" s="25"/>
      <c r="G151" s="49" t="s">
        <v>54</v>
      </c>
    </row>
    <row r="152" spans="2:7" ht="16.149999999999999" customHeight="1" x14ac:dyDescent="0.2">
      <c r="B152" s="42"/>
      <c r="C152" s="19" t="s">
        <v>3</v>
      </c>
      <c r="D152" s="9">
        <f>SUM(D154:D157)</f>
        <v>1581.9</v>
      </c>
      <c r="E152" s="9">
        <f>SUM(E154:E157)</f>
        <v>26.1</v>
      </c>
      <c r="F152" s="9">
        <f>SUM(F154:F157)</f>
        <v>0</v>
      </c>
      <c r="G152" s="53"/>
    </row>
    <row r="153" spans="2:7" ht="16.149999999999999" customHeight="1" x14ac:dyDescent="0.2">
      <c r="B153" s="45"/>
      <c r="C153" s="43" t="s">
        <v>4</v>
      </c>
      <c r="D153" s="7"/>
      <c r="E153" s="7"/>
      <c r="F153" s="7"/>
      <c r="G153" s="54"/>
    </row>
    <row r="154" spans="2:7" ht="25.5" x14ac:dyDescent="0.2">
      <c r="B154" s="30"/>
      <c r="C154" s="41" t="s">
        <v>10</v>
      </c>
      <c r="D154" s="23">
        <v>200</v>
      </c>
      <c r="E154" s="23"/>
      <c r="F154" s="23"/>
      <c r="G154" s="55"/>
    </row>
    <row r="155" spans="2:7" ht="16.149999999999999" customHeight="1" x14ac:dyDescent="0.2">
      <c r="B155" s="30"/>
      <c r="C155" s="41" t="s">
        <v>13</v>
      </c>
      <c r="D155" s="23">
        <v>219.9</v>
      </c>
      <c r="E155" s="23">
        <v>1.1000000000000001</v>
      </c>
      <c r="F155" s="23"/>
      <c r="G155" s="55"/>
    </row>
    <row r="156" spans="2:7" ht="16.149999999999999" customHeight="1" x14ac:dyDescent="0.2">
      <c r="B156" s="35"/>
      <c r="C156" s="41" t="s">
        <v>14</v>
      </c>
      <c r="D156" s="23">
        <v>1162</v>
      </c>
      <c r="E156" s="23">
        <v>25</v>
      </c>
      <c r="F156" s="23"/>
      <c r="G156" s="55"/>
    </row>
    <row r="157" spans="2:7" ht="16.149999999999999" customHeight="1" x14ac:dyDescent="0.2">
      <c r="B157" s="36"/>
      <c r="C157" s="41" t="s">
        <v>9</v>
      </c>
      <c r="D157" s="46"/>
      <c r="E157" s="46"/>
      <c r="F157" s="46"/>
      <c r="G157" s="56"/>
    </row>
    <row r="158" spans="2:7" ht="42.75" customHeight="1" x14ac:dyDescent="0.2">
      <c r="B158" s="44" t="s">
        <v>64</v>
      </c>
      <c r="C158" s="15" t="s">
        <v>73</v>
      </c>
      <c r="D158" s="25"/>
      <c r="E158" s="25"/>
      <c r="F158" s="25"/>
      <c r="G158" s="49" t="s">
        <v>54</v>
      </c>
    </row>
    <row r="159" spans="2:7" ht="16.149999999999999" customHeight="1" x14ac:dyDescent="0.2">
      <c r="B159" s="42"/>
      <c r="C159" s="19" t="s">
        <v>3</v>
      </c>
      <c r="D159" s="9">
        <f>SUM(D161:D164)</f>
        <v>140.9</v>
      </c>
      <c r="E159" s="9">
        <f>SUM(E161:E164)</f>
        <v>0</v>
      </c>
      <c r="F159" s="9">
        <f>SUM(F161:F164)</f>
        <v>0</v>
      </c>
      <c r="G159" s="53"/>
    </row>
    <row r="160" spans="2:7" ht="16.149999999999999" customHeight="1" x14ac:dyDescent="0.2">
      <c r="B160" s="45"/>
      <c r="C160" s="43" t="s">
        <v>4</v>
      </c>
      <c r="D160" s="7"/>
      <c r="E160" s="7"/>
      <c r="F160" s="7"/>
      <c r="G160" s="54"/>
    </row>
    <row r="161" spans="2:7" ht="24" customHeight="1" x14ac:dyDescent="0.2">
      <c r="B161" s="30"/>
      <c r="C161" s="41" t="s">
        <v>10</v>
      </c>
      <c r="D161" s="24"/>
      <c r="E161" s="24"/>
      <c r="F161" s="24"/>
      <c r="G161" s="55"/>
    </row>
    <row r="162" spans="2:7" ht="16.5" customHeight="1" x14ac:dyDescent="0.2">
      <c r="B162" s="30"/>
      <c r="C162" s="41" t="s">
        <v>13</v>
      </c>
      <c r="D162" s="24">
        <v>140.9</v>
      </c>
      <c r="E162" s="24"/>
      <c r="F162" s="24"/>
      <c r="G162" s="55"/>
    </row>
    <row r="163" spans="2:7" ht="16.149999999999999" customHeight="1" x14ac:dyDescent="0.2">
      <c r="B163" s="35"/>
      <c r="C163" s="41" t="s">
        <v>14</v>
      </c>
      <c r="D163" s="24"/>
      <c r="E163" s="24"/>
      <c r="F163" s="24"/>
      <c r="G163" s="55"/>
    </row>
    <row r="164" spans="2:7" ht="16.149999999999999" customHeight="1" x14ac:dyDescent="0.2">
      <c r="B164" s="36"/>
      <c r="C164" s="41" t="s">
        <v>9</v>
      </c>
      <c r="D164" s="46"/>
      <c r="E164" s="46"/>
      <c r="F164" s="46"/>
      <c r="G164" s="56"/>
    </row>
    <row r="165" spans="2:7" ht="29.25" customHeight="1" x14ac:dyDescent="0.2">
      <c r="B165" s="44" t="s">
        <v>99</v>
      </c>
      <c r="C165" s="15" t="s">
        <v>100</v>
      </c>
      <c r="D165" s="25"/>
      <c r="E165" s="25"/>
      <c r="F165" s="25"/>
      <c r="G165" s="49" t="s">
        <v>54</v>
      </c>
    </row>
    <row r="166" spans="2:7" ht="16.149999999999999" customHeight="1" x14ac:dyDescent="0.2">
      <c r="B166" s="42"/>
      <c r="C166" s="19" t="s">
        <v>3</v>
      </c>
      <c r="D166" s="9">
        <f>SUM(D168:D170)</f>
        <v>4.9000000000000004</v>
      </c>
      <c r="E166" s="9">
        <f>SUM(E168:E170)</f>
        <v>4.9000000000000004</v>
      </c>
      <c r="F166" s="9">
        <f>SUM(F168:F170)</f>
        <v>0</v>
      </c>
      <c r="G166" s="53"/>
    </row>
    <row r="167" spans="2:7" ht="16.149999999999999" customHeight="1" x14ac:dyDescent="0.2">
      <c r="B167" s="45"/>
      <c r="C167" s="43" t="s">
        <v>4</v>
      </c>
      <c r="D167" s="7"/>
      <c r="E167" s="7"/>
      <c r="F167" s="7"/>
      <c r="G167" s="54"/>
    </row>
    <row r="168" spans="2:7" ht="25.5" customHeight="1" x14ac:dyDescent="0.2">
      <c r="B168" s="30"/>
      <c r="C168" s="41" t="s">
        <v>10</v>
      </c>
      <c r="D168" s="24"/>
      <c r="E168" s="24"/>
      <c r="F168" s="24"/>
      <c r="G168" s="55"/>
    </row>
    <row r="169" spans="2:7" ht="16.149999999999999" customHeight="1" x14ac:dyDescent="0.2">
      <c r="B169" s="35"/>
      <c r="C169" s="41" t="s">
        <v>14</v>
      </c>
      <c r="D169" s="23">
        <v>4.9000000000000004</v>
      </c>
      <c r="E169" s="23">
        <v>4.9000000000000004</v>
      </c>
      <c r="F169" s="24"/>
      <c r="G169" s="55"/>
    </row>
    <row r="170" spans="2:7" ht="16.149999999999999" customHeight="1" x14ac:dyDescent="0.2">
      <c r="B170" s="36"/>
      <c r="C170" s="41" t="s">
        <v>9</v>
      </c>
      <c r="D170" s="46"/>
      <c r="E170" s="46"/>
      <c r="F170" s="46"/>
      <c r="G170" s="56"/>
    </row>
    <row r="171" spans="2:7" ht="42.75" customHeight="1" x14ac:dyDescent="0.2">
      <c r="B171" s="44" t="s">
        <v>101</v>
      </c>
      <c r="C171" s="15" t="s">
        <v>102</v>
      </c>
      <c r="D171" s="25"/>
      <c r="E171" s="25"/>
      <c r="F171" s="25"/>
      <c r="G171" s="49"/>
    </row>
    <row r="172" spans="2:7" ht="16.149999999999999" customHeight="1" x14ac:dyDescent="0.2">
      <c r="B172" s="42"/>
      <c r="C172" s="19" t="s">
        <v>3</v>
      </c>
      <c r="D172" s="9">
        <f>SUM(D174:D177)</f>
        <v>95.3</v>
      </c>
      <c r="E172" s="9">
        <f>SUM(E174:E177)</f>
        <v>95.3</v>
      </c>
      <c r="F172" s="9">
        <f>SUM(F174:F177)</f>
        <v>39.799999999999997</v>
      </c>
      <c r="G172" s="53"/>
    </row>
    <row r="173" spans="2:7" ht="16.149999999999999" customHeight="1" x14ac:dyDescent="0.2">
      <c r="B173" s="45"/>
      <c r="C173" s="43" t="s">
        <v>4</v>
      </c>
      <c r="D173" s="7"/>
      <c r="E173" s="7"/>
      <c r="F173" s="7"/>
      <c r="G173" s="54"/>
    </row>
    <row r="174" spans="2:7" ht="16.149999999999999" customHeight="1" x14ac:dyDescent="0.2">
      <c r="B174" s="30"/>
      <c r="C174" s="41" t="s">
        <v>10</v>
      </c>
      <c r="D174" s="24"/>
      <c r="E174" s="24"/>
      <c r="F174" s="24"/>
      <c r="G174" s="55"/>
    </row>
    <row r="175" spans="2:7" ht="16.149999999999999" customHeight="1" x14ac:dyDescent="0.2">
      <c r="B175" s="30"/>
      <c r="C175" s="41" t="s">
        <v>13</v>
      </c>
      <c r="D175" s="23">
        <v>18.8</v>
      </c>
      <c r="E175" s="23">
        <v>18.8</v>
      </c>
      <c r="F175" s="23">
        <v>7.9</v>
      </c>
      <c r="G175" s="55"/>
    </row>
    <row r="176" spans="2:7" ht="16.149999999999999" customHeight="1" x14ac:dyDescent="0.2">
      <c r="B176" s="35"/>
      <c r="C176" s="41" t="s">
        <v>14</v>
      </c>
      <c r="D176" s="23">
        <v>76.5</v>
      </c>
      <c r="E176" s="23">
        <v>76.5</v>
      </c>
      <c r="F176" s="23">
        <v>31.9</v>
      </c>
      <c r="G176" s="55"/>
    </row>
    <row r="177" spans="2:7" ht="16.149999999999999" customHeight="1" x14ac:dyDescent="0.2">
      <c r="B177" s="36"/>
      <c r="C177" s="41" t="s">
        <v>9</v>
      </c>
      <c r="D177" s="46"/>
      <c r="E177" s="46"/>
      <c r="F177" s="46"/>
      <c r="G177" s="56"/>
    </row>
    <row r="178" spans="2:7" ht="30" customHeight="1" x14ac:dyDescent="0.2">
      <c r="B178" s="44" t="s">
        <v>104</v>
      </c>
      <c r="C178" s="15" t="s">
        <v>103</v>
      </c>
      <c r="D178" s="25"/>
      <c r="E178" s="25"/>
      <c r="F178" s="25"/>
      <c r="G178" s="49"/>
    </row>
    <row r="179" spans="2:7" ht="16.149999999999999" customHeight="1" x14ac:dyDescent="0.2">
      <c r="B179" s="42"/>
      <c r="C179" s="19" t="s">
        <v>3</v>
      </c>
      <c r="D179" s="9">
        <f>SUM(D181:D183)</f>
        <v>0</v>
      </c>
      <c r="E179" s="9">
        <f>SUM(E181:E183)</f>
        <v>0</v>
      </c>
      <c r="F179" s="9">
        <f>SUM(F181:F183)</f>
        <v>0</v>
      </c>
      <c r="G179" s="53"/>
    </row>
    <row r="180" spans="2:7" ht="16.149999999999999" customHeight="1" x14ac:dyDescent="0.2">
      <c r="B180" s="45"/>
      <c r="C180" s="43" t="s">
        <v>4</v>
      </c>
      <c r="D180" s="7"/>
      <c r="E180" s="7"/>
      <c r="F180" s="7"/>
      <c r="G180" s="54"/>
    </row>
    <row r="181" spans="2:7" ht="16.149999999999999" customHeight="1" x14ac:dyDescent="0.2">
      <c r="B181" s="30"/>
      <c r="C181" s="41" t="s">
        <v>10</v>
      </c>
      <c r="D181" s="24"/>
      <c r="E181" s="24"/>
      <c r="F181" s="24"/>
      <c r="G181" s="55"/>
    </row>
    <row r="182" spans="2:7" ht="16.149999999999999" customHeight="1" x14ac:dyDescent="0.2">
      <c r="B182" s="35"/>
      <c r="C182" s="41" t="s">
        <v>14</v>
      </c>
      <c r="D182" s="24"/>
      <c r="E182" s="24"/>
      <c r="F182" s="24"/>
      <c r="G182" s="55"/>
    </row>
    <row r="183" spans="2:7" ht="16.149999999999999" customHeight="1" x14ac:dyDescent="0.2">
      <c r="B183" s="36"/>
      <c r="C183" s="41" t="s">
        <v>9</v>
      </c>
      <c r="D183" s="46"/>
      <c r="E183" s="46"/>
      <c r="F183" s="46"/>
      <c r="G183" s="56"/>
    </row>
    <row r="184" spans="2:7" ht="32.25" customHeight="1" x14ac:dyDescent="0.2">
      <c r="B184" s="44" t="s">
        <v>105</v>
      </c>
      <c r="C184" s="15" t="s">
        <v>106</v>
      </c>
      <c r="D184" s="25"/>
      <c r="E184" s="25"/>
      <c r="F184" s="25"/>
      <c r="G184" s="49"/>
    </row>
    <row r="185" spans="2:7" ht="16.149999999999999" customHeight="1" x14ac:dyDescent="0.2">
      <c r="B185" s="42"/>
      <c r="C185" s="19" t="s">
        <v>3</v>
      </c>
      <c r="D185" s="9">
        <f>SUM(D187:D189)</f>
        <v>0</v>
      </c>
      <c r="E185" s="9">
        <f>SUM(E187:E189)</f>
        <v>0</v>
      </c>
      <c r="F185" s="9">
        <f>SUM(F187:F189)</f>
        <v>0</v>
      </c>
      <c r="G185" s="53"/>
    </row>
    <row r="186" spans="2:7" ht="16.149999999999999" customHeight="1" x14ac:dyDescent="0.2">
      <c r="B186" s="45"/>
      <c r="C186" s="43" t="s">
        <v>4</v>
      </c>
      <c r="D186" s="7"/>
      <c r="E186" s="7"/>
      <c r="F186" s="7"/>
      <c r="G186" s="54"/>
    </row>
    <row r="187" spans="2:7" ht="16.149999999999999" customHeight="1" x14ac:dyDescent="0.2">
      <c r="B187" s="30"/>
      <c r="C187" s="41" t="s">
        <v>10</v>
      </c>
      <c r="D187" s="24"/>
      <c r="E187" s="24"/>
      <c r="F187" s="24"/>
      <c r="G187" s="55"/>
    </row>
    <row r="188" spans="2:7" ht="16.149999999999999" customHeight="1" x14ac:dyDescent="0.2">
      <c r="B188" s="35"/>
      <c r="C188" s="41" t="s">
        <v>14</v>
      </c>
      <c r="D188" s="24"/>
      <c r="E188" s="24"/>
      <c r="F188" s="24"/>
      <c r="G188" s="55"/>
    </row>
    <row r="189" spans="2:7" ht="16.149999999999999" customHeight="1" x14ac:dyDescent="0.2">
      <c r="B189" s="36"/>
      <c r="C189" s="41" t="s">
        <v>9</v>
      </c>
      <c r="D189" s="46"/>
      <c r="E189" s="46"/>
      <c r="F189" s="46"/>
      <c r="G189" s="56"/>
    </row>
    <row r="190" spans="2:7" ht="27.75" customHeight="1" x14ac:dyDescent="0.2">
      <c r="B190" s="12" t="s">
        <v>51</v>
      </c>
      <c r="C190" s="20" t="s">
        <v>72</v>
      </c>
      <c r="D190" s="26"/>
      <c r="E190" s="26"/>
      <c r="F190" s="26"/>
      <c r="G190" s="48"/>
    </row>
    <row r="191" spans="2:7" ht="27" customHeight="1" x14ac:dyDescent="0.2">
      <c r="B191" s="44" t="s">
        <v>52</v>
      </c>
      <c r="C191" s="15" t="s">
        <v>71</v>
      </c>
      <c r="D191" s="25"/>
      <c r="E191" s="25"/>
      <c r="F191" s="25"/>
      <c r="G191" s="49" t="s">
        <v>63</v>
      </c>
    </row>
    <row r="192" spans="2:7" ht="16.149999999999999" customHeight="1" x14ac:dyDescent="0.2">
      <c r="B192" s="42"/>
      <c r="C192" s="19" t="s">
        <v>3</v>
      </c>
      <c r="D192" s="9">
        <f>SUM(D194:D195)</f>
        <v>35</v>
      </c>
      <c r="E192" s="9">
        <f t="shared" ref="E192:F192" si="23">SUM(E194:E195)</f>
        <v>36.799999999999997</v>
      </c>
      <c r="F192" s="9">
        <f t="shared" si="23"/>
        <v>38.200000000000003</v>
      </c>
      <c r="G192" s="53"/>
    </row>
    <row r="193" spans="2:7" ht="16.149999999999999" customHeight="1" x14ac:dyDescent="0.2">
      <c r="B193" s="45"/>
      <c r="C193" s="43" t="s">
        <v>4</v>
      </c>
      <c r="D193" s="7"/>
      <c r="E193" s="7"/>
      <c r="F193" s="7"/>
      <c r="G193" s="54"/>
    </row>
    <row r="194" spans="2:7" ht="16.149999999999999" customHeight="1" x14ac:dyDescent="0.2">
      <c r="B194" s="30"/>
      <c r="C194" s="41" t="s">
        <v>10</v>
      </c>
      <c r="D194" s="23">
        <v>35</v>
      </c>
      <c r="E194" s="23">
        <v>36.799999999999997</v>
      </c>
      <c r="F194" s="23">
        <v>38.200000000000003</v>
      </c>
      <c r="G194" s="55"/>
    </row>
    <row r="195" spans="2:7" ht="16.149999999999999" customHeight="1" x14ac:dyDescent="0.2">
      <c r="B195" s="36"/>
      <c r="C195" s="41" t="s">
        <v>9</v>
      </c>
      <c r="D195" s="23"/>
      <c r="E195" s="23"/>
      <c r="F195" s="23"/>
      <c r="G195" s="55"/>
    </row>
    <row r="196" spans="2:7" ht="19.5" customHeight="1" x14ac:dyDescent="0.2">
      <c r="B196" s="44" t="s">
        <v>53</v>
      </c>
      <c r="C196" s="15" t="s">
        <v>70</v>
      </c>
      <c r="D196" s="25"/>
      <c r="E196" s="25"/>
      <c r="F196" s="25"/>
      <c r="G196" s="49"/>
    </row>
    <row r="197" spans="2:7" ht="25.5" customHeight="1" x14ac:dyDescent="0.2">
      <c r="B197" s="42"/>
      <c r="C197" s="19" t="s">
        <v>3</v>
      </c>
      <c r="D197" s="9">
        <f>SUM(D199:D200)</f>
        <v>12</v>
      </c>
      <c r="E197" s="9">
        <f t="shared" ref="E197:F197" si="24">SUM(E199:E200)</f>
        <v>12.6</v>
      </c>
      <c r="F197" s="9">
        <f t="shared" si="24"/>
        <v>13.1</v>
      </c>
      <c r="G197" s="53"/>
    </row>
    <row r="198" spans="2:7" ht="16.149999999999999" customHeight="1" x14ac:dyDescent="0.2">
      <c r="B198" s="45"/>
      <c r="C198" s="43" t="s">
        <v>4</v>
      </c>
      <c r="D198" s="7"/>
      <c r="E198" s="7"/>
      <c r="F198" s="7"/>
      <c r="G198" s="54"/>
    </row>
    <row r="199" spans="2:7" ht="16.149999999999999" customHeight="1" x14ac:dyDescent="0.2">
      <c r="B199" s="30"/>
      <c r="C199" s="41" t="s">
        <v>10</v>
      </c>
      <c r="D199" s="23">
        <v>12</v>
      </c>
      <c r="E199" s="23">
        <v>12.6</v>
      </c>
      <c r="F199" s="23">
        <v>13.1</v>
      </c>
      <c r="G199" s="55"/>
    </row>
    <row r="200" spans="2:7" ht="16.149999999999999" customHeight="1" x14ac:dyDescent="0.2">
      <c r="B200" s="36"/>
      <c r="C200" s="41" t="s">
        <v>9</v>
      </c>
      <c r="D200" s="23"/>
      <c r="E200" s="23"/>
      <c r="F200" s="23"/>
      <c r="G200" s="55"/>
    </row>
    <row r="201" spans="2:7" ht="26.25" customHeight="1" x14ac:dyDescent="0.2">
      <c r="B201" s="29"/>
      <c r="C201" s="39" t="s">
        <v>20</v>
      </c>
      <c r="D201" s="40">
        <f>SUM(D7+D14+D22+D30+D38+D45+D51+D57+D64+D70+D77+D83+D89+D96+D100+D105+D111+D116+D123+D128+D133+D140+D146+D152+D159+D166+D172+D179+D185+D192+D197)</f>
        <v>36384.200000000004</v>
      </c>
      <c r="E201" s="40">
        <v>31074.2</v>
      </c>
      <c r="F201" s="40">
        <v>30042.400000000001</v>
      </c>
      <c r="G201" s="57"/>
    </row>
    <row r="202" spans="2:7" ht="15.75" customHeight="1" x14ac:dyDescent="0.2">
      <c r="B202" s="22"/>
      <c r="C202" s="21" t="s">
        <v>5</v>
      </c>
      <c r="D202" s="6">
        <f>SUM(D185+D179+D172+D166+D159+D152+D146+D140+D133+D128+D123+D116+D111)</f>
        <v>6266.2000000000007</v>
      </c>
      <c r="E202" s="6">
        <f t="shared" ref="E202:F202" si="25">SUM(E185+E179+E172+E166+E159+E152+E146+E140+E133+E128+E123+E116+E111)</f>
        <v>2220.4</v>
      </c>
      <c r="F202" s="6">
        <f t="shared" si="25"/>
        <v>701.6</v>
      </c>
      <c r="G202" s="58"/>
    </row>
    <row r="203" spans="2:7" ht="31.5" customHeight="1" x14ac:dyDescent="0.2">
      <c r="B203" s="22"/>
      <c r="C203" s="21" t="s">
        <v>6</v>
      </c>
      <c r="D203" s="6">
        <v>5761.1</v>
      </c>
      <c r="E203" s="6">
        <f>+E201-D201</f>
        <v>-5310.0000000000036</v>
      </c>
      <c r="F203" s="6">
        <f>+F201-E201</f>
        <v>-1031.7999999999993</v>
      </c>
      <c r="G203" s="58"/>
    </row>
    <row r="204" spans="2:7" ht="13.15" customHeight="1" x14ac:dyDescent="0.2">
      <c r="B204" s="80" t="s">
        <v>11</v>
      </c>
      <c r="C204" s="80"/>
      <c r="D204" s="80"/>
      <c r="E204" s="80"/>
      <c r="F204" s="80"/>
      <c r="G204" s="80"/>
    </row>
    <row r="205" spans="2:7" ht="18" customHeight="1" x14ac:dyDescent="0.2">
      <c r="B205" s="78" t="s">
        <v>12</v>
      </c>
      <c r="C205" s="78"/>
      <c r="D205" s="78"/>
      <c r="E205" s="78"/>
      <c r="F205" s="78"/>
      <c r="G205" s="78"/>
    </row>
    <row r="206" spans="2:7" x14ac:dyDescent="0.2">
      <c r="B206" s="79" t="s">
        <v>16</v>
      </c>
      <c r="C206" s="79"/>
      <c r="D206" s="79"/>
      <c r="E206" s="79"/>
      <c r="F206" s="79"/>
      <c r="G206" s="79"/>
    </row>
    <row r="207" spans="2:7" x14ac:dyDescent="0.2">
      <c r="B207" s="1" t="s">
        <v>15</v>
      </c>
    </row>
    <row r="209" spans="2:7" x14ac:dyDescent="0.2">
      <c r="B209" s="62" t="s">
        <v>97</v>
      </c>
      <c r="C209" s="63">
        <v>2025</v>
      </c>
      <c r="D209" s="63">
        <v>2026</v>
      </c>
      <c r="E209" s="63">
        <v>2027</v>
      </c>
    </row>
    <row r="210" spans="2:7" ht="36" x14ac:dyDescent="0.2">
      <c r="B210" s="64" t="s">
        <v>3</v>
      </c>
      <c r="C210" s="70">
        <f>SUM(C212:C216)</f>
        <v>36384.200000000004</v>
      </c>
      <c r="D210" s="70">
        <f>SUM(D212:D216)</f>
        <v>31074.2</v>
      </c>
      <c r="E210" s="70">
        <f>SUM(E212:E216)</f>
        <v>30042.400000000001</v>
      </c>
      <c r="F210" s="34"/>
      <c r="G210" s="34"/>
    </row>
    <row r="211" spans="2:7" x14ac:dyDescent="0.2">
      <c r="B211" s="65" t="s">
        <v>4</v>
      </c>
      <c r="C211" s="66"/>
      <c r="D211" s="66"/>
      <c r="E211" s="66"/>
    </row>
    <row r="212" spans="2:7" ht="40.5" customHeight="1" x14ac:dyDescent="0.2">
      <c r="B212" s="67" t="s">
        <v>10</v>
      </c>
      <c r="C212" s="68">
        <f>SUM(D9+D16+D24+D32+D40+D47+D53+D59+D66+D72+D79+D85+D91+D102+D113+D118+D125+D130+D135+D142+D148+D154+D161+D168+D174+D181+D187+D194+D199)</f>
        <v>14469.700000000003</v>
      </c>
      <c r="D212" s="68">
        <f t="shared" ref="D212:E212" si="26">SUM(E9+E16+E24+E32+E40+E47+E53+E59+E66+E72+E79+E85+E91+E102+E113+E118+E125+E130+E135+E142+E148+E154+E161+E168+E174+E181+E187+E194+E199)</f>
        <v>14187.099999999999</v>
      </c>
      <c r="E212" s="68">
        <f t="shared" si="26"/>
        <v>14172.3</v>
      </c>
    </row>
    <row r="213" spans="2:7" ht="24" x14ac:dyDescent="0.2">
      <c r="B213" s="67" t="s">
        <v>98</v>
      </c>
      <c r="C213" s="71">
        <f>SUM(D11+D18+D26+D34+D42+D61+D74)</f>
        <v>495.29999999999995</v>
      </c>
      <c r="D213" s="71">
        <f t="shared" ref="D213:E213" si="27">SUM(E11+E18+E26+E34+E42+E61+E74)</f>
        <v>507.69999999999993</v>
      </c>
      <c r="E213" s="71">
        <f t="shared" si="27"/>
        <v>517.20000000000005</v>
      </c>
    </row>
    <row r="214" spans="2:7" ht="15.75" customHeight="1" x14ac:dyDescent="0.2">
      <c r="B214" s="67" t="s">
        <v>9</v>
      </c>
      <c r="C214" s="71">
        <f>SUM(D12+D19+D27+D35+D43+D49+D54+D62+D68+D75+D80+D87+D94+D103+D108+D114+D121+D126+D131+D138+D144+D150+D157+D164+D170+D177+D183+D189+D195+D200)</f>
        <v>3400.2</v>
      </c>
      <c r="D214" s="71">
        <f t="shared" ref="D214:E214" si="28">SUM(E12+E19+E27+E35+E43+E49+E54+E62+E68+E75+E80+E87+E94+E103+E108+E114+E121+E126+E131+E138+E144+E150+E157+E164+E170+E177+E183+E189+E195+E200)</f>
        <v>0</v>
      </c>
      <c r="E214" s="71">
        <f t="shared" si="28"/>
        <v>0</v>
      </c>
      <c r="F214" s="34"/>
    </row>
    <row r="215" spans="2:7" ht="36" x14ac:dyDescent="0.2">
      <c r="B215" s="67" t="s">
        <v>13</v>
      </c>
      <c r="C215" s="71">
        <f>SUM(D10+D17+D25+D33+D41+D48+D60+D67+D73+D86+D92+D98+D107+D119+D136+D155+D162+D175)</f>
        <v>16265.600000000002</v>
      </c>
      <c r="D215" s="71">
        <f t="shared" ref="D215:E215" si="29">SUM(E10+E17+E25+E33+E41+E48+E60+E67+E73+E86+E92+E98+E107+E119+E136+E155+E162+E175)</f>
        <v>15423</v>
      </c>
      <c r="E215" s="71">
        <f t="shared" si="29"/>
        <v>15321</v>
      </c>
    </row>
    <row r="216" spans="2:7" ht="35.25" customHeight="1" x14ac:dyDescent="0.2">
      <c r="B216" s="69" t="s">
        <v>14</v>
      </c>
      <c r="C216" s="71">
        <f>SUM(D93+D120+D137+D143+D149+D156+D163+D169+D176+D182+D188)</f>
        <v>1753.4</v>
      </c>
      <c r="D216" s="71">
        <f t="shared" ref="D216:E216" si="30">SUM(E93+E120+E137+E143+E149+E156+E163+E169+E176+E182+E188)</f>
        <v>956.4</v>
      </c>
      <c r="E216" s="71">
        <f t="shared" si="30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89">
      <selection activeCell="C216" sqref="C21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5:G205"/>
    <mergeCell ref="B206:G206"/>
    <mergeCell ref="B204:G204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2025-04-03T11:54:48Z</dcterms:modified>
</cp:coreProperties>
</file>