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userNames.xml" ContentType="application/vnd.openxmlformats-officedocument.spreadsheetml.userNames+xml"/>
  <Override PartName="/xl/revisions/revisionHeaders.xml" ContentType="application/vnd.openxmlformats-officedocument.spreadsheetml.revisionHeaders+xml"/>
  <Override PartName="/xl/revisions/revisionLog5.xml" ContentType="application/vnd.openxmlformats-officedocument.spreadsheetml.revisionLog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10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18.xml" ContentType="application/vnd.openxmlformats-officedocument.spreadsheetml.revisionLog+xml"/>
  <Override PartName="/xl/revisions/revisionLog13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7.xml" ContentType="application/vnd.openxmlformats-officedocument.spreadsheetml.revisionLog+xml"/>
  <Override PartName="/xl/revisions/revisionLog12.xml" ContentType="application/vnd.openxmlformats-officedocument.spreadsheetml.revisionLog+xml"/>
  <Override PartName="/xl/revisions/revisionLog16.xml" ContentType="application/vnd.openxmlformats-officedocument.spreadsheetml.revisionLog+xml"/>
  <Override PartName="/xl/revisions/revisionLog11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15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19.xml" ContentType="application/vnd.openxmlformats-officedocument.spreadsheetml.revisionLog+xml"/>
  <Override PartName="/xl/revisions/revisionLog14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rena.stankeviciene\Desktop\2025-2027\2025-2027\"/>
    </mc:Choice>
  </mc:AlternateContent>
  <workbookProtection lockRevision="1"/>
  <bookViews>
    <workbookView xWindow="0" yWindow="0" windowWidth="28770" windowHeight="13650"/>
  </bookViews>
  <sheets>
    <sheet name="4 programa 3 lentelė" sheetId="1" r:id="rId1"/>
    <sheet name="Lėšų atmintinė" sheetId="2" r:id="rId2"/>
  </sheets>
  <calcPr calcId="152511"/>
  <customWorkbookViews>
    <customWorkbookView name="Irena Stankeviciene - Individuali peržiūra" guid="{A080F799-B601-4179-A527-05226F5B4CC3}" mergeInterval="0" personalView="1" yWindow="40" windowWidth="1920" windowHeight="1040" activeSheetId="1"/>
    <customWorkbookView name="user - Individuali peržiūra" guid="{AE9DA1E0-6181-496E-99C6-08519C19A850}" mergeInterval="0" personalView="1" maximized="1" xWindow="-8" yWindow="-8" windowWidth="1936" windowHeight="1056" activeSheetId="1"/>
    <customWorkbookView name="Sarune Drobuzaite - Personal View" guid="{5E91BF9D-88EF-4EAD-8708-C46087883035}" mergeInterval="0" personalView="1" maximized="1" xWindow="-9" yWindow="-9" windowWidth="1938" windowHeight="1038" activeSheetId="1"/>
    <customWorkbookView name="Indrė Butenienė - Individuali peržiūra" guid="{9B9F3E62-7C78-4894-A8F0-B3229B2D1239}" mergeInterval="0" personalView="1" maximized="1" xWindow="-9" yWindow="-9" windowWidth="1938" windowHeight="1038" activeSheetId="1"/>
    <customWorkbookView name="Svetlana Jerpyliova - Individuali peržiūra" guid="{F571435C-E0CA-4690-9BDC-D9FC8AED9576}" autoUpdate="1" mergeInterval="15" changesSavedWin="1" personalView="1" xWindow="310" yWindow="70" windowWidth="1502" windowHeight="970" activeSheetId="1"/>
    <customWorkbookView name="Migle Brazeniene - Personal View" guid="{95A66661-924C-4587-BF9B-C47E0C69FD0D}" mergeInterval="0" personalView="1" maximized="1" xWindow="-8" yWindow="-8" windowWidth="1936" windowHeight="1056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7" i="1" l="1"/>
  <c r="E105" i="1"/>
  <c r="E111" i="1"/>
  <c r="E112" i="1"/>
  <c r="D111" i="1"/>
  <c r="D112" i="1"/>
  <c r="C112" i="1" l="1"/>
  <c r="C111" i="1"/>
  <c r="C109" i="1"/>
  <c r="C107" i="1"/>
  <c r="E36" i="1"/>
  <c r="D21" i="1"/>
  <c r="D28" i="1"/>
  <c r="D36" i="1"/>
  <c r="D52" i="1"/>
  <c r="F89" i="1" l="1"/>
  <c r="E89" i="1"/>
  <c r="D89" i="1"/>
  <c r="F82" i="1"/>
  <c r="E82" i="1"/>
  <c r="D82" i="1"/>
  <c r="F28" i="1" l="1"/>
  <c r="E28" i="1"/>
  <c r="C105" i="1" l="1"/>
  <c r="D107" i="1"/>
  <c r="D105" i="1" s="1"/>
  <c r="E21" i="1" l="1"/>
  <c r="F21" i="1"/>
  <c r="E14" i="1"/>
  <c r="F14" i="1"/>
  <c r="E7" i="1"/>
  <c r="F7" i="1"/>
  <c r="E75" i="1"/>
  <c r="F75" i="1"/>
  <c r="E68" i="1"/>
  <c r="F68" i="1"/>
  <c r="E62" i="1"/>
  <c r="F62" i="1"/>
  <c r="E57" i="1"/>
  <c r="F57" i="1"/>
  <c r="E52" i="1"/>
  <c r="F52" i="1"/>
  <c r="E47" i="1"/>
  <c r="F47" i="1"/>
  <c r="E42" i="1"/>
  <c r="F42" i="1"/>
  <c r="F36" i="1"/>
  <c r="D75" i="1"/>
  <c r="D96" i="1" s="1"/>
  <c r="D68" i="1"/>
  <c r="D62" i="1"/>
  <c r="D57" i="1"/>
  <c r="D47" i="1"/>
  <c r="D42" i="1"/>
  <c r="D14" i="1"/>
  <c r="D7" i="1"/>
  <c r="D95" i="1" l="1"/>
  <c r="F96" i="1"/>
  <c r="E96" i="1"/>
  <c r="F95" i="1"/>
  <c r="E95" i="1"/>
  <c r="F97" i="1" l="1"/>
  <c r="E97" i="1"/>
</calcChain>
</file>

<file path=xl/sharedStrings.xml><?xml version="1.0" encoding="utf-8"?>
<sst xmlns="http://schemas.openxmlformats.org/spreadsheetml/2006/main" count="153" uniqueCount="73">
  <si>
    <t>Programos uždavinio, priemonės kodas ir požymis</t>
  </si>
  <si>
    <t>Uždavinio, priemonės pavadinimas, finansavimo šaltiniai</t>
  </si>
  <si>
    <t>Savivaldybės strateginio plėtros plano priemonės kodas</t>
  </si>
  <si>
    <t>1. Savivaldybės biudžetas (įskaitant skolintas lėšas)</t>
  </si>
  <si>
    <t>Iš jo:</t>
  </si>
  <si>
    <t>Iš jų: regioninių pažangos priemonių lėšos</t>
  </si>
  <si>
    <t>Asignavimų ir kitų lėšų pokytis, palyginti su ankstesnių metų patvirtintų asignavimų ir kitų lėšų planu</t>
  </si>
  <si>
    <t>2025 metų asignavimai ir kitos lėšos</t>
  </si>
  <si>
    <t>2026 metų asignavimai ir kitos lėšos</t>
  </si>
  <si>
    <t xml:space="preserve">Ankstesnių metų likučiai
</t>
  </si>
  <si>
    <t xml:space="preserve">Savivaldybės biudžeto lėšos (nuosavos, be ankstesnių metų likučio) </t>
  </si>
  <si>
    <t xml:space="preserve">* T – tęstinės veiklos uždavinys </t>
  </si>
  <si>
    <t>** P – pažangos veiklos uždavinys</t>
  </si>
  <si>
    <t>Lietuvos Respublikos valstybės biudžeto dotacijos</t>
  </si>
  <si>
    <t>Europos Sąjungos ir kitos tarptautinės finansinės paramos lėšos</t>
  </si>
  <si>
    <t>****PVP - pažangos veiklos priemonė</t>
  </si>
  <si>
    <t>***TVP - tęstinės veiklos priemonė</t>
  </si>
  <si>
    <t>1.Savivaldybės biudžetas (įskaitant skolintas lėšas)</t>
  </si>
  <si>
    <t xml:space="preserve">IŠ VISO programai finansuoti pagal finansavimo šaltinius (1 ir 2 punktai) </t>
  </si>
  <si>
    <r>
      <rPr>
        <b/>
        <sz val="10"/>
        <color theme="1"/>
        <rFont val="Times New Roman"/>
        <family val="1"/>
        <charset val="186"/>
      </rPr>
      <t xml:space="preserve">Iš jo:
1.1. savivaldybės biudžeto lėšos (nuosavos, be ankstesnių metų likučio): 
</t>
    </r>
    <r>
      <rPr>
        <i/>
        <sz val="10"/>
        <color theme="1"/>
        <rFont val="Times New Roman"/>
        <family val="1"/>
        <charset val="186"/>
      </rPr>
      <t>Savivaldybės biudžeto lėšos</t>
    </r>
    <r>
      <rPr>
        <i/>
        <sz val="10"/>
        <color rgb="FFFF0000"/>
        <rFont val="Times New Roman"/>
        <family val="1"/>
        <charset val="186"/>
      </rPr>
      <t xml:space="preserve"> 5SB </t>
    </r>
    <r>
      <rPr>
        <i/>
        <sz val="10"/>
        <color theme="1"/>
        <rFont val="Times New Roman"/>
        <family val="1"/>
        <charset val="186"/>
      </rPr>
      <t xml:space="preserve">                                       Savivaldybės biudžeto lėšos ES finansinės paramos projektų bendrajam finansavimui </t>
    </r>
    <r>
      <rPr>
        <i/>
        <sz val="10"/>
        <color rgb="FFFF0000"/>
        <rFont val="Times New Roman"/>
        <family val="1"/>
        <charset val="186"/>
      </rPr>
      <t>5SB(EF)</t>
    </r>
    <r>
      <rPr>
        <i/>
        <sz val="10"/>
        <color theme="1"/>
        <rFont val="Times New Roman"/>
        <family val="1"/>
        <charset val="186"/>
      </rPr>
      <t xml:space="preserve">                                     Savivaldybės biudžeto lėšos, gautos iš administracijos projektų vykdymui </t>
    </r>
    <r>
      <rPr>
        <i/>
        <sz val="10"/>
        <color rgb="FFFF0000"/>
        <rFont val="Times New Roman"/>
        <family val="1"/>
        <charset val="186"/>
      </rPr>
      <t>5SB(PR)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Savivaldybės aplinkos apsaugos rėmimo specialiosios programos lėšos </t>
    </r>
    <r>
      <rPr>
        <i/>
        <sz val="10"/>
        <color rgb="FFFF0000"/>
        <rFont val="Times New Roman"/>
        <family val="1"/>
        <charset val="186"/>
      </rPr>
      <t>5SB(AA)</t>
    </r>
    <r>
      <rPr>
        <i/>
        <sz val="10"/>
        <color theme="1"/>
        <rFont val="Times New Roman"/>
        <family val="1"/>
        <charset val="186"/>
      </rPr>
      <t xml:space="preserve">
Lėšos piniginei socialinei paramai </t>
    </r>
    <r>
      <rPr>
        <i/>
        <sz val="10"/>
        <color rgb="FFFF0000"/>
        <rFont val="Times New Roman"/>
        <family val="1"/>
        <charset val="186"/>
      </rPr>
      <t>5SB(VP)</t>
    </r>
    <r>
      <rPr>
        <i/>
        <sz val="10"/>
        <color theme="1"/>
        <rFont val="Times New Roman"/>
        <family val="1"/>
        <charset val="186"/>
      </rPr>
      <t xml:space="preserve">
</t>
    </r>
    <r>
      <rPr>
        <sz val="10"/>
        <color theme="1"/>
        <rFont val="Times New Roman"/>
        <family val="1"/>
        <charset val="186"/>
      </rPr>
      <t xml:space="preserve">
</t>
    </r>
  </si>
  <si>
    <r>
      <rPr>
        <b/>
        <sz val="10"/>
        <color theme="1"/>
        <rFont val="Times New Roman"/>
        <family val="1"/>
        <charset val="186"/>
      </rPr>
      <t xml:space="preserve">1.2. Lietuvos Respublikos valstybės biudžeto dotacijos: 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Lėšos valstybinės funkcijoms atlikti </t>
    </r>
    <r>
      <rPr>
        <i/>
        <sz val="10"/>
        <color rgb="FFFF0000"/>
        <rFont val="Times New Roman"/>
        <family val="1"/>
        <charset val="186"/>
      </rPr>
      <t>4VB(VD)</t>
    </r>
    <r>
      <rPr>
        <i/>
        <sz val="10"/>
        <color theme="1"/>
        <rFont val="Times New Roman"/>
        <family val="1"/>
        <charset val="186"/>
      </rPr>
      <t xml:space="preserve">                       Valstybės biudžeto lėšos </t>
    </r>
    <r>
      <rPr>
        <i/>
        <sz val="10"/>
        <color rgb="FFFF0000"/>
        <rFont val="Times New Roman"/>
        <family val="1"/>
        <charset val="186"/>
      </rPr>
      <t xml:space="preserve">4VB(T) </t>
    </r>
    <r>
      <rPr>
        <i/>
        <sz val="10"/>
        <color theme="1"/>
        <rFont val="Times New Roman"/>
        <family val="1"/>
        <charset val="186"/>
      </rPr>
      <t xml:space="preserve">                                         Valstybės biudžeto tikslinės paskirties lėšos 4</t>
    </r>
    <r>
      <rPr>
        <i/>
        <sz val="10"/>
        <color rgb="FFFF0000"/>
        <rFont val="Times New Roman"/>
        <family val="1"/>
        <charset val="186"/>
      </rPr>
      <t xml:space="preserve">VB(TP) </t>
    </r>
    <r>
      <rPr>
        <i/>
        <sz val="10"/>
        <color theme="1"/>
        <rFont val="Times New Roman"/>
        <family val="1"/>
        <charset val="186"/>
      </rPr>
      <t xml:space="preserve">              Valstybės biudžeto lėšos, valstybės vardu paskolintos lėšos </t>
    </r>
    <r>
      <rPr>
        <i/>
        <sz val="10"/>
        <color rgb="FFFF0000"/>
        <rFont val="Times New Roman"/>
        <family val="1"/>
        <charset val="186"/>
      </rPr>
      <t xml:space="preserve">4LRVB(S)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Tikslinės valstybės biudžeto lėšos pagal kt. teisės aktus </t>
    </r>
    <r>
      <rPr>
        <i/>
        <sz val="10"/>
        <color rgb="FFFF0000"/>
        <rFont val="Times New Roman"/>
        <family val="1"/>
        <charset val="186"/>
      </rPr>
      <t>4LRVB(T)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Valstybės biudžeto lėšos 4LRVB</t>
    </r>
    <r>
      <rPr>
        <i/>
        <sz val="10"/>
        <color rgb="FFFF0000"/>
        <rFont val="Times New Roman"/>
        <family val="1"/>
        <charset val="186"/>
      </rPr>
      <t xml:space="preserve">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Valstybės lėšos projektams </t>
    </r>
    <r>
      <rPr>
        <i/>
        <sz val="10"/>
        <color rgb="FFFF0000"/>
        <rFont val="Times New Roman"/>
        <family val="1"/>
        <charset val="186"/>
      </rPr>
      <t>4VBP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Mokinio krepšelis </t>
    </r>
    <r>
      <rPr>
        <i/>
        <sz val="10"/>
        <color rgb="FFFF0000"/>
        <rFont val="Times New Roman"/>
        <family val="1"/>
        <charset val="186"/>
      </rPr>
      <t xml:space="preserve">4VB(MK)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Vyriausybės rezervo lėšos </t>
    </r>
    <r>
      <rPr>
        <i/>
        <sz val="10"/>
        <color rgb="FFFF0000"/>
        <rFont val="Times New Roman"/>
        <family val="1"/>
        <charset val="186"/>
      </rPr>
      <t>4VB(R)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Dotacijos iš VIPA ES projektams finansuoti </t>
    </r>
    <r>
      <rPr>
        <i/>
        <sz val="10"/>
        <color rgb="FFFF0000"/>
        <rFont val="Times New Roman"/>
        <family val="1"/>
        <charset val="186"/>
      </rPr>
      <t>4VB(VIPA)</t>
    </r>
    <r>
      <rPr>
        <i/>
        <sz val="10"/>
        <color theme="1"/>
        <rFont val="Times New Roman"/>
        <family val="1"/>
        <charset val="186"/>
      </rPr>
      <t xml:space="preserve"> Valstybės lėšos Kelių direkcija </t>
    </r>
    <r>
      <rPr>
        <i/>
        <sz val="10"/>
        <color rgb="FFFF0000"/>
        <rFont val="Times New Roman"/>
        <family val="1"/>
        <charset val="186"/>
      </rPr>
      <t>4LAKD</t>
    </r>
    <r>
      <rPr>
        <sz val="10"/>
        <color rgb="FFFF0000"/>
        <rFont val="Times New Roman"/>
        <family val="1"/>
        <charset val="186"/>
      </rPr>
      <t xml:space="preserve"> </t>
    </r>
    <r>
      <rPr>
        <sz val="10"/>
        <color theme="1"/>
        <rFont val="Times New Roman"/>
        <family val="1"/>
        <charset val="186"/>
      </rPr>
      <t xml:space="preserve">
Valstybės biudžeto specialiosios tikslinės dotacijos lėšos (iš valstybės investicijų programos) </t>
    </r>
    <r>
      <rPr>
        <sz val="10"/>
        <color rgb="FFFF0000"/>
        <rFont val="Times New Roman"/>
        <family val="1"/>
        <charset val="186"/>
      </rPr>
      <t xml:space="preserve">4VB(VIP)
</t>
    </r>
    <r>
      <rPr>
        <sz val="10"/>
        <rFont val="Times New Roman"/>
        <family val="1"/>
        <charset val="186"/>
      </rPr>
      <t xml:space="preserve">Biudžeto pajamų mažėjimui kompensuoti (Bendrosios sot. komp.) </t>
    </r>
    <r>
      <rPr>
        <sz val="10"/>
        <color rgb="FFFF0000"/>
        <rFont val="Times New Roman"/>
        <family val="1"/>
        <charset val="186"/>
      </rPr>
      <t xml:space="preserve">4VB(V)
</t>
    </r>
    <r>
      <rPr>
        <sz val="10"/>
        <color theme="1"/>
        <rFont val="Times New Roman"/>
        <family val="1"/>
        <charset val="186"/>
      </rPr>
      <t>Pažangos priemonės lėšos</t>
    </r>
    <r>
      <rPr>
        <sz val="10"/>
        <color rgb="FFFF0000"/>
        <rFont val="Times New Roman"/>
        <family val="1"/>
        <charset val="186"/>
      </rPr>
      <t xml:space="preserve"> 4VB(PZ)</t>
    </r>
  </si>
  <si>
    <r>
      <rPr>
        <b/>
        <sz val="10"/>
        <color theme="1"/>
        <rFont val="Times New Roman"/>
        <family val="1"/>
        <charset val="186"/>
      </rPr>
      <t>1.3. pajamų įmokos ir kitos pajamos: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Spec.progr.lėšos (pajamos už turto nuomą) </t>
    </r>
    <r>
      <rPr>
        <i/>
        <sz val="10"/>
        <color rgb="FFFF0000"/>
        <rFont val="Times New Roman"/>
        <family val="1"/>
        <charset val="186"/>
      </rPr>
      <t xml:space="preserve">5SB(SP3) </t>
    </r>
    <r>
      <rPr>
        <i/>
        <sz val="10"/>
        <color theme="1"/>
        <rFont val="Times New Roman"/>
        <family val="1"/>
        <charset val="186"/>
      </rPr>
      <t xml:space="preserve">                            Įmokos už paslaugas švietimo, soc apsaugos ir kitose įstaigose </t>
    </r>
    <r>
      <rPr>
        <i/>
        <sz val="10"/>
        <color rgb="FFFF0000"/>
        <rFont val="Times New Roman"/>
        <family val="1"/>
        <charset val="186"/>
      </rPr>
      <t>5SB(SP2)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     Specialiosios programos lėšos (pajamos už teikiamas paslaugas) </t>
    </r>
    <r>
      <rPr>
        <i/>
        <sz val="10"/>
        <color rgb="FFFF0000"/>
        <rFont val="Times New Roman"/>
        <family val="1"/>
        <charset val="186"/>
      </rPr>
      <t xml:space="preserve">5SB(SP1)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</t>
    </r>
  </si>
  <si>
    <r>
      <rPr>
        <b/>
        <sz val="10"/>
        <color theme="1"/>
        <rFont val="Times New Roman"/>
        <family val="1"/>
        <charset val="186"/>
      </rPr>
      <t xml:space="preserve">1.4. Europos Sąjungos ir kitos tarptautinės finansinės paramos lėšos:  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        Europos Sąjungos paramos lėšos (IŽDAS) </t>
    </r>
    <r>
      <rPr>
        <sz val="10"/>
        <color rgb="FFFF0000"/>
        <rFont val="Times New Roman"/>
        <family val="1"/>
        <charset val="186"/>
      </rPr>
      <t xml:space="preserve">3ESI </t>
    </r>
    <r>
      <rPr>
        <sz val="10"/>
        <color theme="1"/>
        <rFont val="Times New Roman"/>
        <family val="1"/>
        <charset val="186"/>
      </rPr>
      <t xml:space="preserve">                             
Europos Sąjungos lėšų projektams (Iždas) </t>
    </r>
    <r>
      <rPr>
        <sz val="10"/>
        <color rgb="FFFF0000"/>
        <rFont val="Times New Roman"/>
        <family val="1"/>
        <charset val="186"/>
      </rPr>
      <t>3ESP</t>
    </r>
  </si>
  <si>
    <r>
      <rPr>
        <b/>
        <sz val="10"/>
        <color theme="1"/>
        <rFont val="Times New Roman"/>
        <family val="1"/>
        <charset val="186"/>
      </rPr>
      <t xml:space="preserve">1.5. skolintos lėšos: 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Paskolos lėšos </t>
    </r>
    <r>
      <rPr>
        <i/>
        <sz val="10"/>
        <color rgb="FFFF0000"/>
        <rFont val="Times New Roman"/>
        <family val="1"/>
        <charset val="186"/>
      </rPr>
      <t>5P(P)</t>
    </r>
  </si>
  <si>
    <r>
      <rPr>
        <b/>
        <sz val="10"/>
        <color theme="1"/>
        <rFont val="Times New Roman"/>
        <family val="1"/>
        <charset val="186"/>
      </rPr>
      <t>1.6. ankstesnių metų likučiai: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Savivaldybės biudžeto lėšos  Lėšų likutis </t>
    </r>
    <r>
      <rPr>
        <i/>
        <sz val="10"/>
        <color rgb="FFFF0000"/>
        <rFont val="Times New Roman"/>
        <family val="1"/>
        <charset val="186"/>
      </rPr>
      <t xml:space="preserve">5SBLL  </t>
    </r>
    <r>
      <rPr>
        <i/>
        <sz val="10"/>
        <color theme="1"/>
        <rFont val="Times New Roman"/>
        <family val="1"/>
        <charset val="186"/>
      </rPr>
      <t xml:space="preserve">         Spec.progr.lėšos (pajamos už turto nuomą) Lėšų likutis </t>
    </r>
    <r>
      <rPr>
        <i/>
        <sz val="10"/>
        <color rgb="FFFF0000"/>
        <rFont val="Times New Roman"/>
        <family val="1"/>
        <charset val="186"/>
      </rPr>
      <t>5SB(SP3)LL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  Specialiosios programos lėšos (pajamos už teikiamas paslaugas) Lėšų likutis </t>
    </r>
    <r>
      <rPr>
        <i/>
        <sz val="10"/>
        <color rgb="FFFF0000"/>
        <rFont val="Times New Roman"/>
        <family val="1"/>
        <charset val="186"/>
      </rPr>
      <t>5SB(SP1)LL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Savivaldybės aplinkos apsaugos rėmimo specialiosios programos lėšos. Lėšų likutis </t>
    </r>
    <r>
      <rPr>
        <sz val="10"/>
        <color rgb="FFFF0000"/>
        <rFont val="Times New Roman"/>
        <family val="1"/>
        <charset val="186"/>
      </rPr>
      <t>5SB(AA)LL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               Valstybės lėšų likutis </t>
    </r>
    <r>
      <rPr>
        <sz val="10"/>
        <color rgb="FFFF0000"/>
        <rFont val="Times New Roman"/>
        <family val="1"/>
        <charset val="186"/>
      </rPr>
      <t>4LRVB(LL)</t>
    </r>
    <r>
      <rPr>
        <sz val="10"/>
        <color theme="1"/>
        <rFont val="Times New Roman"/>
        <family val="1"/>
        <charset val="186"/>
      </rPr>
      <t xml:space="preserve">
Įmokos už paslaugas švietimo, soc apsaugos ir kitose įstaigose Lėšų likutis </t>
    </r>
    <r>
      <rPr>
        <sz val="10"/>
        <color rgb="FFFF0000"/>
        <rFont val="Times New Roman"/>
        <family val="1"/>
        <charset val="186"/>
      </rPr>
      <t xml:space="preserve">5SB(SP2)LL
</t>
    </r>
    <r>
      <rPr>
        <sz val="10"/>
        <rFont val="Times New Roman"/>
        <family val="1"/>
        <charset val="186"/>
      </rPr>
      <t xml:space="preserve">Europos Sąjungos lėšų projektams likutis (IŽDAS) </t>
    </r>
    <r>
      <rPr>
        <sz val="10"/>
        <color rgb="FFFF0000"/>
        <rFont val="Times New Roman"/>
        <family val="1"/>
        <charset val="186"/>
      </rPr>
      <t>3ESI(L)</t>
    </r>
  </si>
  <si>
    <r>
      <rPr>
        <b/>
        <sz val="10"/>
        <color theme="1"/>
        <rFont val="Times New Roman"/>
        <family val="1"/>
        <charset val="186"/>
      </rPr>
      <t>2. Kiti šaltiniai (Europos Sąjungos finansinė parama projektams įgyvendinti ir kitos teisėtai gautos lėšos, nurodant atskirus šaltinius):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Kiti finansavimo šaltiniai 6KT                                                              NEC 1.1.1.1.1.                                                                                               Kitos lėšos (be finansavimo(kaip spec lesos)) 7                            Užsienio valstybių lėšos </t>
    </r>
    <r>
      <rPr>
        <i/>
        <sz val="10"/>
        <color rgb="FFFF0000"/>
        <rFont val="Times New Roman"/>
        <family val="1"/>
        <charset val="186"/>
      </rPr>
      <t>3UV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Europos Sąjungos paramos lėšos  (ne IŽDO lėšos) 3ES</t>
    </r>
  </si>
  <si>
    <t>008-01-01 (P)**</t>
  </si>
  <si>
    <t>008-01-01-02 (PVP)</t>
  </si>
  <si>
    <t>008-01-02 (T)*</t>
  </si>
  <si>
    <t>008-01-02-01 (TVP)***</t>
  </si>
  <si>
    <t>008-01-02-02 (TVP)</t>
  </si>
  <si>
    <t>008-01-02-03 (TVP)</t>
  </si>
  <si>
    <t>008-01-03 (T)*</t>
  </si>
  <si>
    <t>008-01-03-01 (TVP)</t>
  </si>
  <si>
    <t>008-01-03-02 (TVP)</t>
  </si>
  <si>
    <t>008-01-03-03 (TVP)</t>
  </si>
  <si>
    <t>008-01-04 (P)</t>
  </si>
  <si>
    <t>008-01-04-01                        (PVP, RPP)</t>
  </si>
  <si>
    <t>008-01-04-02                          (PVP, RPP)</t>
  </si>
  <si>
    <t>008-01-01-01 (PVP)</t>
  </si>
  <si>
    <t>3.1.1.3</t>
  </si>
  <si>
    <t>008-01-01-03(PVP)</t>
  </si>
  <si>
    <t>3.2.1.3</t>
  </si>
  <si>
    <t>3.2.1.2</t>
  </si>
  <si>
    <t>3.1.1.2</t>
  </si>
  <si>
    <t>2.5.2.1</t>
  </si>
  <si>
    <t>Uždavinys: Remontuoti ir rekonstruoti sausinimo sistemų griovius ir juose esančius statinius</t>
  </si>
  <si>
    <t xml:space="preserve">Priemonė: Panevėžio rajono Panevėžio seniūnijos Daukniūnų ir Dragonių kaimuose griovių ir juose esančių statinių rekonstrukcija </t>
  </si>
  <si>
    <t xml:space="preserve">Priemonė: Panevėžio rajono Velžio seniūnijos Aleksandravos, Kabelių, Kairių ir Katinų kaimuose esančių griovių ir juose esančių statinių rekonstrukcija </t>
  </si>
  <si>
    <t xml:space="preserve">Priemonė: Panevėžio rajono Jotainių, Mikėnų ir Vadoklių kadastro vietovėse  griovių ir juose esančių statinių rekonstrukcija </t>
  </si>
  <si>
    <t>Uždavinys: Vykdyti einamuosius melioracijos darbus</t>
  </si>
  <si>
    <t xml:space="preserve">Priemonė: Melioracijos sistemų ir hidrotechninių statinių eksploatacija           </t>
  </si>
  <si>
    <t xml:space="preserve">Priemonė: Melioracijos statinių remontas ir priežiūra </t>
  </si>
  <si>
    <r>
      <t>Priemonė: Valstybei nuosavybės teise priklausančių melioracijos statinių būklės pagerinimas didinant žemės ūkio veiklos konkurencingumą</t>
    </r>
    <r>
      <rPr>
        <b/>
        <sz val="10"/>
        <color rgb="FFFF0000"/>
        <rFont val="Times New Roman"/>
        <family val="1"/>
        <charset val="186"/>
      </rPr>
      <t xml:space="preserve"> </t>
    </r>
  </si>
  <si>
    <t xml:space="preserve">Uždavinys: Vykdyti turizmo informacijos sklaidą bei skatinti gyventojų verslumą </t>
  </si>
  <si>
    <t>Priemonė: VšĮ Panevėžio plėtros agentūros veiklų dalinis finansavimas</t>
  </si>
  <si>
    <t xml:space="preserve">Priemonė: Finansinė parama SVV ūkio subjektams ir verslo plėtros skatinimas, SVV ūkio subjektų rėmimas </t>
  </si>
  <si>
    <t xml:space="preserve">Priemonė: Kompensacijos, dotacijos arba subsidijos žemės ūkio subjektams vykdantiems žemės ūkio veiklą </t>
  </si>
  <si>
    <t xml:space="preserve">Uždavinys: Kurti infrastruktūrą turizmo ir verslo plėtrai </t>
  </si>
  <si>
    <t xml:space="preserve">Priemonė: Projekto 01-004-07-01-01 (RE),  01-004-07-02-01 (RE) „Bendradarbystės erdvės įkūrimas Velžyje, Panevėžio rajone“ įgyvendinimas </t>
  </si>
  <si>
    <t>Metai</t>
  </si>
  <si>
    <t xml:space="preserve">Pajamų įmokos ir kitos pajamos </t>
  </si>
  <si>
    <t>Skolintos lėšos</t>
  </si>
  <si>
    <t>008-01-01-04(PVP)</t>
  </si>
  <si>
    <t>Priemonė: Panevėžio rajono Smilgių seniūnijos Perekšlių ir Sujetų kadastro vietovėse griovių ir juose esančių statinių rekonstrukcija</t>
  </si>
  <si>
    <t>008-01-04-03                          (PVP, RPP)</t>
  </si>
  <si>
    <r>
      <t>Priemonė: Projekto „Panevėžio r. savivaldybės gamtos ir kultūros paveldo objektų pritaikymas lankymui II etapas“ įgyvendinimas</t>
    </r>
    <r>
      <rPr>
        <b/>
        <sz val="10"/>
        <rFont val="Times New Roman"/>
        <family val="1"/>
        <charset val="186"/>
      </rPr>
      <t xml:space="preserve"> (Pašilių stumbrynas)</t>
    </r>
  </si>
  <si>
    <t>008-01-04-04                          (PVP, RPP)</t>
  </si>
  <si>
    <r>
      <t>Priemonė: Projekto „Panevėžio r. savivaldybės gamtos ir kultūros paveldo objektų pritaikymas lankymui III etapas“ įgyvendinimas</t>
    </r>
    <r>
      <rPr>
        <b/>
        <sz val="10"/>
        <rFont val="Times New Roman"/>
        <family val="1"/>
        <charset val="186"/>
      </rPr>
      <t xml:space="preserve"> (Krekenava)</t>
    </r>
  </si>
  <si>
    <r>
      <t>Priemonė: Projekto 01-004-07-01-01 (RE), 01-004-07-02-01 (RE) „Panevėžio r. savivaldybės gamtos ir kultūros paveldo objektų pritaikymas lankymu</t>
    </r>
    <r>
      <rPr>
        <b/>
        <sz val="10"/>
        <rFont val="Times New Roman"/>
        <family val="1"/>
        <charset val="186"/>
      </rPr>
      <t>i I etapas</t>
    </r>
    <r>
      <rPr>
        <b/>
        <sz val="10"/>
        <color theme="1"/>
        <rFont val="Times New Roman"/>
        <family val="1"/>
        <charset val="186"/>
      </rPr>
      <t>“ įgyvendinimas</t>
    </r>
    <r>
      <rPr>
        <b/>
        <sz val="10"/>
        <rFont val="Times New Roman"/>
        <family val="1"/>
        <charset val="186"/>
      </rPr>
      <t xml:space="preserve"> (9 objektai)</t>
    </r>
  </si>
  <si>
    <t>2027 metų asignavimai ir kitos lėšos</t>
  </si>
  <si>
    <t>3 lentelė. Panevėžio rajono savivaldybės 2025–2027 metų 008 Ekonominio konkurencingumo didinimo  programos uždaviniai, priemonės, asignavimai ir kitos lėšos (tūkst. eurų)</t>
  </si>
  <si>
    <t>2.5.1.3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</si>
</sst>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4" x14ac:knownFonts="1">
    <font>
      <sz val="11"/>
      <color theme="1"/>
      <name val="Calibri"/>
      <family val="2"/>
      <charset val="186"/>
      <scheme val="minor"/>
    </font>
    <font>
      <b/>
      <sz val="10"/>
      <color theme="1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sz val="10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b/>
      <sz val="10"/>
      <name val="Times New Roman"/>
      <family val="1"/>
      <charset val="186"/>
    </font>
    <font>
      <sz val="8"/>
      <color rgb="FF000000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color rgb="FFFF0000"/>
      <name val="Times New Roman"/>
      <family val="1"/>
      <charset val="186"/>
    </font>
    <font>
      <i/>
      <sz val="10"/>
      <color rgb="FFFF0000"/>
      <name val="Times New Roman"/>
      <family val="1"/>
      <charset val="186"/>
    </font>
    <font>
      <sz val="9"/>
      <color theme="1"/>
      <name val="Times New Roman"/>
      <family val="1"/>
      <charset val="186"/>
    </font>
    <font>
      <b/>
      <sz val="9"/>
      <color theme="1"/>
      <name val="Times New Roman"/>
      <family val="1"/>
      <charset val="186"/>
    </font>
  </fonts>
  <fills count="8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vertical="top" wrapText="1"/>
    </xf>
    <xf numFmtId="0" fontId="3" fillId="3" borderId="2" xfId="0" applyFont="1" applyFill="1" applyBorder="1" applyAlignment="1">
      <alignment vertical="top" wrapText="1"/>
    </xf>
    <xf numFmtId="0" fontId="3" fillId="0" borderId="4" xfId="0" applyFont="1" applyBorder="1" applyAlignment="1">
      <alignment vertical="top"/>
    </xf>
    <xf numFmtId="164" fontId="1" fillId="0" borderId="1" xfId="0" applyNumberFormat="1" applyFont="1" applyBorder="1" applyAlignment="1">
      <alignment horizontal="center" vertical="top" wrapText="1"/>
    </xf>
    <xf numFmtId="164" fontId="7" fillId="3" borderId="1" xfId="0" applyNumberFormat="1" applyFont="1" applyFill="1" applyBorder="1" applyAlignment="1">
      <alignment horizontal="center" vertical="top" wrapText="1"/>
    </xf>
    <xf numFmtId="164" fontId="1" fillId="6" borderId="7" xfId="0" applyNumberFormat="1" applyFont="1" applyFill="1" applyBorder="1" applyAlignment="1">
      <alignment horizontal="center" vertical="top" wrapText="1"/>
    </xf>
    <xf numFmtId="0" fontId="3" fillId="0" borderId="0" xfId="0" applyFont="1" applyAlignment="1">
      <alignment vertical="top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top" wrapText="1"/>
    </xf>
    <xf numFmtId="0" fontId="1" fillId="4" borderId="1" xfId="0" applyFont="1" applyFill="1" applyBorder="1" applyAlignment="1">
      <alignment horizontal="center" vertical="top" wrapText="1"/>
    </xf>
    <xf numFmtId="0" fontId="7" fillId="5" borderId="1" xfId="0" applyFont="1" applyFill="1" applyBorder="1" applyAlignment="1">
      <alignment horizontal="justify" vertical="top" wrapText="1"/>
    </xf>
    <xf numFmtId="0" fontId="1" fillId="5" borderId="1" xfId="0" applyFont="1" applyFill="1" applyBorder="1" applyAlignment="1">
      <alignment vertical="top" wrapText="1"/>
    </xf>
    <xf numFmtId="0" fontId="1" fillId="3" borderId="1" xfId="0" applyFont="1" applyFill="1" applyBorder="1" applyAlignment="1">
      <alignment vertical="top" wrapText="1"/>
    </xf>
    <xf numFmtId="0" fontId="3" fillId="6" borderId="1" xfId="0" applyFont="1" applyFill="1" applyBorder="1" applyAlignment="1">
      <alignment horizontal="justify" vertical="center" wrapText="1"/>
    </xf>
    <xf numFmtId="0" fontId="1" fillId="6" borderId="6" xfId="0" applyFont="1" applyFill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justify" vertical="center" wrapText="1"/>
    </xf>
    <xf numFmtId="164" fontId="7" fillId="0" borderId="7" xfId="0" applyNumberFormat="1" applyFont="1" applyBorder="1" applyAlignment="1">
      <alignment horizontal="center" vertical="top" wrapText="1"/>
    </xf>
    <xf numFmtId="2" fontId="1" fillId="5" borderId="1" xfId="0" applyNumberFormat="1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top" wrapText="1"/>
    </xf>
    <xf numFmtId="0" fontId="3" fillId="6" borderId="5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vertical="top" wrapText="1"/>
    </xf>
    <xf numFmtId="0" fontId="7" fillId="6" borderId="3" xfId="0" applyFont="1" applyFill="1" applyBorder="1" applyAlignment="1">
      <alignment vertical="top" wrapText="1"/>
    </xf>
    <xf numFmtId="164" fontId="7" fillId="6" borderId="3" xfId="0" applyNumberFormat="1" applyFont="1" applyFill="1" applyBorder="1" applyAlignment="1">
      <alignment horizontal="center" vertical="top" wrapText="1"/>
    </xf>
    <xf numFmtId="0" fontId="1" fillId="3" borderId="7" xfId="0" applyFont="1" applyFill="1" applyBorder="1" applyAlignment="1">
      <alignment vertical="top" wrapText="1"/>
    </xf>
    <xf numFmtId="0" fontId="1" fillId="3" borderId="8" xfId="0" applyFont="1" applyFill="1" applyBorder="1" applyAlignment="1">
      <alignment vertical="top" wrapText="1"/>
    </xf>
    <xf numFmtId="0" fontId="7" fillId="5" borderId="3" xfId="0" applyFont="1" applyFill="1" applyBorder="1" applyAlignment="1">
      <alignment horizontal="justify" vertical="top" wrapText="1"/>
    </xf>
    <xf numFmtId="0" fontId="3" fillId="7" borderId="1" xfId="0" applyFont="1" applyFill="1" applyBorder="1" applyAlignment="1">
      <alignment vertical="top" wrapText="1"/>
    </xf>
    <xf numFmtId="0" fontId="3" fillId="3" borderId="3" xfId="0" applyFont="1" applyFill="1" applyBorder="1" applyAlignment="1">
      <alignment horizontal="center" vertical="center" wrapText="1"/>
    </xf>
    <xf numFmtId="49" fontId="1" fillId="4" borderId="1" xfId="0" applyNumberFormat="1" applyFont="1" applyFill="1" applyBorder="1" applyAlignment="1">
      <alignment horizontal="center" vertical="top" wrapText="1"/>
    </xf>
    <xf numFmtId="49" fontId="1" fillId="5" borderId="1" xfId="0" applyNumberFormat="1" applyFont="1" applyFill="1" applyBorder="1" applyAlignment="1">
      <alignment horizontal="center" vertical="top" wrapText="1"/>
    </xf>
    <xf numFmtId="49" fontId="1" fillId="6" borderId="1" xfId="0" applyNumberFormat="1" applyFont="1" applyFill="1" applyBorder="1" applyAlignment="1">
      <alignment horizontal="center" vertical="top" wrapText="1"/>
    </xf>
    <xf numFmtId="49" fontId="7" fillId="3" borderId="1" xfId="0" applyNumberFormat="1" applyFont="1" applyFill="1" applyBorder="1" applyAlignment="1">
      <alignment horizontal="center" vertical="top" wrapText="1"/>
    </xf>
    <xf numFmtId="49" fontId="7" fillId="0" borderId="1" xfId="0" applyNumberFormat="1" applyFont="1" applyBorder="1" applyAlignment="1">
      <alignment horizontal="center" vertical="top" wrapText="1"/>
    </xf>
    <xf numFmtId="49" fontId="1" fillId="6" borderId="3" xfId="0" applyNumberFormat="1" applyFont="1" applyFill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center" vertical="top" wrapText="1"/>
    </xf>
    <xf numFmtId="0" fontId="3" fillId="6" borderId="3" xfId="0" applyFont="1" applyFill="1" applyBorder="1" applyAlignment="1">
      <alignment horizontal="center" vertical="center" wrapText="1"/>
    </xf>
    <xf numFmtId="164" fontId="7" fillId="6" borderId="7" xfId="0" applyNumberFormat="1" applyFont="1" applyFill="1" applyBorder="1" applyAlignment="1">
      <alignment horizontal="center" vertical="top" wrapText="1"/>
    </xf>
    <xf numFmtId="49" fontId="7" fillId="6" borderId="1" xfId="0" applyNumberFormat="1" applyFont="1" applyFill="1" applyBorder="1" applyAlignment="1">
      <alignment horizontal="center" vertical="top" wrapText="1"/>
    </xf>
    <xf numFmtId="0" fontId="12" fillId="5" borderId="1" xfId="0" applyFont="1" applyFill="1" applyBorder="1" applyAlignment="1">
      <alignment vertical="top" wrapText="1"/>
    </xf>
    <xf numFmtId="164" fontId="13" fillId="5" borderId="1" xfId="0" applyNumberFormat="1" applyFont="1" applyFill="1" applyBorder="1"/>
    <xf numFmtId="0" fontId="12" fillId="3" borderId="1" xfId="0" applyFont="1" applyFill="1" applyBorder="1" applyAlignment="1">
      <alignment vertical="top" wrapText="1"/>
    </xf>
    <xf numFmtId="0" fontId="12" fillId="0" borderId="1" xfId="0" applyFont="1" applyBorder="1" applyAlignment="1">
      <alignment vertical="top"/>
    </xf>
    <xf numFmtId="0" fontId="12" fillId="0" borderId="1" xfId="0" applyFont="1" applyBorder="1" applyAlignment="1">
      <alignment vertical="top" wrapText="1"/>
    </xf>
    <xf numFmtId="164" fontId="12" fillId="0" borderId="1" xfId="0" applyNumberFormat="1" applyFont="1" applyBorder="1" applyAlignment="1">
      <alignment vertical="top"/>
    </xf>
    <xf numFmtId="0" fontId="12" fillId="0" borderId="1" xfId="0" applyFont="1" applyBorder="1" applyAlignment="1">
      <alignment wrapText="1"/>
    </xf>
    <xf numFmtId="0" fontId="12" fillId="5" borderId="1" xfId="0" applyFont="1" applyFill="1" applyBorder="1" applyAlignment="1">
      <alignment horizontal="center"/>
    </xf>
    <xf numFmtId="0" fontId="12" fillId="5" borderId="1" xfId="0" applyFont="1" applyFill="1" applyBorder="1" applyAlignment="1">
      <alignment horizontal="center" vertical="top"/>
    </xf>
    <xf numFmtId="0" fontId="3" fillId="3" borderId="2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top" wrapText="1"/>
    </xf>
    <xf numFmtId="164" fontId="7" fillId="3" borderId="7" xfId="0" applyNumberFormat="1" applyFont="1" applyFill="1" applyBorder="1" applyAlignment="1">
      <alignment horizontal="center" vertical="top" wrapText="1"/>
    </xf>
    <xf numFmtId="0" fontId="12" fillId="5" borderId="1" xfId="0" applyFont="1" applyFill="1" applyBorder="1" applyAlignment="1">
      <alignment horizontal="right" vertical="top"/>
    </xf>
    <xf numFmtId="0" fontId="9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/>
    </xf>
  </cellXfs>
  <cellStyles count="1">
    <cellStyle name="Įprastas" xfId="0" builtinId="0"/>
  </cellStyles>
  <dxfs count="0"/>
  <tableStyles count="0" defaultTableStyle="TableStyleMedium2" defaultPivotStyle="PivotStyleLight16"/>
  <colors>
    <mruColors>
      <color rgb="FFFFFFCC"/>
      <color rgb="FFFFCC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revisionHeaders" Target="revisions/revisionHeaders.xml"/><Relationship Id="rId3" Type="http://schemas.openxmlformats.org/officeDocument/2006/relationships/theme" Target="theme/theme1.xml"/><Relationship Id="rId7" Type="http://schemas.openxmlformats.org/officeDocument/2006/relationships/usernames" Target="revisions/userNam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53" Type="http://schemas.openxmlformats.org/officeDocument/2006/relationships/revisionLog" Target="revisionLog5.xml"/><Relationship Id="rId52" Type="http://schemas.openxmlformats.org/officeDocument/2006/relationships/revisionLog" Target="revisionLog4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665D0C78-03A1-492F-A84E-0F69C0BF2653}" diskRevisions="1" revisionId="390" version="2" protected="1" preserveHistory="15">
  <header guid="{CA48F48F-3B3F-45CC-807C-840A4670B009}" dateTime="2025-02-07T07:57:46" maxSheetId="3" userName="user" r:id="rId52" minRId="389" maxRId="390">
    <sheetIdMap count="2">
      <sheetId val="1"/>
      <sheetId val="2"/>
    </sheetIdMap>
  </header>
  <header guid="{665D0C78-03A1-492F-A84E-0F69C0BF2653}" dateTime="2025-02-07T11:45:03" maxSheetId="3" userName="Irena Stankeviciene" r:id="rId53">
    <sheetIdMap count="2">
      <sheetId val="1"/>
      <sheetId val="2"/>
    </sheetIdMap>
  </header>
</header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89" sId="1">
    <oc r="G81" t="inlineStr">
      <is>
        <t>2.5.2.1</t>
      </is>
    </oc>
    <nc r="G81" t="inlineStr">
      <is>
        <t>2.5.1.3</t>
      </is>
    </nc>
  </rcc>
  <rcc rId="390" sId="1">
    <oc r="G88" t="inlineStr">
      <is>
        <t>2.5.2.1</t>
      </is>
    </oc>
    <nc r="G88" t="inlineStr">
      <is>
        <t>2.5.1.3</t>
      </is>
    </nc>
  </rcc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A080F799-B601-4179-A527-05226F5B4CC3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.bin"/><Relationship Id="rId7" Type="http://schemas.openxmlformats.org/officeDocument/2006/relationships/printerSettings" Target="../printerSettings/printerSettings14.bin"/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Relationship Id="rId6" Type="http://schemas.openxmlformats.org/officeDocument/2006/relationships/printerSettings" Target="../printerSettings/printerSettings13.bin"/><Relationship Id="rId5" Type="http://schemas.openxmlformats.org/officeDocument/2006/relationships/printerSettings" Target="../printerSettings/printerSettings12.bin"/><Relationship Id="rId4" Type="http://schemas.openxmlformats.org/officeDocument/2006/relationships/printerSettings" Target="../printerSettings/printerSettings1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112"/>
  <sheetViews>
    <sheetView tabSelected="1" topLeftCell="A88" zoomScaleNormal="100" workbookViewId="0">
      <selection activeCell="I89" sqref="I89"/>
    </sheetView>
  </sheetViews>
  <sheetFormatPr defaultColWidth="9.140625" defaultRowHeight="12.75" x14ac:dyDescent="0.2"/>
  <cols>
    <col min="1" max="1" width="2.5703125" style="1" customWidth="1"/>
    <col min="2" max="2" width="17.7109375" style="1" customWidth="1"/>
    <col min="3" max="3" width="47.140625" style="8" customWidth="1"/>
    <col min="4" max="7" width="14.7109375" style="1" customWidth="1"/>
    <col min="8" max="16384" width="9.140625" style="1"/>
  </cols>
  <sheetData>
    <row r="2" spans="2:7" ht="39.6" customHeight="1" x14ac:dyDescent="0.2">
      <c r="B2" s="57" t="s">
        <v>71</v>
      </c>
      <c r="C2" s="57"/>
      <c r="D2" s="57"/>
      <c r="E2" s="57"/>
      <c r="F2" s="57"/>
      <c r="G2" s="57"/>
    </row>
    <row r="3" spans="2:7" ht="55.5" customHeight="1" x14ac:dyDescent="0.2">
      <c r="B3" s="9" t="s">
        <v>0</v>
      </c>
      <c r="C3" s="10" t="s">
        <v>1</v>
      </c>
      <c r="D3" s="10" t="s">
        <v>7</v>
      </c>
      <c r="E3" s="10" t="s">
        <v>8</v>
      </c>
      <c r="F3" s="10" t="s">
        <v>70</v>
      </c>
      <c r="G3" s="10" t="s">
        <v>2</v>
      </c>
    </row>
    <row r="4" spans="2:7" x14ac:dyDescent="0.2">
      <c r="B4" s="22">
        <v>1</v>
      </c>
      <c r="C4" s="23">
        <v>2</v>
      </c>
      <c r="D4" s="22">
        <v>5</v>
      </c>
      <c r="E4" s="22">
        <v>6</v>
      </c>
      <c r="F4" s="22">
        <v>7</v>
      </c>
      <c r="G4" s="22">
        <v>8</v>
      </c>
    </row>
    <row r="5" spans="2:7" ht="38.25" customHeight="1" x14ac:dyDescent="0.2">
      <c r="B5" s="11" t="s">
        <v>26</v>
      </c>
      <c r="C5" s="11" t="s">
        <v>46</v>
      </c>
      <c r="D5" s="12"/>
      <c r="E5" s="12"/>
      <c r="F5" s="12"/>
      <c r="G5" s="33"/>
    </row>
    <row r="6" spans="2:7" ht="41.25" customHeight="1" x14ac:dyDescent="0.2">
      <c r="B6" s="13" t="s">
        <v>39</v>
      </c>
      <c r="C6" s="14" t="s">
        <v>47</v>
      </c>
      <c r="D6" s="21"/>
      <c r="E6" s="21"/>
      <c r="F6" s="21"/>
      <c r="G6" s="34" t="s">
        <v>40</v>
      </c>
    </row>
    <row r="7" spans="2:7" ht="16.149999999999999" customHeight="1" x14ac:dyDescent="0.2">
      <c r="B7" s="16"/>
      <c r="C7" s="17" t="s">
        <v>17</v>
      </c>
      <c r="D7" s="7">
        <f>SUM(D9:D12)</f>
        <v>0</v>
      </c>
      <c r="E7" s="7">
        <f t="shared" ref="E7:F7" si="0">SUM(E9:E12)</f>
        <v>0</v>
      </c>
      <c r="F7" s="7">
        <f t="shared" si="0"/>
        <v>0</v>
      </c>
      <c r="G7" s="35"/>
    </row>
    <row r="8" spans="2:7" ht="18" customHeight="1" x14ac:dyDescent="0.2">
      <c r="B8" s="59"/>
      <c r="C8" s="29" t="s">
        <v>4</v>
      </c>
      <c r="D8" s="6"/>
      <c r="E8" s="6"/>
      <c r="F8" s="6"/>
      <c r="G8" s="36"/>
    </row>
    <row r="9" spans="2:7" ht="26.45" customHeight="1" x14ac:dyDescent="0.2">
      <c r="B9" s="60"/>
      <c r="C9" s="28" t="s">
        <v>10</v>
      </c>
      <c r="D9" s="20"/>
      <c r="E9" s="20"/>
      <c r="F9" s="20"/>
      <c r="G9" s="37"/>
    </row>
    <row r="10" spans="2:7" ht="16.149999999999999" customHeight="1" x14ac:dyDescent="0.2">
      <c r="B10" s="60"/>
      <c r="C10" s="15" t="s">
        <v>13</v>
      </c>
      <c r="D10" s="20"/>
      <c r="E10" s="20"/>
      <c r="F10" s="20"/>
      <c r="G10" s="37"/>
    </row>
    <row r="11" spans="2:7" ht="30" customHeight="1" x14ac:dyDescent="0.2">
      <c r="B11" s="60"/>
      <c r="C11" s="28" t="s">
        <v>14</v>
      </c>
      <c r="D11" s="20"/>
      <c r="E11" s="20"/>
      <c r="F11" s="20"/>
      <c r="G11" s="37"/>
    </row>
    <row r="12" spans="2:7" ht="16.149999999999999" customHeight="1" x14ac:dyDescent="0.2">
      <c r="B12" s="61"/>
      <c r="C12" s="28" t="s">
        <v>9</v>
      </c>
      <c r="D12" s="20"/>
      <c r="E12" s="20"/>
      <c r="F12" s="20"/>
      <c r="G12" s="37"/>
    </row>
    <row r="13" spans="2:7" ht="43.5" customHeight="1" x14ac:dyDescent="0.2">
      <c r="B13" s="13" t="s">
        <v>27</v>
      </c>
      <c r="C13" s="14" t="s">
        <v>48</v>
      </c>
      <c r="D13" s="21"/>
      <c r="E13" s="21"/>
      <c r="F13" s="21"/>
      <c r="G13" s="34" t="s">
        <v>40</v>
      </c>
    </row>
    <row r="14" spans="2:7" ht="16.149999999999999" customHeight="1" x14ac:dyDescent="0.2">
      <c r="B14" s="16"/>
      <c r="C14" s="17" t="s">
        <v>17</v>
      </c>
      <c r="D14" s="7">
        <f>SUM(D16:D19)</f>
        <v>0</v>
      </c>
      <c r="E14" s="7">
        <f t="shared" ref="E14:F14" si="1">SUM(E16:E19)</f>
        <v>0</v>
      </c>
      <c r="F14" s="7">
        <f t="shared" si="1"/>
        <v>0</v>
      </c>
      <c r="G14" s="35"/>
    </row>
    <row r="15" spans="2:7" ht="16.149999999999999" customHeight="1" x14ac:dyDescent="0.2">
      <c r="B15" s="59"/>
      <c r="C15" s="29" t="s">
        <v>4</v>
      </c>
      <c r="D15" s="6"/>
      <c r="E15" s="6"/>
      <c r="F15" s="6"/>
      <c r="G15" s="36"/>
    </row>
    <row r="16" spans="2:7" ht="28.15" customHeight="1" x14ac:dyDescent="0.2">
      <c r="B16" s="60"/>
      <c r="C16" s="28" t="s">
        <v>10</v>
      </c>
      <c r="D16" s="20"/>
      <c r="E16" s="20"/>
      <c r="F16" s="20"/>
      <c r="G16" s="37"/>
    </row>
    <row r="17" spans="2:7" ht="16.149999999999999" customHeight="1" x14ac:dyDescent="0.2">
      <c r="B17" s="60"/>
      <c r="C17" s="15" t="s">
        <v>13</v>
      </c>
      <c r="D17" s="20"/>
      <c r="E17" s="20"/>
      <c r="F17" s="20"/>
      <c r="G17" s="37"/>
    </row>
    <row r="18" spans="2:7" ht="16.149999999999999" customHeight="1" x14ac:dyDescent="0.2">
      <c r="B18" s="60"/>
      <c r="C18" s="28" t="s">
        <v>14</v>
      </c>
      <c r="D18" s="20"/>
      <c r="E18" s="20"/>
      <c r="F18" s="20"/>
      <c r="G18" s="37"/>
    </row>
    <row r="19" spans="2:7" ht="16.149999999999999" customHeight="1" x14ac:dyDescent="0.2">
      <c r="B19" s="61"/>
      <c r="C19" s="28" t="s">
        <v>9</v>
      </c>
      <c r="D19" s="20"/>
      <c r="E19" s="20"/>
      <c r="F19" s="20"/>
      <c r="G19" s="37"/>
    </row>
    <row r="20" spans="2:7" ht="43.5" customHeight="1" x14ac:dyDescent="0.2">
      <c r="B20" s="13" t="s">
        <v>41</v>
      </c>
      <c r="C20" s="14" t="s">
        <v>49</v>
      </c>
      <c r="D20" s="21"/>
      <c r="E20" s="21"/>
      <c r="F20" s="21"/>
      <c r="G20" s="34" t="s">
        <v>40</v>
      </c>
    </row>
    <row r="21" spans="2:7" ht="16.149999999999999" customHeight="1" x14ac:dyDescent="0.2">
      <c r="B21" s="40"/>
      <c r="C21" s="17" t="s">
        <v>17</v>
      </c>
      <c r="D21" s="41">
        <f>SUM(D23:D26)</f>
        <v>362.6</v>
      </c>
      <c r="E21" s="41">
        <f t="shared" ref="E21:F21" si="2">SUM(E23:E26)</f>
        <v>0</v>
      </c>
      <c r="F21" s="41">
        <f t="shared" si="2"/>
        <v>0</v>
      </c>
      <c r="G21" s="42"/>
    </row>
    <row r="22" spans="2:7" ht="16.149999999999999" customHeight="1" x14ac:dyDescent="0.2">
      <c r="B22" s="32"/>
      <c r="C22" s="29" t="s">
        <v>4</v>
      </c>
      <c r="D22" s="20"/>
      <c r="E22" s="20"/>
      <c r="F22" s="20"/>
      <c r="G22" s="37"/>
    </row>
    <row r="23" spans="2:7" ht="28.9" customHeight="1" x14ac:dyDescent="0.2">
      <c r="B23" s="32"/>
      <c r="C23" s="28" t="s">
        <v>10</v>
      </c>
      <c r="D23" s="55">
        <v>80</v>
      </c>
      <c r="E23" s="20"/>
      <c r="F23" s="20"/>
      <c r="G23" s="37"/>
    </row>
    <row r="24" spans="2:7" ht="16.149999999999999" customHeight="1" x14ac:dyDescent="0.2">
      <c r="B24" s="32"/>
      <c r="C24" s="15" t="s">
        <v>13</v>
      </c>
      <c r="D24" s="55">
        <v>42.4</v>
      </c>
      <c r="E24" s="20"/>
      <c r="F24" s="20"/>
      <c r="G24" s="37"/>
    </row>
    <row r="25" spans="2:7" ht="16.149999999999999" customHeight="1" x14ac:dyDescent="0.2">
      <c r="B25" s="32"/>
      <c r="C25" s="28" t="s">
        <v>14</v>
      </c>
      <c r="D25" s="55">
        <v>240.2</v>
      </c>
      <c r="E25" s="20"/>
      <c r="F25" s="20"/>
      <c r="G25" s="37"/>
    </row>
    <row r="26" spans="2:7" ht="16.149999999999999" customHeight="1" x14ac:dyDescent="0.2">
      <c r="B26" s="32"/>
      <c r="C26" s="28" t="s">
        <v>9</v>
      </c>
      <c r="D26" s="20"/>
      <c r="E26" s="20"/>
      <c r="F26" s="20"/>
      <c r="G26" s="37"/>
    </row>
    <row r="27" spans="2:7" ht="40.5" customHeight="1" x14ac:dyDescent="0.2">
      <c r="B27" s="13" t="s">
        <v>63</v>
      </c>
      <c r="C27" s="14" t="s">
        <v>64</v>
      </c>
      <c r="D27" s="21"/>
      <c r="E27" s="21"/>
      <c r="F27" s="21"/>
      <c r="G27" s="34" t="s">
        <v>40</v>
      </c>
    </row>
    <row r="28" spans="2:7" ht="16.149999999999999" customHeight="1" x14ac:dyDescent="0.2">
      <c r="B28" s="40"/>
      <c r="C28" s="17" t="s">
        <v>17</v>
      </c>
      <c r="D28" s="41">
        <f>SUM(D30:D33)</f>
        <v>399.4</v>
      </c>
      <c r="E28" s="41">
        <f t="shared" ref="E28:F28" si="3">SUM(E30:E33)</f>
        <v>0</v>
      </c>
      <c r="F28" s="41">
        <f t="shared" si="3"/>
        <v>0</v>
      </c>
      <c r="G28" s="42"/>
    </row>
    <row r="29" spans="2:7" ht="16.149999999999999" customHeight="1" x14ac:dyDescent="0.2">
      <c r="B29" s="32"/>
      <c r="C29" s="29" t="s">
        <v>4</v>
      </c>
      <c r="D29" s="20"/>
      <c r="E29" s="20"/>
      <c r="F29" s="20"/>
      <c r="G29" s="37"/>
    </row>
    <row r="30" spans="2:7" ht="24.75" customHeight="1" x14ac:dyDescent="0.2">
      <c r="B30" s="32"/>
      <c r="C30" s="28" t="s">
        <v>10</v>
      </c>
      <c r="D30" s="55">
        <v>120</v>
      </c>
      <c r="E30" s="20"/>
      <c r="F30" s="20"/>
      <c r="G30" s="37"/>
    </row>
    <row r="31" spans="2:7" ht="16.149999999999999" customHeight="1" x14ac:dyDescent="0.2">
      <c r="B31" s="32"/>
      <c r="C31" s="15" t="s">
        <v>13</v>
      </c>
      <c r="D31" s="55">
        <v>41.9</v>
      </c>
      <c r="E31" s="20"/>
      <c r="F31" s="20"/>
      <c r="G31" s="37"/>
    </row>
    <row r="32" spans="2:7" ht="16.149999999999999" customHeight="1" x14ac:dyDescent="0.2">
      <c r="B32" s="32"/>
      <c r="C32" s="28" t="s">
        <v>14</v>
      </c>
      <c r="D32" s="55">
        <v>237.5</v>
      </c>
      <c r="E32" s="20"/>
      <c r="F32" s="20"/>
      <c r="G32" s="37"/>
    </row>
    <row r="33" spans="2:7" ht="16.149999999999999" customHeight="1" x14ac:dyDescent="0.2">
      <c r="B33" s="32"/>
      <c r="C33" s="28" t="s">
        <v>9</v>
      </c>
      <c r="D33" s="20"/>
      <c r="E33" s="20"/>
      <c r="F33" s="20"/>
      <c r="G33" s="37"/>
    </row>
    <row r="34" spans="2:7" ht="24" customHeight="1" x14ac:dyDescent="0.2">
      <c r="B34" s="11" t="s">
        <v>28</v>
      </c>
      <c r="C34" s="11" t="s">
        <v>50</v>
      </c>
      <c r="D34" s="12"/>
      <c r="E34" s="12"/>
      <c r="F34" s="12"/>
      <c r="G34" s="33"/>
    </row>
    <row r="35" spans="2:7" ht="33" customHeight="1" x14ac:dyDescent="0.2">
      <c r="B35" s="30" t="s">
        <v>29</v>
      </c>
      <c r="C35" s="14" t="s">
        <v>51</v>
      </c>
      <c r="D35" s="21"/>
      <c r="E35" s="21"/>
      <c r="F35" s="21"/>
      <c r="G35" s="34" t="s">
        <v>40</v>
      </c>
    </row>
    <row r="36" spans="2:7" ht="16.149999999999999" customHeight="1" x14ac:dyDescent="0.2">
      <c r="B36" s="16"/>
      <c r="C36" s="17" t="s">
        <v>3</v>
      </c>
      <c r="D36" s="7">
        <f>SUM(D38:D40)</f>
        <v>457.1</v>
      </c>
      <c r="E36" s="7">
        <f>SUM(E38:E40)</f>
        <v>457.20000000000005</v>
      </c>
      <c r="F36" s="7">
        <f t="shared" ref="F36" si="4">SUM(F38:F40)</f>
        <v>457.3</v>
      </c>
      <c r="G36" s="35"/>
    </row>
    <row r="37" spans="2:7" ht="16.149999999999999" customHeight="1" x14ac:dyDescent="0.2">
      <c r="B37" s="59"/>
      <c r="C37" s="29" t="s">
        <v>4</v>
      </c>
      <c r="D37" s="6"/>
      <c r="E37" s="6"/>
      <c r="F37" s="6"/>
      <c r="G37" s="36"/>
    </row>
    <row r="38" spans="2:7" ht="28.9" customHeight="1" x14ac:dyDescent="0.2">
      <c r="B38" s="60"/>
      <c r="C38" s="28" t="s">
        <v>10</v>
      </c>
      <c r="D38" s="55">
        <v>2.9</v>
      </c>
      <c r="E38" s="55">
        <v>3.1</v>
      </c>
      <c r="F38" s="55">
        <v>3.2</v>
      </c>
      <c r="G38" s="37"/>
    </row>
    <row r="39" spans="2:7" ht="16.149999999999999" customHeight="1" x14ac:dyDescent="0.2">
      <c r="B39" s="60"/>
      <c r="C39" s="28" t="s">
        <v>13</v>
      </c>
      <c r="D39" s="55">
        <v>454.1</v>
      </c>
      <c r="E39" s="55">
        <v>454.1</v>
      </c>
      <c r="F39" s="55">
        <v>454.1</v>
      </c>
      <c r="G39" s="37"/>
    </row>
    <row r="40" spans="2:7" ht="16.149999999999999" customHeight="1" x14ac:dyDescent="0.2">
      <c r="B40" s="61"/>
      <c r="C40" s="28" t="s">
        <v>9</v>
      </c>
      <c r="D40" s="55">
        <v>0.1</v>
      </c>
      <c r="E40" s="55"/>
      <c r="F40" s="55"/>
      <c r="G40" s="37"/>
    </row>
    <row r="41" spans="2:7" ht="27.75" customHeight="1" x14ac:dyDescent="0.2">
      <c r="B41" s="30" t="s">
        <v>30</v>
      </c>
      <c r="C41" s="14" t="s">
        <v>52</v>
      </c>
      <c r="D41" s="21"/>
      <c r="E41" s="21"/>
      <c r="F41" s="21"/>
      <c r="G41" s="34" t="s">
        <v>40</v>
      </c>
    </row>
    <row r="42" spans="2:7" ht="16.149999999999999" customHeight="1" x14ac:dyDescent="0.2">
      <c r="B42" s="16"/>
      <c r="C42" s="17" t="s">
        <v>3</v>
      </c>
      <c r="D42" s="7">
        <f>SUM(D44:D45)</f>
        <v>40</v>
      </c>
      <c r="E42" s="7">
        <f t="shared" ref="E42:F42" si="5">SUM(E44:E45)</f>
        <v>42.1</v>
      </c>
      <c r="F42" s="7">
        <f t="shared" si="5"/>
        <v>43.7</v>
      </c>
      <c r="G42" s="35"/>
    </row>
    <row r="43" spans="2:7" ht="16.149999999999999" customHeight="1" x14ac:dyDescent="0.2">
      <c r="B43" s="59"/>
      <c r="C43" s="29" t="s">
        <v>4</v>
      </c>
      <c r="D43" s="6"/>
      <c r="E43" s="6"/>
      <c r="F43" s="6"/>
      <c r="G43" s="36"/>
    </row>
    <row r="44" spans="2:7" ht="27.6" customHeight="1" x14ac:dyDescent="0.2">
      <c r="B44" s="60"/>
      <c r="C44" s="28" t="s">
        <v>10</v>
      </c>
      <c r="D44" s="55">
        <v>40</v>
      </c>
      <c r="E44" s="55">
        <v>42.1</v>
      </c>
      <c r="F44" s="55">
        <v>43.7</v>
      </c>
      <c r="G44" s="37"/>
    </row>
    <row r="45" spans="2:7" ht="16.149999999999999" customHeight="1" x14ac:dyDescent="0.2">
      <c r="B45" s="61"/>
      <c r="C45" s="28" t="s">
        <v>9</v>
      </c>
      <c r="D45" s="20"/>
      <c r="E45" s="20"/>
      <c r="F45" s="20"/>
      <c r="G45" s="37"/>
    </row>
    <row r="46" spans="2:7" ht="42.75" customHeight="1" x14ac:dyDescent="0.2">
      <c r="B46" s="30" t="s">
        <v>31</v>
      </c>
      <c r="C46" s="14" t="s">
        <v>53</v>
      </c>
      <c r="D46" s="21"/>
      <c r="E46" s="21"/>
      <c r="F46" s="21"/>
      <c r="G46" s="34" t="s">
        <v>40</v>
      </c>
    </row>
    <row r="47" spans="2:7" ht="16.149999999999999" customHeight="1" x14ac:dyDescent="0.2">
      <c r="B47" s="16"/>
      <c r="C47" s="17" t="s">
        <v>3</v>
      </c>
      <c r="D47" s="7">
        <f>SUM(D49)</f>
        <v>890</v>
      </c>
      <c r="E47" s="7">
        <f t="shared" ref="E47:F47" si="6">SUM(E49)</f>
        <v>890</v>
      </c>
      <c r="F47" s="7">
        <f t="shared" si="6"/>
        <v>0</v>
      </c>
      <c r="G47" s="35"/>
    </row>
    <row r="48" spans="2:7" ht="16.149999999999999" customHeight="1" x14ac:dyDescent="0.2">
      <c r="B48" s="59"/>
      <c r="C48" s="29" t="s">
        <v>4</v>
      </c>
      <c r="D48" s="6"/>
      <c r="E48" s="6"/>
      <c r="F48" s="6"/>
      <c r="G48" s="36"/>
    </row>
    <row r="49" spans="2:7" ht="16.149999999999999" customHeight="1" x14ac:dyDescent="0.2">
      <c r="B49" s="60"/>
      <c r="C49" s="28" t="s">
        <v>13</v>
      </c>
      <c r="D49" s="55">
        <v>890</v>
      </c>
      <c r="E49" s="55">
        <v>890</v>
      </c>
      <c r="F49" s="20"/>
      <c r="G49" s="37"/>
    </row>
    <row r="50" spans="2:7" ht="40.5" customHeight="1" x14ac:dyDescent="0.2">
      <c r="B50" s="11" t="s">
        <v>32</v>
      </c>
      <c r="C50" s="11" t="s">
        <v>54</v>
      </c>
      <c r="D50" s="12"/>
      <c r="E50" s="12"/>
      <c r="F50" s="12"/>
      <c r="G50" s="33"/>
    </row>
    <row r="51" spans="2:7" ht="28.5" customHeight="1" x14ac:dyDescent="0.2">
      <c r="B51" s="30" t="s">
        <v>33</v>
      </c>
      <c r="C51" s="14" t="s">
        <v>55</v>
      </c>
      <c r="D51" s="21"/>
      <c r="E51" s="21"/>
      <c r="F51" s="21"/>
      <c r="G51" s="34" t="s">
        <v>42</v>
      </c>
    </row>
    <row r="52" spans="2:7" ht="16.149999999999999" customHeight="1" x14ac:dyDescent="0.2">
      <c r="B52" s="16"/>
      <c r="C52" s="17" t="s">
        <v>3</v>
      </c>
      <c r="D52" s="7">
        <f>SUM(D54:D55)</f>
        <v>83</v>
      </c>
      <c r="E52" s="7">
        <f t="shared" ref="E52:F52" si="7">SUM(E54:E55)</f>
        <v>86.9</v>
      </c>
      <c r="F52" s="7">
        <f t="shared" si="7"/>
        <v>90.2</v>
      </c>
      <c r="G52" s="35"/>
    </row>
    <row r="53" spans="2:7" ht="16.149999999999999" customHeight="1" x14ac:dyDescent="0.2">
      <c r="B53" s="59"/>
      <c r="C53" s="29" t="s">
        <v>4</v>
      </c>
      <c r="D53" s="6"/>
      <c r="E53" s="6"/>
      <c r="F53" s="6"/>
      <c r="G53" s="36"/>
    </row>
    <row r="54" spans="2:7" ht="27.75" customHeight="1" x14ac:dyDescent="0.2">
      <c r="B54" s="60"/>
      <c r="C54" s="28" t="s">
        <v>10</v>
      </c>
      <c r="D54" s="55">
        <v>82.6</v>
      </c>
      <c r="E54" s="55">
        <v>86.9</v>
      </c>
      <c r="F54" s="55">
        <v>90.2</v>
      </c>
      <c r="G54" s="37"/>
    </row>
    <row r="55" spans="2:7" ht="17.25" customHeight="1" x14ac:dyDescent="0.2">
      <c r="B55" s="61"/>
      <c r="C55" s="28" t="s">
        <v>9</v>
      </c>
      <c r="D55" s="55">
        <v>0.4</v>
      </c>
      <c r="E55" s="55"/>
      <c r="F55" s="55"/>
      <c r="G55" s="37"/>
    </row>
    <row r="56" spans="2:7" ht="32.25" customHeight="1" x14ac:dyDescent="0.2">
      <c r="B56" s="30" t="s">
        <v>34</v>
      </c>
      <c r="C56" s="14" t="s">
        <v>56</v>
      </c>
      <c r="D56" s="21"/>
      <c r="E56" s="21"/>
      <c r="F56" s="21"/>
      <c r="G56" s="34" t="s">
        <v>43</v>
      </c>
    </row>
    <row r="57" spans="2:7" ht="16.149999999999999" customHeight="1" x14ac:dyDescent="0.2">
      <c r="B57" s="16"/>
      <c r="C57" s="17" t="s">
        <v>3</v>
      </c>
      <c r="D57" s="7">
        <f>SUM(D59)</f>
        <v>79</v>
      </c>
      <c r="E57" s="7">
        <f t="shared" ref="E57:F57" si="8">SUM(E59)</f>
        <v>83.1</v>
      </c>
      <c r="F57" s="7">
        <f t="shared" si="8"/>
        <v>86.9</v>
      </c>
      <c r="G57" s="35"/>
    </row>
    <row r="58" spans="2:7" ht="16.149999999999999" customHeight="1" x14ac:dyDescent="0.2">
      <c r="B58" s="59"/>
      <c r="C58" s="29" t="s">
        <v>4</v>
      </c>
      <c r="D58" s="6"/>
      <c r="E58" s="6"/>
      <c r="F58" s="6"/>
      <c r="G58" s="36"/>
    </row>
    <row r="59" spans="2:7" ht="28.5" customHeight="1" x14ac:dyDescent="0.2">
      <c r="B59" s="60"/>
      <c r="C59" s="28" t="s">
        <v>10</v>
      </c>
      <c r="D59" s="55">
        <v>79</v>
      </c>
      <c r="E59" s="55">
        <v>83.1</v>
      </c>
      <c r="F59" s="55">
        <v>86.9</v>
      </c>
      <c r="G59" s="37"/>
    </row>
    <row r="60" spans="2:7" ht="17.25" customHeight="1" x14ac:dyDescent="0.2">
      <c r="B60" s="61"/>
      <c r="C60" s="28" t="s">
        <v>9</v>
      </c>
      <c r="D60" s="20"/>
      <c r="E60" s="20"/>
      <c r="F60" s="20"/>
      <c r="G60" s="37"/>
    </row>
    <row r="61" spans="2:7" ht="31.5" customHeight="1" x14ac:dyDescent="0.2">
      <c r="B61" s="30" t="s">
        <v>35</v>
      </c>
      <c r="C61" s="14" t="s">
        <v>57</v>
      </c>
      <c r="D61" s="21"/>
      <c r="E61" s="21"/>
      <c r="F61" s="21"/>
      <c r="G61" s="34" t="s">
        <v>44</v>
      </c>
    </row>
    <row r="62" spans="2:7" ht="14.25" customHeight="1" x14ac:dyDescent="0.2">
      <c r="B62" s="16"/>
      <c r="C62" s="17" t="s">
        <v>3</v>
      </c>
      <c r="D62" s="7">
        <f>SUM(D64:D65)</f>
        <v>10</v>
      </c>
      <c r="E62" s="7">
        <f t="shared" ref="E62:F62" si="9">SUM(E64:E65)</f>
        <v>10.5</v>
      </c>
      <c r="F62" s="7">
        <f t="shared" si="9"/>
        <v>10.9</v>
      </c>
      <c r="G62" s="35"/>
    </row>
    <row r="63" spans="2:7" ht="18" customHeight="1" x14ac:dyDescent="0.2">
      <c r="B63" s="59"/>
      <c r="C63" s="29" t="s">
        <v>4</v>
      </c>
      <c r="D63" s="6"/>
      <c r="E63" s="6"/>
      <c r="F63" s="6"/>
      <c r="G63" s="36"/>
    </row>
    <row r="64" spans="2:7" ht="28.5" customHeight="1" x14ac:dyDescent="0.2">
      <c r="B64" s="60"/>
      <c r="C64" s="28" t="s">
        <v>10</v>
      </c>
      <c r="D64" s="55">
        <v>10</v>
      </c>
      <c r="E64" s="55">
        <v>10.5</v>
      </c>
      <c r="F64" s="55">
        <v>10.9</v>
      </c>
      <c r="G64" s="37"/>
    </row>
    <row r="65" spans="2:7" ht="18.75" customHeight="1" x14ac:dyDescent="0.2">
      <c r="B65" s="61"/>
      <c r="C65" s="28" t="s">
        <v>9</v>
      </c>
      <c r="D65" s="20"/>
      <c r="E65" s="20"/>
      <c r="F65" s="20"/>
      <c r="G65" s="37"/>
    </row>
    <row r="66" spans="2:7" ht="30" customHeight="1" x14ac:dyDescent="0.2">
      <c r="B66" s="11" t="s">
        <v>36</v>
      </c>
      <c r="C66" s="11" t="s">
        <v>58</v>
      </c>
      <c r="D66" s="12"/>
      <c r="E66" s="12"/>
      <c r="F66" s="12"/>
      <c r="G66" s="33"/>
    </row>
    <row r="67" spans="2:7" ht="44.25" customHeight="1" x14ac:dyDescent="0.2">
      <c r="B67" s="30" t="s">
        <v>37</v>
      </c>
      <c r="C67" s="14" t="s">
        <v>59</v>
      </c>
      <c r="D67" s="21"/>
      <c r="E67" s="21"/>
      <c r="F67" s="21"/>
      <c r="G67" s="34" t="s">
        <v>43</v>
      </c>
    </row>
    <row r="68" spans="2:7" ht="16.5" customHeight="1" x14ac:dyDescent="0.2">
      <c r="B68" s="16"/>
      <c r="C68" s="17" t="s">
        <v>3</v>
      </c>
      <c r="D68" s="7">
        <f>SUM(D70:D73)</f>
        <v>100</v>
      </c>
      <c r="E68" s="7">
        <f t="shared" ref="E68:F68" si="10">SUM(E70:E73)</f>
        <v>220</v>
      </c>
      <c r="F68" s="7">
        <f t="shared" si="10"/>
        <v>1600</v>
      </c>
      <c r="G68" s="35"/>
    </row>
    <row r="69" spans="2:7" ht="18" customHeight="1" x14ac:dyDescent="0.2">
      <c r="B69" s="59"/>
      <c r="C69" s="29" t="s">
        <v>4</v>
      </c>
      <c r="D69" s="6"/>
      <c r="E69" s="6"/>
      <c r="F69" s="6"/>
      <c r="G69" s="36"/>
    </row>
    <row r="70" spans="2:7" ht="29.45" customHeight="1" x14ac:dyDescent="0.2">
      <c r="B70" s="60"/>
      <c r="C70" s="28" t="s">
        <v>10</v>
      </c>
      <c r="D70" s="20"/>
      <c r="E70" s="20"/>
      <c r="F70" s="20">
        <v>500</v>
      </c>
      <c r="G70" s="37"/>
    </row>
    <row r="71" spans="2:7" ht="18" customHeight="1" x14ac:dyDescent="0.2">
      <c r="B71" s="60"/>
      <c r="C71" s="15" t="s">
        <v>13</v>
      </c>
      <c r="D71" s="20"/>
      <c r="E71" s="20">
        <v>20</v>
      </c>
      <c r="F71" s="20">
        <v>100</v>
      </c>
      <c r="G71" s="37"/>
    </row>
    <row r="72" spans="2:7" ht="28.5" customHeight="1" x14ac:dyDescent="0.2">
      <c r="B72" s="60"/>
      <c r="C72" s="15" t="s">
        <v>14</v>
      </c>
      <c r="D72" s="20"/>
      <c r="E72" s="20">
        <v>200</v>
      </c>
      <c r="F72" s="20">
        <v>1000</v>
      </c>
      <c r="G72" s="37"/>
    </row>
    <row r="73" spans="2:7" ht="16.5" customHeight="1" x14ac:dyDescent="0.2">
      <c r="B73" s="61"/>
      <c r="C73" s="28" t="s">
        <v>9</v>
      </c>
      <c r="D73" s="55">
        <v>100</v>
      </c>
      <c r="E73" s="20"/>
      <c r="F73" s="20"/>
      <c r="G73" s="37"/>
    </row>
    <row r="74" spans="2:7" ht="51.6" customHeight="1" x14ac:dyDescent="0.2">
      <c r="B74" s="30" t="s">
        <v>38</v>
      </c>
      <c r="C74" s="14" t="s">
        <v>69</v>
      </c>
      <c r="D74" s="21"/>
      <c r="E74" s="21"/>
      <c r="F74" s="21"/>
      <c r="G74" s="34" t="s">
        <v>45</v>
      </c>
    </row>
    <row r="75" spans="2:7" ht="16.5" customHeight="1" x14ac:dyDescent="0.2">
      <c r="B75" s="16"/>
      <c r="C75" s="17" t="s">
        <v>3</v>
      </c>
      <c r="D75" s="7">
        <f>SUM(D77:D80)</f>
        <v>10</v>
      </c>
      <c r="E75" s="7">
        <f t="shared" ref="E75:F75" si="11">SUM(E77:E80)</f>
        <v>25</v>
      </c>
      <c r="F75" s="7">
        <f t="shared" si="11"/>
        <v>190</v>
      </c>
      <c r="G75" s="35"/>
    </row>
    <row r="76" spans="2:7" ht="16.5" customHeight="1" x14ac:dyDescent="0.2">
      <c r="B76" s="59"/>
      <c r="C76" s="29" t="s">
        <v>4</v>
      </c>
      <c r="D76" s="6"/>
      <c r="E76" s="6"/>
      <c r="F76" s="6"/>
      <c r="G76" s="36"/>
    </row>
    <row r="77" spans="2:7" ht="28.9" customHeight="1" x14ac:dyDescent="0.2">
      <c r="B77" s="60"/>
      <c r="C77" s="28" t="s">
        <v>10</v>
      </c>
      <c r="D77" s="55">
        <v>10</v>
      </c>
      <c r="E77" s="20"/>
      <c r="F77" s="20">
        <v>100</v>
      </c>
      <c r="G77" s="37"/>
    </row>
    <row r="78" spans="2:7" ht="16.5" customHeight="1" x14ac:dyDescent="0.2">
      <c r="B78" s="60"/>
      <c r="C78" s="15" t="s">
        <v>13</v>
      </c>
      <c r="D78" s="20"/>
      <c r="E78" s="20">
        <v>5</v>
      </c>
      <c r="F78" s="20">
        <v>10</v>
      </c>
      <c r="G78" s="37"/>
    </row>
    <row r="79" spans="2:7" ht="16.5" customHeight="1" x14ac:dyDescent="0.2">
      <c r="B79" s="60"/>
      <c r="C79" s="15" t="s">
        <v>14</v>
      </c>
      <c r="D79" s="20"/>
      <c r="E79" s="20">
        <v>20</v>
      </c>
      <c r="F79" s="20">
        <v>80</v>
      </c>
      <c r="G79" s="37"/>
    </row>
    <row r="80" spans="2:7" ht="16.5" customHeight="1" x14ac:dyDescent="0.2">
      <c r="B80" s="61"/>
      <c r="C80" s="28" t="s">
        <v>9</v>
      </c>
      <c r="D80" s="20"/>
      <c r="E80" s="20"/>
      <c r="F80" s="20"/>
      <c r="G80" s="37"/>
    </row>
    <row r="81" spans="2:7" ht="42.75" customHeight="1" x14ac:dyDescent="0.2">
      <c r="B81" s="30" t="s">
        <v>65</v>
      </c>
      <c r="C81" s="14" t="s">
        <v>66</v>
      </c>
      <c r="D81" s="21"/>
      <c r="E81" s="21"/>
      <c r="F81" s="21"/>
      <c r="G81" s="34" t="s">
        <v>72</v>
      </c>
    </row>
    <row r="82" spans="2:7" ht="16.5" customHeight="1" x14ac:dyDescent="0.2">
      <c r="B82" s="16"/>
      <c r="C82" s="17" t="s">
        <v>3</v>
      </c>
      <c r="D82" s="7">
        <f>SUM(D84:D87)</f>
        <v>15</v>
      </c>
      <c r="E82" s="7">
        <f t="shared" ref="E82:F82" si="12">SUM(E84:E87)</f>
        <v>25</v>
      </c>
      <c r="F82" s="7">
        <f t="shared" si="12"/>
        <v>650</v>
      </c>
      <c r="G82" s="35"/>
    </row>
    <row r="83" spans="2:7" ht="16.5" customHeight="1" x14ac:dyDescent="0.2">
      <c r="B83" s="52"/>
      <c r="C83" s="29" t="s">
        <v>4</v>
      </c>
      <c r="D83" s="6"/>
      <c r="E83" s="6"/>
      <c r="F83" s="6"/>
      <c r="G83" s="36"/>
    </row>
    <row r="84" spans="2:7" ht="25.5" customHeight="1" x14ac:dyDescent="0.2">
      <c r="B84" s="53"/>
      <c r="C84" s="28" t="s">
        <v>10</v>
      </c>
      <c r="D84" s="55">
        <v>15</v>
      </c>
      <c r="E84" s="20"/>
      <c r="F84" s="20">
        <v>100</v>
      </c>
      <c r="G84" s="37"/>
    </row>
    <row r="85" spans="2:7" ht="16.5" customHeight="1" x14ac:dyDescent="0.2">
      <c r="B85" s="53"/>
      <c r="C85" s="15" t="s">
        <v>13</v>
      </c>
      <c r="D85" s="20"/>
      <c r="E85" s="20">
        <v>5</v>
      </c>
      <c r="F85" s="20">
        <v>50</v>
      </c>
      <c r="G85" s="37"/>
    </row>
    <row r="86" spans="2:7" ht="16.5" customHeight="1" x14ac:dyDescent="0.2">
      <c r="B86" s="53"/>
      <c r="C86" s="15" t="s">
        <v>14</v>
      </c>
      <c r="D86" s="20"/>
      <c r="E86" s="20">
        <v>20</v>
      </c>
      <c r="F86" s="20">
        <v>500</v>
      </c>
      <c r="G86" s="37"/>
    </row>
    <row r="87" spans="2:7" ht="16.5" customHeight="1" x14ac:dyDescent="0.2">
      <c r="B87" s="32"/>
      <c r="C87" s="28" t="s">
        <v>9</v>
      </c>
      <c r="D87" s="20"/>
      <c r="E87" s="20"/>
      <c r="F87" s="20"/>
      <c r="G87" s="37"/>
    </row>
    <row r="88" spans="2:7" ht="42.75" customHeight="1" x14ac:dyDescent="0.2">
      <c r="B88" s="30" t="s">
        <v>67</v>
      </c>
      <c r="C88" s="14" t="s">
        <v>68</v>
      </c>
      <c r="D88" s="21"/>
      <c r="E88" s="21"/>
      <c r="F88" s="21"/>
      <c r="G88" s="34" t="s">
        <v>72</v>
      </c>
    </row>
    <row r="89" spans="2:7" ht="16.5" customHeight="1" x14ac:dyDescent="0.2">
      <c r="B89" s="16"/>
      <c r="C89" s="17" t="s">
        <v>3</v>
      </c>
      <c r="D89" s="7">
        <f>SUM(D91:D94)</f>
        <v>20</v>
      </c>
      <c r="E89" s="7">
        <f t="shared" ref="E89:F89" si="13">SUM(E91:E94)</f>
        <v>25</v>
      </c>
      <c r="F89" s="7">
        <f t="shared" si="13"/>
        <v>750</v>
      </c>
      <c r="G89" s="35"/>
    </row>
    <row r="90" spans="2:7" ht="16.5" customHeight="1" x14ac:dyDescent="0.2">
      <c r="B90" s="52"/>
      <c r="C90" s="29" t="s">
        <v>4</v>
      </c>
      <c r="D90" s="6"/>
      <c r="E90" s="6"/>
      <c r="F90" s="6"/>
      <c r="G90" s="36"/>
    </row>
    <row r="91" spans="2:7" ht="26.25" customHeight="1" x14ac:dyDescent="0.2">
      <c r="B91" s="53"/>
      <c r="C91" s="28" t="s">
        <v>10</v>
      </c>
      <c r="D91" s="55">
        <v>20</v>
      </c>
      <c r="E91" s="20"/>
      <c r="F91" s="20">
        <v>200</v>
      </c>
      <c r="G91" s="37"/>
    </row>
    <row r="92" spans="2:7" ht="16.5" customHeight="1" x14ac:dyDescent="0.2">
      <c r="B92" s="53"/>
      <c r="C92" s="15" t="s">
        <v>13</v>
      </c>
      <c r="D92" s="20"/>
      <c r="E92" s="20">
        <v>5</v>
      </c>
      <c r="F92" s="20">
        <v>50</v>
      </c>
      <c r="G92" s="37"/>
    </row>
    <row r="93" spans="2:7" ht="16.5" customHeight="1" x14ac:dyDescent="0.2">
      <c r="B93" s="53"/>
      <c r="C93" s="15" t="s">
        <v>14</v>
      </c>
      <c r="D93" s="20"/>
      <c r="E93" s="20">
        <v>20</v>
      </c>
      <c r="F93" s="20">
        <v>500</v>
      </c>
      <c r="G93" s="37"/>
    </row>
    <row r="94" spans="2:7" ht="16.5" customHeight="1" x14ac:dyDescent="0.2">
      <c r="B94" s="32"/>
      <c r="C94" s="28" t="s">
        <v>9</v>
      </c>
      <c r="D94" s="20"/>
      <c r="E94" s="20"/>
      <c r="F94" s="20"/>
      <c r="G94" s="37"/>
    </row>
    <row r="95" spans="2:7" ht="26.25" customHeight="1" x14ac:dyDescent="0.2">
      <c r="B95" s="24"/>
      <c r="C95" s="26" t="s">
        <v>18</v>
      </c>
      <c r="D95" s="27">
        <f>D7+D14+D36+D42+D47+D52+D57+D62+D75+D68+D21+D28+D82+D89</f>
        <v>2466.1</v>
      </c>
      <c r="E95" s="27">
        <f>E7+E14+E36+E42+E47+E52+E57+E62+E75+E68+E21+E28+E89+E82</f>
        <v>1864.8000000000002</v>
      </c>
      <c r="F95" s="27">
        <f>F7+F14+F36+F42+F47+F52+F57+F62+F75+F68+F21+F28+F89+F82</f>
        <v>3879</v>
      </c>
      <c r="G95" s="38"/>
    </row>
    <row r="96" spans="2:7" ht="15.75" customHeight="1" x14ac:dyDescent="0.2">
      <c r="B96" s="19"/>
      <c r="C96" s="18" t="s">
        <v>5</v>
      </c>
      <c r="D96" s="5">
        <f>SUM(D89+D82+D75+D28+D21+D14+D7)</f>
        <v>807</v>
      </c>
      <c r="E96" s="5">
        <f t="shared" ref="E96:F96" si="14">SUM(E89+E82+E75+E28+E21+E14+E7)</f>
        <v>75</v>
      </c>
      <c r="F96" s="5">
        <f t="shared" si="14"/>
        <v>1590</v>
      </c>
      <c r="G96" s="39"/>
    </row>
    <row r="97" spans="2:7" ht="31.5" customHeight="1" x14ac:dyDescent="0.2">
      <c r="B97" s="19"/>
      <c r="C97" s="18" t="s">
        <v>6</v>
      </c>
      <c r="D97" s="54">
        <v>400.2</v>
      </c>
      <c r="E97" s="5">
        <f>+E95-D95</f>
        <v>-601.29999999999973</v>
      </c>
      <c r="F97" s="5">
        <f>+F95-E95</f>
        <v>2014.1999999999998</v>
      </c>
      <c r="G97" s="39"/>
    </row>
    <row r="98" spans="2:7" x14ac:dyDescent="0.2">
      <c r="C98" s="4"/>
    </row>
    <row r="99" spans="2:7" ht="13.15" customHeight="1" x14ac:dyDescent="0.2">
      <c r="B99" s="58" t="s">
        <v>11</v>
      </c>
      <c r="C99" s="58"/>
      <c r="D99" s="58"/>
      <c r="E99" s="58"/>
      <c r="F99" s="58"/>
      <c r="G99" s="58"/>
    </row>
    <row r="100" spans="2:7" ht="18" customHeight="1" x14ac:dyDescent="0.2">
      <c r="B100" s="58" t="s">
        <v>12</v>
      </c>
      <c r="C100" s="58"/>
      <c r="D100" s="58"/>
      <c r="E100" s="58"/>
      <c r="F100" s="58"/>
      <c r="G100" s="58"/>
    </row>
    <row r="101" spans="2:7" x14ac:dyDescent="0.2">
      <c r="B101" s="62" t="s">
        <v>16</v>
      </c>
      <c r="C101" s="62"/>
      <c r="D101" s="62"/>
      <c r="E101" s="62"/>
      <c r="F101" s="62"/>
      <c r="G101" s="62"/>
    </row>
    <row r="102" spans="2:7" x14ac:dyDescent="0.2">
      <c r="B102" s="1" t="s">
        <v>15</v>
      </c>
    </row>
    <row r="104" spans="2:7" x14ac:dyDescent="0.2">
      <c r="B104" s="50" t="s">
        <v>60</v>
      </c>
      <c r="C104" s="56">
        <v>2025</v>
      </c>
      <c r="D104" s="51">
        <v>2026</v>
      </c>
      <c r="E104" s="51">
        <v>2027</v>
      </c>
    </row>
    <row r="105" spans="2:7" ht="36" x14ac:dyDescent="0.2">
      <c r="B105" s="43" t="s">
        <v>3</v>
      </c>
      <c r="C105" s="44">
        <f>+C107+C108+C109+C110+C111+C112</f>
        <v>2466.1</v>
      </c>
      <c r="D105" s="44">
        <f>+D107+D108+D109+D110+D111+D112</f>
        <v>1864.8</v>
      </c>
      <c r="E105" s="44">
        <f>+E107+E108+E109+E110+E111+E112</f>
        <v>3879</v>
      </c>
    </row>
    <row r="106" spans="2:7" x14ac:dyDescent="0.2">
      <c r="B106" s="45" t="s">
        <v>4</v>
      </c>
      <c r="C106" s="46"/>
      <c r="D106" s="46"/>
      <c r="E106" s="46"/>
    </row>
    <row r="107" spans="2:7" ht="39.75" customHeight="1" x14ac:dyDescent="0.2">
      <c r="B107" s="47" t="s">
        <v>10</v>
      </c>
      <c r="C107" s="48">
        <f>+D9+D16+D23+D38+D44+D54+D59+D64+D70+D77+D30+D84+D91</f>
        <v>459.5</v>
      </c>
      <c r="D107" s="48">
        <f>E23+E38+E44+E54+E59+E64+E70+E77</f>
        <v>225.70000000000002</v>
      </c>
      <c r="E107" s="48">
        <f>F23+F38+F44+F54+F59+F64+F70+F77+F84+F91</f>
        <v>1134.9000000000001</v>
      </c>
    </row>
    <row r="108" spans="2:7" ht="24" x14ac:dyDescent="0.2">
      <c r="B108" s="47" t="s">
        <v>61</v>
      </c>
      <c r="C108" s="48"/>
      <c r="D108" s="48"/>
      <c r="E108" s="48"/>
    </row>
    <row r="109" spans="2:7" ht="15" customHeight="1" x14ac:dyDescent="0.2">
      <c r="B109" s="47" t="s">
        <v>9</v>
      </c>
      <c r="C109" s="48">
        <f>SUM(D73+D55+D40)</f>
        <v>100.5</v>
      </c>
      <c r="D109" s="48"/>
      <c r="E109" s="48"/>
    </row>
    <row r="110" spans="2:7" x14ac:dyDescent="0.2">
      <c r="B110" s="47" t="s">
        <v>62</v>
      </c>
      <c r="C110" s="48"/>
      <c r="D110" s="48"/>
      <c r="E110" s="48"/>
    </row>
    <row r="111" spans="2:7" ht="36" x14ac:dyDescent="0.2">
      <c r="B111" s="47" t="s">
        <v>13</v>
      </c>
      <c r="C111" s="48">
        <f>+D10+D17+D39+D49+D31+D24</f>
        <v>1428.4</v>
      </c>
      <c r="D111" s="48">
        <f>+E10+E17+E39+E49+E92+E85+E78+E71</f>
        <v>1379.1</v>
      </c>
      <c r="E111" s="48">
        <f>+F10+F17+F39+F49+F92+F85+F78+F71</f>
        <v>664.1</v>
      </c>
    </row>
    <row r="112" spans="2:7" ht="38.25" customHeight="1" x14ac:dyDescent="0.2">
      <c r="B112" s="49" t="s">
        <v>14</v>
      </c>
      <c r="C112" s="48">
        <f>+D11+D18+D72+D79+D32+D25</f>
        <v>477.7</v>
      </c>
      <c r="D112" s="48">
        <f>+E11+E18+E72+E79+E25+E93+E86</f>
        <v>260</v>
      </c>
      <c r="E112" s="48">
        <f>+F11+F18+F72+F79+F25+F93+F86</f>
        <v>2080</v>
      </c>
    </row>
  </sheetData>
  <customSheetViews>
    <customSheetView guid="{A080F799-B601-4179-A527-05226F5B4CC3}" fitToPage="1" topLeftCell="A88">
      <selection activeCell="I89" sqref="I89"/>
      <pageMargins left="0.39370078740157483" right="0.39370078740157483" top="0.59055118110236227" bottom="0.59055118110236227" header="0" footer="0"/>
      <pageSetup paperSize="9" scale="61" fitToHeight="0" orientation="portrait" r:id="rId1"/>
    </customSheetView>
    <customSheetView guid="{AE9DA1E0-6181-496E-99C6-08519C19A850}" fitToPage="1">
      <selection activeCell="F79" sqref="F79"/>
      <pageMargins left="0.39370078740157483" right="0.39370078740157483" top="0.59055118110236227" bottom="0.59055118110236227" header="0" footer="0"/>
      <pageSetup paperSize="9" scale="61" fitToHeight="0" orientation="portrait" r:id="rId2"/>
    </customSheetView>
    <customSheetView guid="{5E91BF9D-88EF-4EAD-8708-C46087883035}" fitToPage="1" topLeftCell="A61">
      <selection activeCell="C55" sqref="C55"/>
      <pageMargins left="0.39370078740157483" right="0.39370078740157483" top="0.59055118110236227" bottom="0.59055118110236227" header="0" footer="0"/>
      <pageSetup paperSize="9" scale="90" fitToHeight="0" orientation="landscape" r:id="rId3"/>
    </customSheetView>
    <customSheetView guid="{9B9F3E62-7C78-4894-A8F0-B3229B2D1239}" showPageBreaks="1" fitToPage="1">
      <selection activeCell="C87" sqref="C87"/>
      <pageMargins left="0.39370078740157483" right="0.39370078740157483" top="0.59055118110236227" bottom="0.59055118110236227" header="0" footer="0"/>
      <pageSetup paperSize="9" scale="53" fitToHeight="0" orientation="portrait" r:id="rId4"/>
    </customSheetView>
    <customSheetView guid="{F571435C-E0CA-4690-9BDC-D9FC8AED9576}" fitToPage="1" topLeftCell="A76">
      <selection activeCell="C84" sqref="C84"/>
      <pageMargins left="0.39370078740157483" right="0.39370078740157483" top="0.59055118110236227" bottom="0.59055118110236227" header="0" footer="0"/>
      <pageSetup paperSize="9" scale="61" fitToHeight="0" orientation="portrait" r:id="rId5"/>
    </customSheetView>
    <customSheetView guid="{95A66661-924C-4587-BF9B-C47E0C69FD0D}" showPageBreaks="1" fitToPage="1" topLeftCell="A67">
      <selection activeCell="S6" sqref="S6"/>
      <pageMargins left="0.39370078740157483" right="0.39370078740157483" top="0.59055118110236227" bottom="0.59055118110236227" header="0" footer="0"/>
      <pageSetup paperSize="9" scale="90" fitToHeight="0" orientation="landscape" r:id="rId6"/>
    </customSheetView>
  </customSheetViews>
  <mergeCells count="14">
    <mergeCell ref="B101:G101"/>
    <mergeCell ref="B99:G99"/>
    <mergeCell ref="B37:B40"/>
    <mergeCell ref="B43:B45"/>
    <mergeCell ref="B48:B49"/>
    <mergeCell ref="B53:B55"/>
    <mergeCell ref="B2:G2"/>
    <mergeCell ref="B100:G100"/>
    <mergeCell ref="B58:B60"/>
    <mergeCell ref="B63:B65"/>
    <mergeCell ref="B69:B73"/>
    <mergeCell ref="B76:B80"/>
    <mergeCell ref="B8:B12"/>
    <mergeCell ref="B15:B19"/>
  </mergeCells>
  <pageMargins left="0.39370078740157483" right="0.39370078740157483" top="0.59055118110236227" bottom="0.59055118110236227" header="0" footer="0"/>
  <pageSetup paperSize="9" scale="61" fitToHeight="0" orientation="portrait"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B9"/>
  <sheetViews>
    <sheetView zoomScaleNormal="100" workbookViewId="0">
      <selection activeCell="B3" sqref="B3"/>
    </sheetView>
  </sheetViews>
  <sheetFormatPr defaultColWidth="9.140625" defaultRowHeight="12.75" x14ac:dyDescent="0.2"/>
  <cols>
    <col min="1" max="1" width="2.5703125" style="1" customWidth="1"/>
    <col min="2" max="2" width="51.5703125" style="1" customWidth="1"/>
    <col min="3" max="16384" width="9.140625" style="1"/>
  </cols>
  <sheetData>
    <row r="1" spans="2:2" ht="35.25" customHeight="1" x14ac:dyDescent="0.2">
      <c r="B1" s="25" t="s">
        <v>3</v>
      </c>
    </row>
    <row r="2" spans="2:2" ht="147.75" customHeight="1" x14ac:dyDescent="0.2">
      <c r="B2" s="3" t="s">
        <v>19</v>
      </c>
    </row>
    <row r="3" spans="2:2" ht="190.5" customHeight="1" x14ac:dyDescent="0.2">
      <c r="B3" s="2" t="s">
        <v>20</v>
      </c>
    </row>
    <row r="4" spans="2:2" ht="120.75" customHeight="1" x14ac:dyDescent="0.2">
      <c r="B4" s="2" t="s">
        <v>21</v>
      </c>
    </row>
    <row r="5" spans="2:2" ht="70.5" customHeight="1" x14ac:dyDescent="0.2">
      <c r="B5" s="2" t="s">
        <v>22</v>
      </c>
    </row>
    <row r="6" spans="2:2" ht="26.25" customHeight="1" x14ac:dyDescent="0.2">
      <c r="B6" s="2" t="s">
        <v>23</v>
      </c>
    </row>
    <row r="7" spans="2:2" ht="133.5" customHeight="1" x14ac:dyDescent="0.2">
      <c r="B7" s="2" t="s">
        <v>24</v>
      </c>
    </row>
    <row r="8" spans="2:2" ht="128.25" customHeight="1" x14ac:dyDescent="0.2">
      <c r="B8" s="31" t="s">
        <v>25</v>
      </c>
    </row>
    <row r="9" spans="2:2" x14ac:dyDescent="0.2">
      <c r="B9" s="4"/>
    </row>
  </sheetData>
  <customSheetViews>
    <customSheetView guid="{A080F799-B601-4179-A527-05226F5B4CC3}" fitToPage="1">
      <selection activeCell="B3" sqref="B3"/>
      <pageMargins left="0.39370078740157483" right="0.39370078740157483" top="0.59055118110236227" bottom="0.59055118110236227" header="0" footer="0"/>
      <pageSetup paperSize="9" scale="62" fitToHeight="0" orientation="portrait" r:id="rId1"/>
    </customSheetView>
    <customSheetView guid="{AE9DA1E0-6181-496E-99C6-08519C19A850}" fitToPage="1">
      <selection activeCell="B3" sqref="B3"/>
      <pageMargins left="0.39370078740157483" right="0.39370078740157483" top="0.59055118110236227" bottom="0.59055118110236227" header="0" footer="0"/>
      <pageSetup paperSize="9" scale="62" fitToHeight="0" orientation="portrait" r:id="rId2"/>
    </customSheetView>
    <customSheetView guid="{5E91BF9D-88EF-4EAD-8708-C46087883035}" fitToPage="1" state="hidden">
      <selection activeCell="B3" sqref="B3"/>
      <pageMargins left="0.39370078740157483" right="0.39370078740157483" top="0.59055118110236227" bottom="0.59055118110236227" header="0" footer="0"/>
      <pageSetup paperSize="9" scale="62" fitToHeight="0" orientation="portrait" r:id="rId3"/>
    </customSheetView>
    <customSheetView guid="{9B9F3E62-7C78-4894-A8F0-B3229B2D1239}" fitToPage="1" state="hidden">
      <selection activeCell="B3" sqref="B3"/>
      <pageMargins left="0.39370078740157483" right="0.39370078740157483" top="0.59055118110236227" bottom="0.59055118110236227" header="0" footer="0"/>
      <pageSetup paperSize="9" scale="62" fitToHeight="0" orientation="portrait" r:id="rId4"/>
    </customSheetView>
    <customSheetView guid="{F571435C-E0CA-4690-9BDC-D9FC8AED9576}" fitToPage="1">
      <selection activeCell="B3" sqref="B3"/>
      <pageMargins left="0.39370078740157483" right="0.39370078740157483" top="0.59055118110236227" bottom="0.59055118110236227" header="0" footer="0"/>
      <pageSetup paperSize="9" scale="62" fitToHeight="0" orientation="portrait" r:id="rId5"/>
    </customSheetView>
    <customSheetView guid="{95A66661-924C-4587-BF9B-C47E0C69FD0D}" fitToPage="1" state="hidden">
      <selection activeCell="B3" sqref="B3"/>
      <pageMargins left="0.39370078740157483" right="0.39370078740157483" top="0.59055118110236227" bottom="0.59055118110236227" header="0" footer="0"/>
      <pageSetup paperSize="9" scale="62" fitToHeight="0" orientation="portrait" r:id="rId6"/>
    </customSheetView>
  </customSheetViews>
  <pageMargins left="0.39370078740157483" right="0.39370078740157483" top="0.59055118110236227" bottom="0.59055118110236227" header="0" footer="0"/>
  <pageSetup paperSize="9" scale="62" fitToHeight="0" orientation="portrait"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4 programa 3 lentelė</vt:lpstr>
      <vt:lpstr>Lėšų atmintinė</vt:lpstr>
    </vt:vector>
  </TitlesOfParts>
  <Company>KMSA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Snieguolė Kačerauskaitė</dc:creator>
  <cp:lastModifiedBy>Irena Stankeviciene</cp:lastModifiedBy>
  <cp:lastPrinted>2024-02-10T11:54:32Z</cp:lastPrinted>
  <dcterms:created xsi:type="dcterms:W3CDTF">2023-07-11T10:34:54Z</dcterms:created>
  <dcterms:modified xsi:type="dcterms:W3CDTF">2025-02-07T09:45:03Z</dcterms:modified>
</cp:coreProperties>
</file>