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770" windowHeight="13650"/>
  </bookViews>
  <sheets>
    <sheet name="3 programa 3 lentelė" sheetId="1" r:id="rId1"/>
    <sheet name="Lėšų atmintinė" sheetId="2" r:id="rId2"/>
  </sheets>
  <calcPr calcId="152511"/>
  <customWorkbookViews>
    <customWorkbookView name="Irena Stankeviciene - Individuali peržiūra" guid="{7235DBAA-9E31-4FD6-90FD-577DFB8A8BED}" mergeInterval="0" personalView="1" yWindow="40" windowWidth="1920" windowHeight="1040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user - Individuali peržiūra" guid="{917BE945-19D7-4B99-999B-F8FF73E2ADD5}" mergeInterval="0" personalView="1" xWindow="367" yWindow="168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1" i="1" l="1"/>
  <c r="E151" i="1"/>
  <c r="C151" i="1"/>
  <c r="D150" i="1"/>
  <c r="E150" i="1"/>
  <c r="C150" i="1"/>
  <c r="D149" i="1"/>
  <c r="E149" i="1"/>
  <c r="C149" i="1"/>
  <c r="D148" i="1"/>
  <c r="E148" i="1"/>
  <c r="C148" i="1"/>
  <c r="D147" i="1"/>
  <c r="E147" i="1"/>
  <c r="C147" i="1"/>
  <c r="D145" i="1"/>
  <c r="E135" i="1"/>
  <c r="F135" i="1"/>
  <c r="D135" i="1"/>
  <c r="E20" i="1"/>
  <c r="F20" i="1"/>
  <c r="D20" i="1"/>
  <c r="E145" i="1" l="1"/>
  <c r="C145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29" i="1"/>
  <c r="F129" i="1"/>
  <c r="D129" i="1"/>
  <c r="E124" i="1"/>
  <c r="F124" i="1"/>
  <c r="D124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36" i="1" l="1"/>
  <c r="F136" i="1"/>
  <c r="E136" i="1"/>
  <c r="F137" i="1" l="1"/>
  <c r="E137" i="1"/>
</calcChain>
</file>

<file path=xl/sharedStrings.xml><?xml version="1.0" encoding="utf-8"?>
<sst xmlns="http://schemas.openxmlformats.org/spreadsheetml/2006/main" count="209" uniqueCount="100">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</sst>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89" Type="http://schemas.openxmlformats.org/officeDocument/2006/relationships/revisionLog" Target="revisionLog7.xml"/><Relationship Id="rId188" Type="http://schemas.openxmlformats.org/officeDocument/2006/relationships/revisionLog" Target="revisionLog6.xml"/><Relationship Id="rId187" Type="http://schemas.openxmlformats.org/officeDocument/2006/relationships/revisionLog" Target="revisionLog5.xml"/><Relationship Id="rId190" Type="http://schemas.openxmlformats.org/officeDocument/2006/relationships/revisionLog" Target="revisionLog8.xml"/><Relationship Id="rId186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E814433-A220-43B3-9E50-97AF65F4FBBE}" diskRevisions="1" revisionId="1161" preserveHistory="15">
  <header guid="{849215F3-1663-4F41-B21A-705447C899EA}" dateTime="2025-02-07T07:51:11" maxSheetId="3" userName="user" r:id="rId186" minRId="930" maxRId="934">
    <sheetIdMap count="2">
      <sheetId val="1"/>
      <sheetId val="2"/>
    </sheetIdMap>
  </header>
  <header guid="{C69579E6-0D18-4658-BBF5-FC4923F5020A}" dateTime="2025-02-07T11:41:34" maxSheetId="3" userName="Irena Stankeviciene" r:id="rId187">
    <sheetIdMap count="2">
      <sheetId val="1"/>
      <sheetId val="2"/>
    </sheetIdMap>
  </header>
  <header guid="{BD8ADDF3-8DC0-4175-A43A-749BC45638DF}" dateTime="2025-02-07T14:33:21" maxSheetId="3" userName="Irena Stankeviciene" r:id="rId188" minRId="935" maxRId="1122">
    <sheetIdMap count="2">
      <sheetId val="1"/>
      <sheetId val="2"/>
    </sheetIdMap>
  </header>
  <header guid="{C43FEDFF-6502-4AE3-901C-92A383DF8D76}" dateTime="2025-02-07T14:37:59" maxSheetId="3" userName="Irena Stankeviciene" r:id="rId189" minRId="1123" maxRId="1137">
    <sheetIdMap count="2">
      <sheetId val="1"/>
      <sheetId val="2"/>
    </sheetIdMap>
  </header>
  <header guid="{4E814433-A220-43B3-9E50-97AF65F4FBBE}" dateTime="2025-02-21T09:58:49" maxSheetId="3" userName="user" r:id="rId190" minRId="1138" maxRId="1161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0" sId="1">
    <oc r="G6" t="inlineStr">
      <is>
        <t>1.3.1.2; 1.2.1.3</t>
      </is>
    </oc>
    <nc r="G6" t="inlineStr">
      <is>
        <t>1.3.1.1</t>
      </is>
    </nc>
  </rcc>
  <rcc rId="931" sId="1">
    <oc r="G19" t="inlineStr">
      <is>
        <t>1.3.1.2; 1.3.1.3</t>
      </is>
    </oc>
    <nc r="G19" t="inlineStr">
      <is>
        <t xml:space="preserve"> 1.3.1.3</t>
      </is>
    </nc>
  </rcc>
  <rcc rId="932" sId="1">
    <nc r="G136" t="inlineStr">
      <is>
        <t>2.1.3.3</t>
      </is>
    </nc>
  </rcc>
  <rcc rId="933" sId="1">
    <oc r="G162" t="inlineStr">
      <is>
        <t>1.3.1.2</t>
      </is>
    </oc>
    <nc r="G162" t="inlineStr">
      <is>
        <t>1.3.1.1</t>
      </is>
    </nc>
  </rcc>
  <rcc rId="934" sId="1">
    <oc r="G183" t="inlineStr">
      <is>
        <t>2.1.7.2</t>
      </is>
    </oc>
    <nc r="G183"/>
  </rcc>
  <rcv guid="{917BE945-19D7-4B99-999B-F8FF73E2ADD5}" action="delete"/>
  <rcv guid="{917BE945-19D7-4B99-999B-F8FF73E2ADD5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235DBAA-9E31-4FD6-90FD-577DFB8A8BE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5" sId="1">
    <oc r="B19" t="inlineStr">
      <is>
        <t>003-01-01-03 (TVP)</t>
      </is>
    </oc>
    <nc r="B19" t="inlineStr">
      <is>
        <t>003-02-01-01 (TVP)</t>
      </is>
    </nc>
  </rcc>
  <rcc rId="936" sId="1">
    <oc r="C19" t="inlineStr">
      <is>
        <t xml:space="preserve">Priemonė: Tiltagalių kultūros centro veiklos užtikrinimas </t>
      </is>
    </oc>
    <nc r="C19" t="inlineStr">
      <is>
        <t>Priemonė: Kultūros centrų veiklos užtikrinimas</t>
      </is>
    </nc>
  </rcc>
  <rcc rId="937" sId="1" numFmtId="4">
    <oc r="D20">
      <f>SUM(D22:D24)</f>
    </oc>
    <nc r="D20">
      <v>2975.6</v>
    </nc>
  </rcc>
  <rcc rId="938" sId="1" numFmtId="4">
    <oc r="D22">
      <v>217</v>
    </oc>
    <nc r="D22">
      <v>2772.1</v>
    </nc>
  </rcc>
  <rcc rId="939" sId="1" numFmtId="4">
    <oc r="D23">
      <v>1</v>
    </oc>
    <nc r="D23">
      <v>47.9</v>
    </nc>
  </rcc>
  <rcc rId="940" sId="1" numFmtId="4">
    <oc r="D24">
      <v>3.1</v>
    </oc>
    <nc r="D24">
      <v>155.6</v>
    </nc>
  </rcc>
  <rcc rId="941" sId="1">
    <oc r="D26">
      <f>SUM(D28:D30)</f>
    </oc>
    <nc r="D26"/>
  </rcc>
  <rcc rId="942" sId="1" numFmtId="4">
    <oc r="D28">
      <v>275.2</v>
    </oc>
    <nc r="D28"/>
  </rcc>
  <rcc rId="943" sId="1" numFmtId="4">
    <oc r="D29">
      <v>4.5</v>
    </oc>
    <nc r="D29"/>
  </rcc>
  <rcc rId="944" sId="1" numFmtId="4">
    <oc r="D30">
      <v>8.8000000000000007</v>
    </oc>
    <nc r="D30"/>
  </rcc>
  <rcc rId="945" sId="1">
    <oc r="D32">
      <f>SUM(D34:D36)</f>
    </oc>
    <nc r="D32"/>
  </rcc>
  <rcc rId="946" sId="1" numFmtId="4">
    <oc r="D34">
      <v>330.3</v>
    </oc>
    <nc r="D34"/>
  </rcc>
  <rcc rId="947" sId="1" numFmtId="4">
    <oc r="D35">
      <v>6</v>
    </oc>
    <nc r="D35"/>
  </rcc>
  <rcc rId="948" sId="1" numFmtId="4">
    <oc r="D36">
      <v>15</v>
    </oc>
    <nc r="D36"/>
  </rcc>
  <rcc rId="949" sId="1">
    <oc r="D38">
      <f>SUM(D40:D42)</f>
    </oc>
    <nc r="D38"/>
  </rcc>
  <rcc rId="950" sId="1" numFmtId="4">
    <oc r="D40">
      <v>222.4</v>
    </oc>
    <nc r="D40"/>
  </rcc>
  <rcc rId="951" sId="1" numFmtId="4">
    <oc r="D41">
      <v>1</v>
    </oc>
    <nc r="D41"/>
  </rcc>
  <rcc rId="952" sId="1" numFmtId="4">
    <oc r="D42">
      <v>0.8</v>
    </oc>
    <nc r="D42"/>
  </rcc>
  <rcc rId="953" sId="1">
    <oc r="D44">
      <f>SUM(D46:D48)</f>
    </oc>
    <nc r="D44"/>
  </rcc>
  <rcc rId="954" sId="1" numFmtId="4">
    <oc r="D46">
      <v>247.6</v>
    </oc>
    <nc r="D46"/>
  </rcc>
  <rcc rId="955" sId="1" numFmtId="4">
    <oc r="D47">
      <v>5.5</v>
    </oc>
    <nc r="D47"/>
  </rcc>
  <rcc rId="956" sId="1" numFmtId="4">
    <oc r="D48">
      <v>9.6999999999999993</v>
    </oc>
    <nc r="D48"/>
  </rcc>
  <rcc rId="957" sId="1">
    <oc r="D50">
      <f>SUM(D52:D54)</f>
    </oc>
    <nc r="D50"/>
  </rcc>
  <rcc rId="958" sId="1" numFmtId="4">
    <oc r="D52">
      <v>190.1</v>
    </oc>
    <nc r="D52"/>
  </rcc>
  <rcc rId="959" sId="1" numFmtId="4">
    <oc r="D53">
      <v>1</v>
    </oc>
    <nc r="D53"/>
  </rcc>
  <rcc rId="960" sId="1" numFmtId="4">
    <oc r="D54">
      <v>42.4</v>
    </oc>
    <nc r="D54"/>
  </rcc>
  <rcc rId="961" sId="1">
    <oc r="D56">
      <f>SUM(D58:D60)</f>
    </oc>
    <nc r="D56"/>
  </rcc>
  <rcc rId="962" sId="1" numFmtId="4">
    <oc r="D58">
      <v>279.3</v>
    </oc>
    <nc r="D58"/>
  </rcc>
  <rcc rId="963" sId="1" numFmtId="4">
    <oc r="D59">
      <v>3.1</v>
    </oc>
    <nc r="D59"/>
  </rcc>
  <rcc rId="964" sId="1" numFmtId="4">
    <oc r="D60">
      <v>8.6</v>
    </oc>
    <nc r="D60"/>
  </rcc>
  <rcc rId="965" sId="1">
    <oc r="D62">
      <f>SUM(D64:D66)</f>
    </oc>
    <nc r="D62"/>
  </rcc>
  <rcc rId="966" sId="1" numFmtId="4">
    <oc r="D64">
      <v>206.2</v>
    </oc>
    <nc r="D64"/>
  </rcc>
  <rcc rId="967" sId="1" numFmtId="4">
    <oc r="D65">
      <v>1.8</v>
    </oc>
    <nc r="D65"/>
  </rcc>
  <rcc rId="968" sId="1" numFmtId="4">
    <oc r="D66">
      <v>3.4</v>
    </oc>
    <nc r="D66"/>
  </rcc>
  <rcc rId="969" sId="1">
    <oc r="D68">
      <f>SUM(D70:D72)</f>
    </oc>
    <nc r="D68"/>
  </rcc>
  <rcc rId="970" sId="1" numFmtId="4">
    <oc r="D70">
      <v>223.8</v>
    </oc>
    <nc r="D70"/>
  </rcc>
  <rcc rId="971" sId="1" numFmtId="4">
    <oc r="D71">
      <v>4</v>
    </oc>
    <nc r="D71"/>
  </rcc>
  <rcc rId="972" sId="1" numFmtId="4">
    <oc r="D72">
      <v>38.5</v>
    </oc>
    <nc r="D72"/>
  </rcc>
  <rcc rId="973" sId="1">
    <oc r="D74">
      <f>SUM(D76:D78)</f>
    </oc>
    <nc r="D74"/>
  </rcc>
  <rcc rId="974" sId="1" numFmtId="4">
    <oc r="D76">
      <v>176.9</v>
    </oc>
    <nc r="D76"/>
  </rcc>
  <rcc rId="975" sId="1" numFmtId="4">
    <oc r="D77">
      <v>1</v>
    </oc>
    <nc r="D77"/>
  </rcc>
  <rcc rId="976" sId="1" numFmtId="4">
    <oc r="D78">
      <v>3.1</v>
    </oc>
    <nc r="D78"/>
  </rcc>
  <rcc rId="977" sId="1">
    <oc r="D80">
      <f>SUM(D82:D84)</f>
    </oc>
    <nc r="D80"/>
  </rcc>
  <rcc rId="978" sId="1" numFmtId="4">
    <oc r="D82">
      <v>216.1</v>
    </oc>
    <nc r="D82"/>
  </rcc>
  <rcc rId="979" sId="1" numFmtId="4">
    <oc r="D83">
      <v>2</v>
    </oc>
    <nc r="D83"/>
  </rcc>
  <rcc rId="980" sId="1" numFmtId="4">
    <oc r="D84">
      <v>4.5999999999999996</v>
    </oc>
    <nc r="D84"/>
  </rcc>
  <rcc rId="981" sId="1">
    <oc r="D86">
      <f>SUM(D88:D90)</f>
    </oc>
    <nc r="D86"/>
  </rcc>
  <rcc rId="982" sId="1" numFmtId="4">
    <oc r="D88">
      <v>187.2</v>
    </oc>
    <nc r="D88"/>
  </rcc>
  <rcc rId="983" sId="1" numFmtId="4">
    <oc r="D89">
      <v>17</v>
    </oc>
    <nc r="D89"/>
  </rcc>
  <rcc rId="984" sId="1" numFmtId="4">
    <oc r="D90">
      <v>17.600000000000001</v>
    </oc>
    <nc r="D90"/>
  </rcc>
  <rcc rId="985" sId="1" numFmtId="4">
    <oc r="E20">
      <f>SUM(E22:E24)</f>
    </oc>
    <nc r="E20">
      <v>2966.1</v>
    </nc>
  </rcc>
  <rcc rId="986" sId="1" numFmtId="4">
    <oc r="E22">
      <v>228.3</v>
    </oc>
    <nc r="E22">
      <v>2916.2</v>
    </nc>
  </rcc>
  <rcc rId="987" sId="1" numFmtId="4">
    <oc r="E23">
      <v>1</v>
    </oc>
    <nc r="E23">
      <v>49.9</v>
    </nc>
  </rcc>
  <rcc rId="988" sId="1" numFmtId="4">
    <oc r="F20">
      <f>SUM(F22:F24)</f>
    </oc>
    <nc r="F20">
      <v>3076.9</v>
    </nc>
  </rcc>
  <rcc rId="989" sId="1" numFmtId="4">
    <oc r="F22">
      <v>237</v>
    </oc>
    <nc r="F22">
      <v>3027</v>
    </nc>
  </rcc>
  <rcc rId="990" sId="1">
    <oc r="E26">
      <f>SUM(E28:E30)</f>
    </oc>
    <nc r="E26"/>
  </rcc>
  <rcc rId="991" sId="1" numFmtId="4">
    <oc r="E28">
      <v>289.5</v>
    </oc>
    <nc r="E28"/>
  </rcc>
  <rcc rId="992" sId="1" numFmtId="4">
    <oc r="E29">
      <v>4.5</v>
    </oc>
    <nc r="E29"/>
  </rcc>
  <rcc rId="993" sId="1" numFmtId="4">
    <oc r="F23">
      <v>1</v>
    </oc>
    <nc r="F23">
      <v>49.9</v>
    </nc>
  </rcc>
  <rcc rId="994" sId="1">
    <oc r="F26">
      <f>SUM(F28:F30)</f>
    </oc>
    <nc r="F26"/>
  </rcc>
  <rcc rId="995" sId="1" numFmtId="4">
    <oc r="F28">
      <v>300.5</v>
    </oc>
    <nc r="F28"/>
  </rcc>
  <rcc rId="996" sId="1" numFmtId="4">
    <oc r="F29">
      <v>4.5</v>
    </oc>
    <nc r="F29"/>
  </rcc>
  <rcc rId="997" sId="1">
    <oc r="F32">
      <f>SUM(F34:F36)</f>
    </oc>
    <nc r="F32"/>
  </rcc>
  <rcc rId="998" sId="1" numFmtId="4">
    <oc r="F34">
      <v>360.7</v>
    </oc>
    <nc r="F34"/>
  </rcc>
  <rcc rId="999" sId="1" numFmtId="4">
    <oc r="F35">
      <v>8</v>
    </oc>
    <nc r="F35"/>
  </rcc>
  <rcc rId="1000" sId="1">
    <oc r="F38">
      <f>SUM(F40:F42)</f>
    </oc>
    <nc r="F38"/>
  </rcc>
  <rcc rId="1001" sId="1" numFmtId="4">
    <oc r="F40">
      <v>242.9</v>
    </oc>
    <nc r="F40"/>
  </rcc>
  <rcc rId="1002" sId="1" numFmtId="4">
    <oc r="F41">
      <v>1</v>
    </oc>
    <nc r="F41"/>
  </rcc>
  <rcc rId="1003" sId="1">
    <oc r="F44">
      <f>SUM(F46:F48)</f>
    </oc>
    <nc r="F44"/>
  </rcc>
  <rcc rId="1004" sId="1" numFmtId="4">
    <oc r="F46">
      <v>270.39999999999998</v>
    </oc>
    <nc r="F46"/>
  </rcc>
  <rcc rId="1005" sId="1" numFmtId="4">
    <oc r="F47">
      <v>5.5</v>
    </oc>
    <nc r="F47"/>
  </rcc>
  <rcc rId="1006" sId="1">
    <oc r="F50">
      <f>SUM(F52:F54)</f>
    </oc>
    <nc r="F50"/>
  </rcc>
  <rcc rId="1007" sId="1" numFmtId="4">
    <oc r="F52">
      <v>207.6</v>
    </oc>
    <nc r="F52"/>
  </rcc>
  <rcc rId="1008" sId="1" numFmtId="4">
    <oc r="F53">
      <v>1</v>
    </oc>
    <nc r="F53"/>
  </rcc>
  <rcc rId="1009" sId="1">
    <oc r="F56">
      <f>SUM(F58:F60)</f>
    </oc>
    <nc r="F56"/>
  </rcc>
  <rcc rId="1010" sId="1" numFmtId="4">
    <oc r="F58">
      <v>305</v>
    </oc>
    <nc r="F58"/>
  </rcc>
  <rcc rId="1011" sId="1" numFmtId="4">
    <oc r="F59">
      <v>3.1</v>
    </oc>
    <nc r="F59"/>
  </rcc>
  <rcc rId="1012" sId="1">
    <oc r="F62">
      <f>SUM(F64:F66)</f>
    </oc>
    <nc r="F62"/>
  </rcc>
  <rcc rId="1013" sId="1" numFmtId="4">
    <oc r="F64">
      <v>225.1</v>
    </oc>
    <nc r="F64"/>
  </rcc>
  <rcc rId="1014" sId="1" numFmtId="4">
    <oc r="F65">
      <v>1.8</v>
    </oc>
    <nc r="F65"/>
  </rcc>
  <rcc rId="1015" sId="1">
    <oc r="F68">
      <f>SUM(F70:F72)</f>
    </oc>
    <nc r="F68"/>
  </rcc>
  <rcc rId="1016" sId="1" numFmtId="4">
    <oc r="F70">
      <v>244.3</v>
    </oc>
    <nc r="F70"/>
  </rcc>
  <rcc rId="1017" sId="1" numFmtId="4">
    <oc r="F71">
      <v>4</v>
    </oc>
    <nc r="F71"/>
  </rcc>
  <rcc rId="1018" sId="1">
    <oc r="F74">
      <f>SUM(F76:F78)</f>
    </oc>
    <nc r="F74"/>
  </rcc>
  <rcc rId="1019" sId="1" numFmtId="4">
    <oc r="F76">
      <v>193.2</v>
    </oc>
    <nc r="F76"/>
  </rcc>
  <rcc rId="1020" sId="1" numFmtId="4">
    <oc r="F77">
      <v>1</v>
    </oc>
    <nc r="F77"/>
  </rcc>
  <rcc rId="1021" sId="1">
    <oc r="F80">
      <f>SUM(F82:F84)</f>
    </oc>
    <nc r="F80"/>
  </rcc>
  <rcc rId="1022" sId="1" numFmtId="4">
    <oc r="F82">
      <v>235.9</v>
    </oc>
    <nc r="F82"/>
  </rcc>
  <rcc rId="1023" sId="1" numFmtId="4">
    <oc r="F83">
      <v>2</v>
    </oc>
    <nc r="F83"/>
  </rcc>
  <rcc rId="1024" sId="1">
    <oc r="F86">
      <f>SUM(F88:F90)</f>
    </oc>
    <nc r="F86"/>
  </rcc>
  <rcc rId="1025" sId="1" numFmtId="4">
    <oc r="F88">
      <v>204.4</v>
    </oc>
    <nc r="F88"/>
  </rcc>
  <rcc rId="1026" sId="1" numFmtId="4">
    <oc r="F89">
      <v>17</v>
    </oc>
    <nc r="F89"/>
  </rcc>
  <rcc rId="1027" sId="1">
    <oc r="E74">
      <f>SUM(E76:E78)</f>
    </oc>
    <nc r="E74"/>
  </rcc>
  <rcc rId="1028" sId="1" numFmtId="4">
    <oc r="E76">
      <v>186.1</v>
    </oc>
    <nc r="E76"/>
  </rcc>
  <rcc rId="1029" sId="1" numFmtId="4">
    <oc r="E77">
      <v>1</v>
    </oc>
    <nc r="E77"/>
  </rcc>
  <rcc rId="1030" sId="1">
    <oc r="E80">
      <f>SUM(E82:E84)</f>
    </oc>
    <nc r="E80"/>
  </rcc>
  <rcc rId="1031" sId="1" numFmtId="4">
    <oc r="E82">
      <v>227.3</v>
    </oc>
    <nc r="E82"/>
  </rcc>
  <rcc rId="1032" sId="1" numFmtId="4">
    <oc r="E83">
      <v>2</v>
    </oc>
    <nc r="E83"/>
  </rcc>
  <rcc rId="1033" sId="1">
    <oc r="E86">
      <f>SUM(E88:E90)</f>
    </oc>
    <nc r="E86"/>
  </rcc>
  <rcc rId="1034" sId="1" numFmtId="4">
    <oc r="E88">
      <v>196.9</v>
    </oc>
    <nc r="E88"/>
  </rcc>
  <rcc rId="1035" sId="1" numFmtId="4">
    <oc r="E89">
      <v>17</v>
    </oc>
    <nc r="E89"/>
  </rcc>
  <rcc rId="1036" sId="1" numFmtId="4">
    <oc r="E52">
      <v>200</v>
    </oc>
    <nc r="E52"/>
  </rcc>
  <rcc rId="1037" sId="1" numFmtId="4">
    <oc r="E53">
      <v>1</v>
    </oc>
    <nc r="E53"/>
  </rcc>
  <rcc rId="1038" sId="1">
    <oc r="E56">
      <f>SUM(E58:E60)</f>
    </oc>
    <nc r="E56"/>
  </rcc>
  <rcc rId="1039" sId="1" numFmtId="4">
    <oc r="E58">
      <v>293.8</v>
    </oc>
    <nc r="E58"/>
  </rcc>
  <rcc rId="1040" sId="1" numFmtId="4">
    <oc r="E59">
      <v>3.1</v>
    </oc>
    <nc r="E59"/>
  </rcc>
  <rcc rId="1041" sId="1">
    <oc r="E62">
      <f>SUM(E64:E66)</f>
    </oc>
    <nc r="E62"/>
  </rcc>
  <rcc rId="1042" sId="1" numFmtId="4">
    <oc r="E64">
      <v>216.9</v>
    </oc>
    <nc r="E64"/>
  </rcc>
  <rcc rId="1043" sId="1" numFmtId="4">
    <oc r="E65">
      <v>1.8</v>
    </oc>
    <nc r="E65"/>
  </rcc>
  <rcc rId="1044" sId="1">
    <oc r="E68">
      <f>SUM(E70:E72)</f>
    </oc>
    <nc r="E68"/>
  </rcc>
  <rcc rId="1045" sId="1" numFmtId="4">
    <oc r="E70">
      <v>235.4</v>
    </oc>
    <nc r="E70"/>
  </rcc>
  <rcc rId="1046" sId="1" numFmtId="4">
    <oc r="E71">
      <v>4</v>
    </oc>
    <nc r="E71"/>
  </rcc>
  <rcc rId="1047" sId="1">
    <oc r="E32">
      <f>SUM(E34:E36)</f>
    </oc>
    <nc r="E32"/>
  </rcc>
  <rcc rId="1048" sId="1" numFmtId="4">
    <oc r="E34">
      <v>347.5</v>
    </oc>
    <nc r="E34"/>
  </rcc>
  <rcc rId="1049" sId="1" numFmtId="4">
    <oc r="E35">
      <v>8</v>
    </oc>
    <nc r="E35"/>
  </rcc>
  <rcc rId="1050" sId="1">
    <oc r="E38">
      <f>SUM(E40:E42)</f>
    </oc>
    <nc r="E38"/>
  </rcc>
  <rcc rId="1051" sId="1" numFmtId="4">
    <oc r="E40">
      <v>234</v>
    </oc>
    <nc r="E40"/>
  </rcc>
  <rcc rId="1052" sId="1" numFmtId="4">
    <oc r="E41">
      <v>1</v>
    </oc>
    <nc r="E41"/>
  </rcc>
  <rcc rId="1053" sId="1">
    <oc r="E44">
      <f>SUM(E46:E48)</f>
    </oc>
    <nc r="E44"/>
  </rcc>
  <rcc rId="1054" sId="1" numFmtId="4">
    <oc r="E46">
      <v>260.5</v>
    </oc>
    <nc r="E46"/>
  </rcc>
  <rcc rId="1055" sId="1" numFmtId="4">
    <oc r="E47">
      <v>5.5</v>
    </oc>
    <nc r="E47"/>
  </rcc>
  <rcc rId="1056" sId="1">
    <oc r="E50">
      <f>SUM(E52:E54)</f>
    </oc>
    <nc r="E50"/>
  </rcc>
  <rrc rId="105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003-01-01-04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Krekenavos 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58" sId="1" ref="A25:XFD25" action="deleteRow">
    <undo index="52" exp="ref" v="1" dr="F25" r="F200" sId="1"/>
    <undo index="52" exp="ref" v="1" dr="E25" r="E200" sId="1"/>
    <undo index="52" exp="ref" v="1" dr="D25" r="D20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5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0" sId="1" ref="A25:XFD25" action="deleteRow">
    <undo index="6" exp="ref" v="1" dr="F25" r="E210" sId="1"/>
    <undo index="6" exp="ref" v="1" dr="E25" r="D210" sId="1"/>
    <undo index="6" exp="ref" v="1" dr="D25" r="C21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1" sId="1" ref="A25:XFD25" action="deleteRow">
    <undo index="6" exp="ref" v="1" dr="F25" r="E210" sId="1"/>
    <undo index="6" exp="ref" v="1" dr="E25" r="D210" sId="1"/>
    <undo index="6" exp="ref" v="1" dr="D25" r="C21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2" sId="1" ref="A25:XFD25" action="deleteRow">
    <undo index="6" exp="ref" v="1" dr="F25" r="E210" sId="1"/>
    <undo index="6" exp="ref" v="1" dr="E25" r="D210" sId="1"/>
    <undo index="6" exp="ref" v="1" dr="D25" r="C21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3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003-01-01-05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Miežiškių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64" sId="1" ref="A25:XFD25" action="deleteRow">
    <undo index="50" exp="ref" v="1" dr="F25" r="F194" sId="1"/>
    <undo index="50" exp="ref" v="1" dr="E25" r="E194" sId="1"/>
    <undo index="50" exp="ref" v="1" dr="D25" r="D19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5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6" sId="1" ref="A25:XFD25" action="deleteRow">
    <undo index="8" exp="ref" v="1" dr="F25" r="E204" sId="1"/>
    <undo index="8" exp="ref" v="1" dr="E25" r="D204" sId="1"/>
    <undo index="8" exp="ref" v="1" dr="D25" r="C20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7" sId="1" ref="A25:XFD25" action="deleteRow">
    <undo index="8" exp="ref" v="1" dr="F25" r="E204" sId="1"/>
    <undo index="8" exp="ref" v="1" dr="E25" r="D204" sId="1"/>
    <undo index="8" exp="ref" v="1" dr="D25" r="C20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8" sId="1" ref="A25:XFD25" action="deleteRow">
    <undo index="8" exp="ref" v="1" dr="F25" r="E204" sId="1"/>
    <undo index="8" exp="ref" v="1" dr="E25" r="D204" sId="1"/>
    <undo index="8" exp="ref" v="1" dr="D25" r="C20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6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003-01-01-06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Naujamiesčio kultūros centro-dailės galerijos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70" sId="1" ref="A25:XFD25" action="deleteRow">
    <undo index="48" exp="ref" v="1" dr="F25" r="F188" sId="1"/>
    <undo index="48" exp="ref" v="1" dr="E25" r="E188" sId="1"/>
    <undo index="48" exp="ref" v="1" dr="D25" r="D18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1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2" sId="1" ref="A25:XFD25" action="deleteRow">
    <undo index="10" exp="ref" v="1" dr="F25" r="E198" sId="1"/>
    <undo index="10" exp="ref" v="1" dr="E25" r="D198" sId="1"/>
    <undo index="10" exp="ref" v="1" dr="D25" r="C19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3" sId="1" ref="A25:XFD25" action="deleteRow">
    <undo index="10" exp="ref" v="1" dr="F25" r="E198" sId="1"/>
    <undo index="10" exp="ref" v="1" dr="E25" r="D198" sId="1"/>
    <undo index="10" exp="ref" v="1" dr="D25" r="C19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4" sId="1" ref="A25:XFD25" action="deleteRow">
    <undo index="10" exp="ref" v="1" dr="F25" r="E198" sId="1"/>
    <undo index="10" exp="ref" v="1" dr="E25" r="D198" sId="1"/>
    <undo index="10" exp="ref" v="1" dr="D25" r="C19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5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003-01-01-07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Paįstrio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76" sId="1" ref="A25:XFD25" action="deleteRow">
    <undo index="46" exp="ref" v="1" dr="F25" r="F182" sId="1"/>
    <undo index="46" exp="ref" v="1" dr="E25" r="E182" sId="1"/>
    <undo index="46" exp="ref" v="1" dr="D25" r="D18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8" sId="1" ref="A25:XFD25" action="deleteRow">
    <undo index="12" exp="ref" v="1" dr="F25" r="E192" sId="1"/>
    <undo index="12" exp="ref" v="1" dr="E25" r="D192" sId="1"/>
    <undo index="12" exp="ref" v="1" dr="D25" r="C19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79" sId="1" ref="A25:XFD25" action="deleteRow">
    <undo index="12" exp="ref" v="1" dr="F25" r="E192" sId="1"/>
    <undo index="12" exp="ref" v="1" dr="E25" r="D192" sId="1"/>
    <undo index="12" exp="ref" v="1" dr="D25" r="C19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0" sId="1" ref="A25:XFD25" action="deleteRow">
    <undo index="12" exp="ref" v="1" dr="F25" r="E192" sId="1"/>
    <undo index="12" exp="ref" v="1" dr="E25" r="D192" sId="1"/>
    <undo index="12" exp="ref" v="1" dr="D25" r="C19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1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003-01-01-08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Raguvos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82" sId="1" ref="A25:XFD25" action="deleteRow">
    <undo index="44" exp="ref" v="1" dr="F25" r="F176" sId="1"/>
    <undo index="44" exp="ref" v="1" dr="E25" r="E176" sId="1"/>
    <undo index="44" exp="ref" v="1" dr="D25" r="D17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3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4" sId="1" ref="A25:XFD25" action="deleteRow">
    <undo index="14" exp="ref" v="1" dr="F25" r="E186" sId="1"/>
    <undo index="14" exp="ref" v="1" dr="E25" r="D186" sId="1"/>
    <undo index="14" exp="ref" v="1" dr="D25" r="C18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5" sId="1" ref="A25:XFD25" action="deleteRow">
    <undo index="14" exp="ref" v="1" dr="F25" r="E186" sId="1"/>
    <undo index="14" exp="ref" v="1" dr="E25" r="D186" sId="1"/>
    <undo index="14" exp="ref" v="1" dr="D25" r="C18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6" sId="1" ref="A25:XFD25" action="deleteRow">
    <undo index="14" exp="ref" v="1" dr="F25" r="E186" sId="1"/>
    <undo index="14" exp="ref" v="1" dr="E25" r="D186" sId="1"/>
    <undo index="14" exp="ref" v="1" dr="D25" r="C18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003-01-01-09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Ramygalos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88" sId="1" ref="A25:XFD25" action="deleteRow">
    <undo index="42" exp="ref" v="1" dr="F25" r="F170" sId="1"/>
    <undo index="42" exp="ref" v="1" dr="E25" r="E170" sId="1"/>
    <undo index="42" exp="ref" v="1" dr="D25" r="D17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8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0" sId="1" ref="A25:XFD25" action="deleteRow">
    <undo index="16" exp="ref" v="1" dr="F25" r="E180" sId="1"/>
    <undo index="16" exp="ref" v="1" dr="E25" r="D180" sId="1"/>
    <undo index="16" exp="ref" v="1" dr="D25" r="C18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1" sId="1" ref="A25:XFD25" action="deleteRow">
    <undo index="16" exp="ref" v="1" dr="F25" r="E180" sId="1"/>
    <undo index="16" exp="ref" v="1" dr="E25" r="D180" sId="1"/>
    <undo index="16" exp="ref" v="1" dr="D25" r="C18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2" sId="1" ref="A25:XFD25" action="deleteRow">
    <undo index="16" exp="ref" v="1" dr="F25" r="E180" sId="1"/>
    <undo index="16" exp="ref" v="1" dr="E25" r="D180" sId="1"/>
    <undo index="16" exp="ref" v="1" dr="D25" r="C18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3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003-01-01-10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Smilgių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094" sId="1" ref="A25:XFD25" action="deleteRow">
    <undo index="40" exp="ref" v="1" dr="F25" r="F164" sId="1"/>
    <undo index="40" exp="ref" v="1" dr="E25" r="E164" sId="1"/>
    <undo index="40" exp="ref" v="1" dr="D25" r="D16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5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6" sId="1" ref="A25:XFD25" action="deleteRow">
    <undo index="18" exp="ref" v="1" dr="F25" r="E174" sId="1"/>
    <undo index="18" exp="ref" v="1" dr="E25" r="D174" sId="1"/>
    <undo index="18" exp="ref" v="1" dr="D25" r="C17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7" sId="1" ref="A25:XFD25" action="deleteRow">
    <undo index="26" exp="ref" v="1" dr="F25" r="E174" sId="1"/>
    <undo index="26" exp="ref" v="1" dr="E25" r="D174" sId="1"/>
    <undo index="26" exp="ref" v="1" dr="D25" r="C17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8" sId="1" ref="A25:XFD25" action="deleteRow">
    <undo index="18" exp="ref" v="1" dr="F25" r="E174" sId="1"/>
    <undo index="18" exp="ref" v="1" dr="E25" r="D174" sId="1"/>
    <undo index="18" exp="ref" v="1" dr="D25" r="C174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09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003-01-01-11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>Priemonė: Ėriškių kultūros centro veiklos užtikrinimas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00" sId="1" ref="A25:XFD25" action="deleteRow">
    <undo index="38" exp="ref" v="1" dr="F25" r="F158" sId="1"/>
    <undo index="38" exp="ref" v="1" dr="E25" r="E158" sId="1"/>
    <undo index="38" exp="ref" v="1" dr="D25" r="D15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1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2" sId="1" ref="A25:XFD25" action="deleteRow">
    <undo index="20" exp="ref" v="1" dr="F25" r="E168" sId="1"/>
    <undo index="20" exp="ref" v="1" dr="E25" r="D168" sId="1"/>
    <undo index="20" exp="ref" v="1" dr="D25" r="C16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3" sId="1" ref="A25:XFD25" action="deleteRow">
    <undo index="18" exp="ref" v="1" dr="F25" r="E168" sId="1"/>
    <undo index="18" exp="ref" v="1" dr="E25" r="D168" sId="1"/>
    <undo index="18" exp="ref" v="1" dr="D25" r="C16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4" sId="1" ref="A25:XFD25" action="deleteRow">
    <undo index="20" exp="ref" v="1" dr="F25" r="E168" sId="1"/>
    <undo index="20" exp="ref" v="1" dr="E25" r="D168" sId="1"/>
    <undo index="20" exp="ref" v="1" dr="D25" r="C168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5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003-01-01-12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Vadoklių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06" sId="1" ref="A25:XFD25" action="deleteRow">
    <undo index="36" exp="ref" v="1" dr="F25" r="F152" sId="1"/>
    <undo index="36" exp="ref" v="1" dr="E25" r="E152" sId="1"/>
    <undo index="36" exp="ref" v="1" dr="D25" r="D15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8" sId="1" ref="A25:XFD25" action="deleteRow">
    <undo index="22" exp="ref" v="1" dr="F25" r="E162" sId="1"/>
    <undo index="22" exp="ref" v="1" dr="E25" r="D162" sId="1"/>
    <undo index="22" exp="ref" v="1" dr="D25" r="C16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09" sId="1" ref="A25:XFD25" action="deleteRow">
    <undo index="20" exp="ref" v="1" dr="F25" r="E162" sId="1"/>
    <undo index="20" exp="ref" v="1" dr="E25" r="D162" sId="1"/>
    <undo index="20" exp="ref" v="1" dr="D25" r="C16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0" sId="1" ref="A25:XFD25" action="deleteRow">
    <undo index="22" exp="ref" v="1" dr="F25" r="E162" sId="1"/>
    <undo index="22" exp="ref" v="1" dr="E25" r="D162" sId="1"/>
    <undo index="22" exp="ref" v="1" dr="D25" r="C162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1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003-01-01-13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Liūdynės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12" sId="1" ref="A25:XFD25" action="deleteRow">
    <undo index="34" exp="ref" v="1" dr="F25" r="F146" sId="1"/>
    <undo index="34" exp="ref" v="1" dr="E25" r="E146" sId="1"/>
    <undo index="34" exp="ref" v="1" dr="D25" r="D14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3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4" sId="1" ref="A25:XFD25" action="deleteRow">
    <undo index="24" exp="ref" v="1" dr="F25" r="E156" sId="1"/>
    <undo index="24" exp="ref" v="1" dr="E25" r="D156" sId="1"/>
    <undo index="24" exp="ref" v="1" dr="D25" r="C15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5" sId="1" ref="A25:XFD25" action="deleteRow">
    <undo index="22" exp="ref" v="1" dr="F25" r="E156" sId="1"/>
    <undo index="22" exp="ref" v="1" dr="E25" r="D156" sId="1"/>
    <undo index="22" exp="ref" v="1" dr="D25" r="C15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6" sId="1" ref="A25:XFD25" action="deleteRow">
    <undo index="24" exp="ref" v="1" dr="F25" r="E156" sId="1"/>
    <undo index="24" exp="ref" v="1" dr="E25" r="D156" sId="1"/>
    <undo index="24" exp="ref" v="1" dr="D25" r="C156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cc rId="0" sId="1" dxf="1">
      <nc r="B25" t="inlineStr">
        <is>
          <t>003-01-01-14 (TVP)</t>
        </is>
      </nc>
      <ndxf>
        <font>
          <b/>
          <sz val="10"/>
          <color auto="1"/>
          <name val="Times New Roman"/>
          <scheme val="none"/>
        </font>
        <fill>
          <patternFill patternType="solid">
            <bgColor rgb="FFFFFFCC"/>
          </patternFill>
        </fill>
        <alignment horizontal="justify" vertical="top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5" t="inlineStr">
        <is>
          <t xml:space="preserve">Priemonė: Šilagalio kultūros centro veiklos užtikrinimas </t>
        </is>
      </nc>
      <ndxf>
        <font>
          <b/>
          <sz val="10"/>
          <name val="Times New Roman"/>
          <scheme val="none"/>
        </font>
        <fill>
          <patternFill patternType="solid">
            <bgColor rgb="FFFFFFCC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G25" t="inlineStr">
        <is>
          <t>1.3.1.2; 1.3.1.3</t>
        </is>
      </nc>
      <ndxf>
        <font>
          <b/>
          <sz val="10"/>
          <name val="Times New Roman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118" sId="1" ref="A25:XFD25" action="deleteRow">
    <undo index="32" exp="ref" v="1" dr="F25" r="F140" sId="1"/>
    <undo index="32" exp="ref" v="1" dr="E25" r="E140" sId="1"/>
    <undo index="32" exp="ref" v="1" dr="D25" r="D14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8" tint="0.79998168889431442"/>
          </patternFill>
        </fill>
        <alignment horizontal="justify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" t="inlineStr">
        <is>
          <t>1. Savivaldybės biudžetas (įskaitant skolintas lėšas)</t>
        </is>
      </nc>
      <ndxf>
        <font>
          <b/>
          <sz val="10"/>
          <name val="Times New Roman"/>
          <scheme val="none"/>
        </font>
        <fill>
          <patternFill patternType="solid">
            <bgColor theme="8" tint="0.79998168889431442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name val="Times New Roman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name val="Times New Roman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9" sId="1" ref="A25:XFD25" action="deleteRow"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5" t="inlineStr">
        <is>
          <t>Iš jo: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0" sId="1" ref="A25:XFD25" action="deleteRow">
    <undo index="26" exp="ref" v="1" dr="F25" r="E150" sId="1"/>
    <undo index="26" exp="ref" v="1" dr="E25" r="D150" sId="1"/>
    <undo index="26" exp="ref" v="1" dr="D25" r="C15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1" sId="1" ref="A25:XFD25" action="deleteRow">
    <undo index="24" exp="ref" v="1" dr="F25" r="E150" sId="1"/>
    <undo index="24" exp="ref" v="1" dr="E25" r="D150" sId="1"/>
    <undo index="24" exp="ref" v="1" dr="D25" r="C15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5" t="inlineStr">
        <is>
          <t>Pajamų įmokos ir kitos pajamos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2" sId="1" ref="A25:XFD25" action="deleteRow">
    <undo index="26" exp="ref" v="1" dr="F25" r="E150" sId="1"/>
    <undo index="26" exp="ref" v="1" dr="E25" r="D150" sId="1"/>
    <undo index="26" exp="ref" v="1" dr="D25" r="C150" sId="1"/>
    <rfmt sheetId="1" xfDxf="1" sqref="A25:XFD25" start="0" length="0">
      <dxf>
        <font>
          <sz val="10"/>
          <name val="Times New Roman"/>
          <scheme val="none"/>
        </font>
      </dxf>
    </rfmt>
    <rfmt sheetId="1" sqref="B25" start="0" length="0">
      <dxf>
        <fill>
          <patternFill patternType="solid">
            <bgColor theme="0"/>
          </patternFill>
        </fill>
        <alignment horizontal="center" vertical="center" wrapText="1" readingOrder="0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5" t="inlineStr">
        <is>
          <t xml:space="preserve">Ankstesnių metų likučiai
</t>
        </is>
      </nc>
      <ndxf>
        <font>
          <b/>
          <sz val="10"/>
          <name val="Times New Roman"/>
          <scheme val="none"/>
        </font>
        <fill>
          <patternFill patternType="solid">
            <bgColor theme="0"/>
          </patternFill>
        </fill>
        <alignment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" start="0" length="0">
      <dxf>
        <font>
          <b/>
          <sz val="10"/>
          <color auto="1"/>
          <name val="Times New Roman"/>
          <scheme val="none"/>
        </font>
        <numFmt numFmtId="164" formatCode="0.0"/>
        <alignment horizontal="center" vertical="top" wrapText="1" readingOrder="0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" start="0" length="0">
      <dxf>
        <font>
          <b/>
          <sz val="10"/>
          <color auto="1"/>
          <name val="Times New Roman"/>
          <scheme val="none"/>
        </font>
        <numFmt numFmtId="30" formatCode="@"/>
        <alignment horizontal="center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3" sId="1" numFmtId="4">
    <oc r="D135">
      <f>+D129+D124+D118+D113+D108+D103+D90+D85+D79+D58+D52+D47+D42+D37+D31+D26+#REF!+#REF!+#REF!+#REF!+#REF!+#REF!+#REF!+#REF!+#REF!+#REF!+#REF!+D20+D14+D7+D97+D64+D71</f>
    </oc>
    <nc r="D135">
      <v>7019.4</v>
    </nc>
  </rcc>
  <rcc rId="1124" sId="1" numFmtId="4">
    <oc r="E135">
      <f>+E129+E124+E118+E113+E108+E103+E90+E85+E79+E58+E52+E47+E42+E37+E31+E26+#REF!+#REF!+#REF!+#REF!+#REF!+#REF!+#REF!+#REF!+#REF!+#REF!+#REF!+E20+E14+E7+E97+E64+E71</f>
    </oc>
    <nc r="E135">
      <v>7417.1</v>
    </nc>
  </rcc>
  <rcc rId="1125" sId="1" numFmtId="4">
    <oc r="F135">
      <f>+F129+F124+F118+F113+F108+F103+F90+F85+F79+F58+F52+F47+F42+F37+F31+F26+#REF!+#REF!+#REF!+#REF!+#REF!+#REF!+#REF!+#REF!+#REF!+#REF!+#REF!+F20+F14+F7+F97+F64+F71</f>
    </oc>
    <nc r="F135">
      <v>8113.9</v>
    </nc>
  </rcc>
  <rcc rId="1126" sId="1" numFmtId="4">
    <oc r="C145">
      <f>+C147+C148+C149+C150+C151</f>
    </oc>
    <nc r="C145">
      <v>7019.4</v>
    </nc>
  </rcc>
  <rcc rId="1127" sId="1" numFmtId="4">
    <oc r="C147">
      <f>+D9+D16+D22+#REF!+#REF!+#REF!+#REF!+#REF!+#REF!+#REF!+#REF!+#REF!+#REF!+#REF!+D28+D33+D39+D49+D54+D60+D81+D87+D92+D99+D105+D110+D115+D120+D126+D131+D66+D44+D73</f>
    </oc>
    <nc r="C147">
      <v>5900.6</v>
    </nc>
  </rcc>
  <rcc rId="1128" sId="1" numFmtId="4">
    <oc r="C148">
      <f>+D11+D17+D23+#REF!+#REF!+#REF!+#REF!+#REF!+#REF!+#REF!+#REF!+#REF!+#REF!+#REF!</f>
    </oc>
    <nc r="C148">
      <v>49.7</v>
    </nc>
  </rcc>
  <rcc rId="1129" sId="1" numFmtId="4">
    <oc r="C149">
      <f>+D12+D18+D24+#REF!+#REF!+#REF!+#REF!+#REF!+#REF!+#REF!+#REF!+#REF!+#REF!+#REF!+D83+D88+D133+D127+D121+D116+D111+D106+D100+D95+D69+D55+D50+D45+D40+D34+D29+D76</f>
    </oc>
    <nc r="C149">
      <v>864</v>
    </nc>
  </rcc>
  <rcc rId="1130" sId="1" numFmtId="4">
    <oc r="D145">
      <f>+D147+D148+D149+D150+D151</f>
    </oc>
    <nc r="D145">
      <v>7417.1</v>
    </nc>
  </rcc>
  <rcc rId="1131" sId="1" numFmtId="4">
    <oc r="D147">
      <f>+E9+E16+E22+#REF!+#REF!+#REF!+#REF!+#REF!+#REF!+#REF!+#REF!+#REF!+#REF!+#REF!+E28+E33+E39+E49+E54+E60+E81+E87+E92+E99+E105+E110+E115+E120+E126+E131+E66+E44+E73</f>
    </oc>
    <nc r="D147">
      <v>6439.7</v>
    </nc>
  </rcc>
  <rcc rId="1132" sId="1" numFmtId="4">
    <oc r="D148">
      <f>+E11+E17+E23+#REF!+#REF!+#REF!+#REF!+#REF!+#REF!+#REF!+#REF!+#REF!+#REF!+#REF!</f>
    </oc>
    <nc r="D148">
      <v>51.7</v>
    </nc>
  </rcc>
  <rcc rId="1133" sId="1" numFmtId="4">
    <oc r="D149">
      <f>+E12+E18+E24+#REF!+#REF!+#REF!+#REF!+#REF!+#REF!+#REF!+#REF!+#REF!+#REF!+#REF!+E83+E88+E133+E127+E121+E116+E111+E106+E100+E95+E69+E55+E50+E45+E40+E34+E29+E76</f>
    </oc>
    <nc r="D149">
      <v>0</v>
    </nc>
  </rcc>
  <rcc rId="1134" sId="1" numFmtId="4">
    <oc r="E145">
      <f>+E147+E148+E149+E150+E151</f>
    </oc>
    <nc r="E145">
      <v>8113.9</v>
    </nc>
  </rcc>
  <rcc rId="1135" sId="1" numFmtId="4">
    <oc r="E147">
      <f>+F9+F16+F22+#REF!+#REF!+#REF!+#REF!+#REF!+#REF!+#REF!+#REF!+#REF!+#REF!+#REF!+F28+F33+F39+F49+F54+F60+F81+F87+F92+F99+F105+F110+F115+F120+F126+F131+F66+F44+F73</f>
    </oc>
    <nc r="E147">
      <v>6586.3</v>
    </nc>
  </rcc>
  <rcc rId="1136" sId="1" numFmtId="4">
    <oc r="E148">
      <f>+F11+F17+F23+#REF!+#REF!+#REF!+#REF!+#REF!+#REF!+#REF!+#REF!+#REF!+#REF!+#REF!</f>
    </oc>
    <nc r="E148">
      <v>51.9</v>
    </nc>
  </rcc>
  <rcc rId="1137" sId="1" numFmtId="4">
    <oc r="E149">
      <f>+F12+F18+F24+#REF!+#REF!+#REF!+#REF!+#REF!+#REF!+#REF!+#REF!+#REF!+#REF!+#REF!+F83+F88+F133+F127+F121+F116+F111+F106+F100+F95+F69+F55+F50+F45+F40+F34+F29+F76</f>
    </oc>
    <nc r="E149">
      <v>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8" sId="1" numFmtId="4">
    <oc r="D20">
      <v>2975.6</v>
    </oc>
    <nc r="D20">
      <f>SUM(D22:D24)</f>
    </nc>
  </rcc>
  <rcc rId="1139" sId="1" numFmtId="4">
    <oc r="E20">
      <v>2966.1</v>
    </oc>
    <nc r="E20">
      <f>SUM(E22:E24)</f>
    </nc>
  </rcc>
  <rcc rId="1140" sId="1" numFmtId="4">
    <oc r="F20">
      <v>3076.9</v>
    </oc>
    <nc r="F20">
      <f>SUM(F22:F24)</f>
    </nc>
  </rcc>
  <rcc rId="1141" sId="1" numFmtId="4">
    <oc r="D135">
      <v>7019.4</v>
    </oc>
    <nc r="D135">
      <f>SUM(D7+D14+D20+D26+D31+D37+D42+D47+D52+D58+D64+D71+D79+D85+D90+D97+D103+D108+D113+D118+D124+D129)</f>
    </nc>
  </rcc>
  <rcc rId="1142" sId="1" numFmtId="4">
    <oc r="E135">
      <v>7417.1</v>
    </oc>
    <nc r="E135">
      <f>SUM(E7+E14+E20+E26+E31+E37+E42+E47+E52+E58+E64+E71+E79+E85+E90+E97+E103+E108+E113+E118+E124+E129)</f>
    </nc>
  </rcc>
  <rcc rId="1143" sId="1" numFmtId="4">
    <oc r="F135">
      <v>8113.9</v>
    </oc>
    <nc r="F135">
      <f>SUM(F7+F14+F20+F26+F31+F37+F42+F47+F52+F58+F64+F71+F79+F85+F90+F97+F103+F108+F113+F118+F124+F129)</f>
    </nc>
  </rcc>
  <rcc rId="1144" sId="1" numFmtId="4">
    <oc r="C145">
      <v>7019.4</v>
    </oc>
    <nc r="C145">
      <f>SUM(C147:C151)</f>
    </nc>
  </rcc>
  <rcc rId="1145" sId="1" numFmtId="4">
    <oc r="D145">
      <v>7417.1</v>
    </oc>
    <nc r="D145">
      <f>SUM(D147:D151)</f>
    </nc>
  </rcc>
  <rcc rId="1146" sId="1" numFmtId="4">
    <oc r="E145">
      <v>8113.9</v>
    </oc>
    <nc r="E145">
      <f>SUM(E147:E151)</f>
    </nc>
  </rcc>
  <rcc rId="1147" sId="1" numFmtId="4">
    <oc r="C147">
      <v>5900.6</v>
    </oc>
    <nc r="C147">
      <f>SUM(D9+D16+D22+D28+D33+D39+D44+D49+D54+D60+D66+D73+D81+D87+D92+D99+D105+D110+D115+D120+D126+D131)</f>
    </nc>
  </rcc>
  <rcc rId="1148" sId="1" numFmtId="4">
    <oc r="D147">
      <v>6439.7</v>
    </oc>
    <nc r="D147">
      <f>SUM(E9+E16+E22+E28+E33+E39+E44+E49+E54+E60+E66+E73+E81+E87+E92+E99+E105+E110+E115+E120+E126+E131)</f>
    </nc>
  </rcc>
  <rcc rId="1149" sId="1" numFmtId="4">
    <oc r="E147">
      <v>6586.3</v>
    </oc>
    <nc r="E147">
      <f>SUM(F9+F16+F22+F28+F33+F39+F44+F49+F54+F60+F66+F73+F81+F87+F92+F99+F105+F110+F115+F120+F126+F131)</f>
    </nc>
  </rcc>
  <rcc rId="1150" sId="1" numFmtId="4">
    <oc r="C148">
      <v>49.7</v>
    </oc>
    <nc r="C148">
      <f>SUM(D11+D17+D23)</f>
    </nc>
  </rcc>
  <rcc rId="1151" sId="1" odxf="1" dxf="1" numFmtId="4">
    <oc r="D148">
      <v>51.7</v>
    </oc>
    <nc r="D148">
      <f>SUM(E11+E17+E23)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52" sId="1" odxf="1" dxf="1" numFmtId="4">
    <oc r="E148">
      <v>51.9</v>
    </oc>
    <nc r="E148">
      <f>SUM(F11+F17+F23)</f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cc rId="1153" sId="1" numFmtId="4">
    <oc r="C149">
      <v>864</v>
    </oc>
    <nc r="C149">
      <f>SUM(D12+D18+D24+D29+D34+D40+D45+D50+D55+D69+D76+D83+D88+D95+D100+D106+D111+D116+D121+D127+D133)</f>
    </nc>
  </rcc>
  <rcc rId="1154" sId="1" numFmtId="4">
    <oc r="D149">
      <v>0</v>
    </oc>
    <nc r="D149">
      <f>SUM(E12+E18+E24+E29+E34+E40+E45+E50+E55+E69+E76+E83+E88+E95+E100+E106+E111+E116+E121+E127+E133)</f>
    </nc>
  </rcc>
  <rcc rId="1155" sId="1" numFmtId="4">
    <oc r="E149">
      <v>0</v>
    </oc>
    <nc r="E149">
      <f>SUM(F12+F18+F24+F29+F34+F40+F45+F50+F55+F69+F76+F83+F88+F95+F100+F106+F111+F116+F121+F127+F133)</f>
    </nc>
  </rcc>
  <rcc rId="1156" sId="1">
    <oc r="C150">
      <f>+D10+D67+D93+D132+D82+D74+D61</f>
    </oc>
    <nc r="C150">
      <f>SUM(D10+D61+D67+D74+D82+D93+D132)</f>
    </nc>
  </rcc>
  <rcc rId="1157" sId="1">
    <oc r="D150">
      <f>+E10+E67+E93+E132+E82+E74+E61</f>
    </oc>
    <nc r="D150">
      <f>SUM(E10+E61+E67+E74+E82+E93+E132)</f>
    </nc>
  </rcc>
  <rcc rId="1158" sId="1">
    <oc r="E150">
      <f>+F10+F67+F93+F132+F82+F74+F61</f>
    </oc>
    <nc r="E150">
      <f>SUM(F10+F61+F67+F74+F82+F93+F132)</f>
    </nc>
  </rcc>
  <rcc rId="1159" sId="1">
    <oc r="C151">
      <f>+D94+D68+D62+D75</f>
    </oc>
    <nc r="C151">
      <f>SUM(D62+D68+D75+D94)</f>
    </nc>
  </rcc>
  <rcc rId="1160" sId="1">
    <oc r="D151">
      <f>+E94+E68+E62+E75</f>
    </oc>
    <nc r="D151">
      <f>SUM(E62+E68+E75+E94)</f>
    </nc>
  </rcc>
  <rcc rId="1161" sId="1">
    <oc r="E151">
      <f>+F94+F68+F62+F75</f>
    </oc>
    <nc r="E151">
      <f>SUM(F62+F68+F75+F94)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1"/>
  <sheetViews>
    <sheetView tabSelected="1" topLeftCell="A129" zoomScale="110" zoomScaleNormal="100" workbookViewId="0">
      <selection activeCell="E155" sqref="E15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93</v>
      </c>
      <c r="C2" s="77"/>
      <c r="D2" s="77"/>
      <c r="E2" s="77"/>
      <c r="F2" s="77"/>
      <c r="G2" s="77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1564.6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1463.6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54.3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55.199999999999996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52.5</v>
      </c>
      <c r="E16" s="76">
        <v>55.2</v>
      </c>
      <c r="F16" s="76">
        <v>57.3</v>
      </c>
      <c r="G16" s="56"/>
    </row>
    <row r="17" spans="2:7" ht="19.5" customHeight="1" x14ac:dyDescent="0.2">
      <c r="B17" s="83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84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2975.6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79"/>
      <c r="C21" s="42" t="s">
        <v>4</v>
      </c>
      <c r="D21" s="6"/>
      <c r="E21" s="6"/>
      <c r="F21" s="6"/>
      <c r="G21" s="58"/>
    </row>
    <row r="22" spans="2:7" ht="27.75" customHeight="1" x14ac:dyDescent="0.2">
      <c r="B22" s="80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0"/>
      <c r="C23" s="40" t="s">
        <v>17</v>
      </c>
      <c r="D23" s="22">
        <v>47.9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1"/>
      <c r="C24" s="40" t="s">
        <v>9</v>
      </c>
      <c r="D24" s="22">
        <v>155.6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203.6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79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0"/>
      <c r="C28" s="40" t="s">
        <v>10</v>
      </c>
      <c r="D28" s="22">
        <v>203.6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1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287.3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79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0"/>
      <c r="C33" s="40" t="s">
        <v>10</v>
      </c>
      <c r="D33" s="22">
        <v>287.3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1"/>
      <c r="C34" s="40" t="s">
        <v>9</v>
      </c>
      <c r="D34" s="22"/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79"/>
      <c r="C38" s="42" t="s">
        <v>4</v>
      </c>
      <c r="D38" s="6"/>
      <c r="E38" s="6"/>
      <c r="F38" s="6"/>
      <c r="G38" s="58"/>
    </row>
    <row r="39" spans="2:7" ht="28.15" customHeight="1" x14ac:dyDescent="0.2">
      <c r="B39" s="80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1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79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0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1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79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0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1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79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0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1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180.5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79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0"/>
      <c r="C60" s="40" t="s">
        <v>10</v>
      </c>
      <c r="D60" s="22">
        <v>180.5</v>
      </c>
      <c r="E60" s="22">
        <v>31.6</v>
      </c>
      <c r="F60" s="21"/>
      <c r="G60" s="58"/>
    </row>
    <row r="61" spans="2:7" ht="16.149999999999999" customHeight="1" x14ac:dyDescent="0.2">
      <c r="B61" s="80"/>
      <c r="C61" s="40" t="s">
        <v>13</v>
      </c>
      <c r="D61" s="22"/>
      <c r="E61" s="22">
        <v>10</v>
      </c>
      <c r="F61" s="22"/>
      <c r="G61" s="59"/>
    </row>
    <row r="62" spans="2:7" ht="27" customHeight="1" x14ac:dyDescent="0.2">
      <c r="B62" s="80"/>
      <c r="C62" s="49" t="s">
        <v>14</v>
      </c>
      <c r="D62" s="50"/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79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0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0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0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1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500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500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78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79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0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0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1"/>
      <c r="C83" s="40" t="s">
        <v>9</v>
      </c>
      <c r="D83" s="22">
        <v>43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21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/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21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40.200000000000003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/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100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100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/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215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215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18.75" customHeight="1" x14ac:dyDescent="0.2">
      <c r="B122" s="11" t="s">
        <v>46</v>
      </c>
      <c r="C122" s="18" t="s">
        <v>84</v>
      </c>
      <c r="D122" s="24"/>
      <c r="E122" s="24"/>
      <c r="F122" s="24"/>
      <c r="G122" s="52"/>
    </row>
    <row r="123" spans="2:7" ht="27" customHeight="1" x14ac:dyDescent="0.2">
      <c r="B123" s="44" t="s">
        <v>47</v>
      </c>
      <c r="C123" s="14" t="s">
        <v>85</v>
      </c>
      <c r="D123" s="23"/>
      <c r="E123" s="23"/>
      <c r="F123" s="23"/>
      <c r="G123" s="53" t="s">
        <v>57</v>
      </c>
    </row>
    <row r="124" spans="2:7" ht="23.25" customHeight="1" x14ac:dyDescent="0.2">
      <c r="B124" s="41"/>
      <c r="C124" s="17" t="s">
        <v>3</v>
      </c>
      <c r="D124" s="7">
        <f>SUM(D126:D127)</f>
        <v>106</v>
      </c>
      <c r="E124" s="7">
        <f t="shared" ref="E124:F124" si="17">SUM(E126:E127)</f>
        <v>111.5</v>
      </c>
      <c r="F124" s="7">
        <f t="shared" si="17"/>
        <v>115.7</v>
      </c>
      <c r="G124" s="57"/>
    </row>
    <row r="125" spans="2:7" ht="12.75" customHeight="1" x14ac:dyDescent="0.2">
      <c r="B125" s="46"/>
      <c r="C125" s="42" t="s">
        <v>4</v>
      </c>
      <c r="D125" s="6"/>
      <c r="E125" s="6"/>
      <c r="F125" s="6"/>
      <c r="G125" s="58"/>
    </row>
    <row r="126" spans="2:7" ht="27" customHeight="1" x14ac:dyDescent="0.2">
      <c r="B126" s="28"/>
      <c r="C126" s="40" t="s">
        <v>10</v>
      </c>
      <c r="D126" s="22">
        <v>106</v>
      </c>
      <c r="E126" s="22">
        <v>111.5</v>
      </c>
      <c r="F126" s="22">
        <v>115.7</v>
      </c>
      <c r="G126" s="59"/>
    </row>
    <row r="127" spans="2:7" ht="23.45" customHeight="1" x14ac:dyDescent="0.2">
      <c r="B127" s="35"/>
      <c r="C127" s="40" t="s">
        <v>9</v>
      </c>
      <c r="D127" s="22"/>
      <c r="E127" s="22"/>
      <c r="F127" s="22"/>
      <c r="G127" s="59"/>
    </row>
    <row r="128" spans="2:7" ht="38.25" x14ac:dyDescent="0.2">
      <c r="B128" s="44" t="s">
        <v>48</v>
      </c>
      <c r="C128" s="14" t="s">
        <v>86</v>
      </c>
      <c r="D128" s="23"/>
      <c r="E128" s="23"/>
      <c r="F128" s="23"/>
      <c r="G128" s="53" t="s">
        <v>57</v>
      </c>
    </row>
    <row r="129" spans="2:7" ht="18" customHeight="1" x14ac:dyDescent="0.2">
      <c r="B129" s="41"/>
      <c r="C129" s="17" t="s">
        <v>3</v>
      </c>
      <c r="D129" s="7">
        <f>SUM(D131:D133)</f>
        <v>84.8</v>
      </c>
      <c r="E129" s="7">
        <f t="shared" ref="E129:F129" si="18">SUM(E131:E133)</f>
        <v>0</v>
      </c>
      <c r="F129" s="7">
        <f t="shared" si="18"/>
        <v>0</v>
      </c>
      <c r="G129" s="57"/>
    </row>
    <row r="130" spans="2:7" ht="17.25" customHeight="1" x14ac:dyDescent="0.2">
      <c r="B130" s="46"/>
      <c r="C130" s="42" t="s">
        <v>4</v>
      </c>
      <c r="D130" s="6"/>
      <c r="E130" s="6"/>
      <c r="F130" s="6"/>
      <c r="G130" s="58"/>
    </row>
    <row r="131" spans="2:7" ht="26.25" customHeight="1" x14ac:dyDescent="0.2">
      <c r="B131" s="28"/>
      <c r="C131" s="40" t="s">
        <v>10</v>
      </c>
      <c r="D131" s="21"/>
      <c r="E131" s="22"/>
      <c r="F131" s="22"/>
      <c r="G131" s="59"/>
    </row>
    <row r="132" spans="2:7" ht="18" customHeight="1" x14ac:dyDescent="0.2">
      <c r="B132" s="28"/>
      <c r="C132" s="40" t="s">
        <v>13</v>
      </c>
      <c r="D132" s="22">
        <v>24.8</v>
      </c>
      <c r="E132" s="22"/>
      <c r="F132" s="22"/>
      <c r="G132" s="59"/>
    </row>
    <row r="133" spans="2:7" ht="18" customHeight="1" x14ac:dyDescent="0.2">
      <c r="B133" s="35"/>
      <c r="C133" s="40" t="s">
        <v>9</v>
      </c>
      <c r="D133" s="22">
        <v>60</v>
      </c>
      <c r="E133" s="22"/>
      <c r="F133" s="22"/>
      <c r="G133" s="59"/>
    </row>
    <row r="134" spans="2:7" ht="17.45" customHeight="1" x14ac:dyDescent="0.2">
      <c r="B134" s="48"/>
      <c r="C134" s="15" t="s">
        <v>4</v>
      </c>
      <c r="D134" s="6"/>
      <c r="E134" s="6"/>
      <c r="F134" s="6"/>
      <c r="G134" s="58"/>
    </row>
    <row r="135" spans="2:7" ht="26.25" customHeight="1" x14ac:dyDescent="0.2">
      <c r="B135" s="27"/>
      <c r="C135" s="38" t="s">
        <v>19</v>
      </c>
      <c r="D135" s="39">
        <f>SUM(D7+D14+D20+D26+D31+D37+D42+D47+D52+D58+D64+D71+D79+D85+D90+D97+D103+D108+D113+D118+D124+D129)</f>
        <v>7019.4000000000005</v>
      </c>
      <c r="E135" s="39">
        <f t="shared" ref="E135:F135" si="19">SUM(E7+E14+E20+E26+E31+E37+E42+E47+E52+E58+E64+E71+E79+E85+E90+E97+E103+E108+E113+E118+E124+E129)</f>
        <v>7417.1000000000013</v>
      </c>
      <c r="F135" s="39">
        <f t="shared" si="19"/>
        <v>8113.8999999999987</v>
      </c>
      <c r="G135" s="61"/>
    </row>
    <row r="136" spans="2:7" ht="15.75" customHeight="1" x14ac:dyDescent="0.2">
      <c r="B136" s="20"/>
      <c r="C136" s="19" t="s">
        <v>5</v>
      </c>
      <c r="D136" s="5">
        <f>SUM(D97+D90+D85+D79+D64+D58)</f>
        <v>437.1</v>
      </c>
      <c r="E136" s="5">
        <f t="shared" ref="E136:F136" si="20">SUM(E97+E90+E85+E79+E64+E58)</f>
        <v>813.7</v>
      </c>
      <c r="F136" s="5">
        <f t="shared" si="20"/>
        <v>1272.9000000000001</v>
      </c>
      <c r="G136" s="62"/>
    </row>
    <row r="137" spans="2:7" ht="40.5" customHeight="1" x14ac:dyDescent="0.2">
      <c r="B137" s="20"/>
      <c r="C137" s="19" t="s">
        <v>6</v>
      </c>
      <c r="D137" s="5">
        <v>-45.9</v>
      </c>
      <c r="E137" s="5">
        <f>+E135-D135</f>
        <v>397.70000000000073</v>
      </c>
      <c r="F137" s="5">
        <f>+F135-E135</f>
        <v>696.79999999999745</v>
      </c>
      <c r="G137" s="62"/>
    </row>
    <row r="138" spans="2:7" x14ac:dyDescent="0.2">
      <c r="C138" s="4"/>
    </row>
    <row r="139" spans="2:7" ht="13.15" customHeight="1" x14ac:dyDescent="0.2">
      <c r="B139" s="78" t="s">
        <v>11</v>
      </c>
      <c r="C139" s="78"/>
      <c r="D139" s="78"/>
      <c r="E139" s="78"/>
      <c r="F139" s="78"/>
      <c r="G139" s="78"/>
    </row>
    <row r="140" spans="2:7" ht="18" customHeight="1" x14ac:dyDescent="0.2">
      <c r="B140" s="78" t="s">
        <v>12</v>
      </c>
      <c r="C140" s="78"/>
      <c r="D140" s="78"/>
      <c r="E140" s="78"/>
      <c r="F140" s="78"/>
      <c r="G140" s="78"/>
    </row>
    <row r="141" spans="2:7" x14ac:dyDescent="0.2">
      <c r="B141" s="82" t="s">
        <v>16</v>
      </c>
      <c r="C141" s="82"/>
      <c r="D141" s="82"/>
      <c r="E141" s="82"/>
      <c r="F141" s="82"/>
      <c r="G141" s="82"/>
    </row>
    <row r="142" spans="2:7" x14ac:dyDescent="0.2">
      <c r="B142" s="1" t="s">
        <v>15</v>
      </c>
    </row>
    <row r="143" spans="2:7" x14ac:dyDescent="0.2">
      <c r="D143" s="51"/>
    </row>
    <row r="144" spans="2:7" x14ac:dyDescent="0.2">
      <c r="B144" s="64" t="s">
        <v>87</v>
      </c>
      <c r="C144" s="65">
        <v>2025</v>
      </c>
      <c r="D144" s="65">
        <v>2026</v>
      </c>
      <c r="E144" s="65">
        <v>2027</v>
      </c>
      <c r="G144" s="33"/>
    </row>
    <row r="145" spans="2:6" ht="36" x14ac:dyDescent="0.2">
      <c r="B145" s="66" t="s">
        <v>3</v>
      </c>
      <c r="C145" s="67">
        <f>SUM(C147:C151)</f>
        <v>7019.4000000000005</v>
      </c>
      <c r="D145" s="67">
        <f t="shared" ref="D145:E145" si="21">SUM(D147:D151)</f>
        <v>7417.1</v>
      </c>
      <c r="E145" s="67">
        <f t="shared" si="21"/>
        <v>8113.8999999999987</v>
      </c>
      <c r="F145" s="33"/>
    </row>
    <row r="146" spans="2:6" x14ac:dyDescent="0.2">
      <c r="B146" s="68" t="s">
        <v>4</v>
      </c>
      <c r="C146" s="69"/>
      <c r="D146" s="69"/>
      <c r="E146" s="69"/>
      <c r="F146" s="33"/>
    </row>
    <row r="147" spans="2:6" ht="38.25" customHeight="1" x14ac:dyDescent="0.2">
      <c r="B147" s="70" t="s">
        <v>10</v>
      </c>
      <c r="C147" s="71">
        <f>SUM(D9+D16+D22+D28+D33+D39+D44+D49+D54+D60+D66+D73+D81+D87+D92+D99+D105+D110+D115+D120+D126+D131)</f>
        <v>5900.6</v>
      </c>
      <c r="D147" s="71">
        <f t="shared" ref="D147:E147" si="22">SUM(E9+E16+E22+E28+E33+E39+E44+E49+E54+E60+E66+E73+E81+E87+E92+E99+E105+E110+E115+E120+E126+E131)</f>
        <v>6439.7000000000007</v>
      </c>
      <c r="E147" s="71">
        <f t="shared" si="22"/>
        <v>6586.2999999999993</v>
      </c>
    </row>
    <row r="148" spans="2:6" ht="24" x14ac:dyDescent="0.2">
      <c r="B148" s="70" t="s">
        <v>88</v>
      </c>
      <c r="C148" s="73">
        <f>SUM(D11+D17+D23)</f>
        <v>49.699999999999996</v>
      </c>
      <c r="D148" s="73">
        <f t="shared" ref="D148:E148" si="23">SUM(E11+E17+E23)</f>
        <v>51.699999999999996</v>
      </c>
      <c r="E148" s="73">
        <f t="shared" si="23"/>
        <v>51.9</v>
      </c>
    </row>
    <row r="149" spans="2:6" ht="13.9" customHeight="1" x14ac:dyDescent="0.2">
      <c r="B149" s="70" t="s">
        <v>9</v>
      </c>
      <c r="C149" s="73">
        <f>SUM(D12+D18+D24+D29+D34+D40+D45+D50+D55+D69+D76+D83+D88+D95+D100+D106+D111+D116+D121+D127+D133)</f>
        <v>864</v>
      </c>
      <c r="D149" s="73">
        <f t="shared" ref="D149:E149" si="24">SUM(E12+E18+E24+E29+E34+E40+E45+E50+E55+E69+E76+E83+E88+E95+E100+E106+E111+E116+E121+E127+E133)</f>
        <v>0</v>
      </c>
      <c r="E149" s="73">
        <f t="shared" si="24"/>
        <v>0</v>
      </c>
    </row>
    <row r="150" spans="2:6" ht="36" x14ac:dyDescent="0.2">
      <c r="B150" s="70" t="s">
        <v>13</v>
      </c>
      <c r="C150" s="73">
        <f>SUM(D10+D61+D67+D74+D82+D93+D132)</f>
        <v>120.5</v>
      </c>
      <c r="D150" s="73">
        <f t="shared" ref="D150:E150" si="25">SUM(E10+E61+E67+E74+E82+E93+E132)</f>
        <v>125.7</v>
      </c>
      <c r="E150" s="73">
        <f t="shared" si="25"/>
        <v>175.7</v>
      </c>
    </row>
    <row r="151" spans="2:6" ht="42.75" customHeight="1" x14ac:dyDescent="0.2">
      <c r="B151" s="72" t="s">
        <v>14</v>
      </c>
      <c r="C151" s="73">
        <f>SUM(D62+D68+D75+D94)</f>
        <v>84.6</v>
      </c>
      <c r="D151" s="73">
        <f t="shared" ref="D151:E151" si="26">SUM(E62+E68+E75+E94)</f>
        <v>800</v>
      </c>
      <c r="E151" s="73">
        <f t="shared" si="26"/>
        <v>1300</v>
      </c>
    </row>
  </sheetData>
  <customSheetViews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141:G141"/>
    <mergeCell ref="B17:B18"/>
    <mergeCell ref="B21:B24"/>
    <mergeCell ref="B139:G139"/>
    <mergeCell ref="B38:B40"/>
    <mergeCell ref="B43:B45"/>
    <mergeCell ref="B48:B50"/>
    <mergeCell ref="B53:B55"/>
    <mergeCell ref="B2:G2"/>
    <mergeCell ref="B140:G140"/>
    <mergeCell ref="B27:B29"/>
    <mergeCell ref="B32:B34"/>
    <mergeCell ref="B59:B62"/>
    <mergeCell ref="B65:B69"/>
    <mergeCell ref="B80:B83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2025-02-21T08:39:01Z</dcterms:modified>
</cp:coreProperties>
</file>