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2 programa 3 lentelė" sheetId="1" r:id="rId1"/>
    <sheet name="Lėšų atmintinė" sheetId="2" r:id="rId2"/>
  </sheets>
  <calcPr calcId="152511"/>
  <customWorkbookViews>
    <customWorkbookView name="Sarune Drobuzaite - Personal View" guid="{678B05E8-00BB-446F-89A2-E3C034534362}" mergeInterval="0" personalView="1" maximized="1" xWindow="-9" yWindow="-9" windowWidth="1938" windowHeight="1038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user - Individuali peržiūra" guid="{332F9C2A-37BA-4BBD-8438-18775629EB5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C210" i="1"/>
  <c r="E210" i="1"/>
  <c r="D210" i="1"/>
  <c r="D216" i="1"/>
  <c r="E216" i="1"/>
  <c r="C216" i="1"/>
  <c r="D215" i="1"/>
  <c r="E215" i="1"/>
  <c r="C215" i="1"/>
  <c r="D214" i="1"/>
  <c r="E214" i="1"/>
  <c r="C214" i="1"/>
  <c r="D213" i="1"/>
  <c r="E213" i="1"/>
  <c r="C213" i="1"/>
  <c r="D212" i="1"/>
  <c r="E212" i="1"/>
  <c r="C212" i="1"/>
  <c r="F185" i="1" l="1"/>
  <c r="E185" i="1"/>
  <c r="D185" i="1"/>
  <c r="F179" i="1" l="1"/>
  <c r="E179" i="1"/>
  <c r="D179" i="1"/>
  <c r="D172" i="1" l="1"/>
  <c r="D197" i="1"/>
  <c r="F172" i="1"/>
  <c r="E172" i="1"/>
  <c r="D159" i="1" l="1"/>
  <c r="D152" i="1"/>
  <c r="D166" i="1" l="1"/>
  <c r="F166" i="1"/>
  <c r="E166" i="1"/>
  <c r="D89" i="1" l="1"/>
  <c r="D45" i="1" l="1"/>
  <c r="D51" i="1"/>
  <c r="D77" i="1"/>
  <c r="D83" i="1"/>
  <c r="D146" i="1"/>
  <c r="D192" i="1"/>
  <c r="F152" i="1" l="1"/>
  <c r="E152" i="1"/>
  <c r="F159" i="1" l="1"/>
  <c r="E159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6" i="1"/>
  <c r="F146" i="1"/>
  <c r="E123" i="1"/>
  <c r="F123" i="1"/>
  <c r="D123" i="1"/>
  <c r="E192" i="1" l="1"/>
  <c r="F192" i="1"/>
  <c r="E133" i="1"/>
  <c r="F133" i="1"/>
  <c r="D133" i="1"/>
  <c r="E140" i="1"/>
  <c r="F140" i="1"/>
  <c r="D140" i="1"/>
  <c r="E197" i="1"/>
  <c r="F197" i="1"/>
  <c r="E100" i="1"/>
  <c r="F100" i="1"/>
  <c r="D100" i="1"/>
  <c r="E128" i="1"/>
  <c r="F128" i="1"/>
  <c r="D128" i="1"/>
  <c r="E96" i="1"/>
  <c r="F96" i="1"/>
  <c r="D96" i="1"/>
  <c r="D202" i="1" l="1"/>
  <c r="F202" i="1"/>
  <c r="E202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1" i="1" s="1"/>
  <c r="E203" i="1" l="1"/>
  <c r="F203" i="1" l="1"/>
</calcChain>
</file>

<file path=xl/sharedStrings.xml><?xml version="1.0" encoding="utf-8"?>
<sst xmlns="http://schemas.openxmlformats.org/spreadsheetml/2006/main" count="289" uniqueCount="116">
  <si>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</si>
  <si>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</si>
  <si>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</si>
  <si>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</si>
  <si>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</si>
  <si>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</si>
  <si>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</si>
  <si>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</si>
  <si>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</si>
  <si>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</si>
  <si>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</si>
  <si>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</si>
  <si>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</si>
  <si>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</si>
  <si>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</si>
  <si>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</si>
  <si>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</si>
  <si>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</si>
  <si>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</si>
  <si>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</si>
  <si>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</si>
  <si>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</si>
  <si>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</si>
  <si>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</si>
  <si>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</si>
  <si>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</si>
  <si>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</si>
  <si>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</si>
  <si>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</si>
  <si>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</si>
  <si>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</si>
  <si>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</si>
  <si>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</si>
  <si>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</si>
  <si>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</si>
  <si>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</si>
  <si>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</si>
  <si>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</si>
  <si>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</si>
  <si>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</si>
  <si>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</si>
  <si>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</si>
  <si>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</si>
  <si>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</si>
  <si>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</si>
  <si>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</si>
  <si>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</si>
  <si>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</si>
  <si>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</si>
  <si>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</si>
  <si>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</si>
  <si>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</si>
  <si>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</si>
  <si>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</si>
  <si>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</si>
  <si>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</si>
  <si>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</si>
  <si>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</si>
  <si>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</si>
  <si>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</si>
  <si>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</si>
  <si>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</si>
  <si>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</si>
  <si>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</si>
  <si>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</si>
  <si>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</si>
  <si>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</si>
  <si>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</si>
  <si>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</si>
  <si>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</si>
  <si>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</si>
  <si>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</si>
  <si>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</si>
  <si>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</si>
  <si>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</si>
  <si>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</si>
  <si>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</si>
  <si>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</si>
  <si>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</si>
  <si>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</si>
  <si>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</si>
  <si>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</si>
  <si>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</si>
  <si>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</si>
  <si>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</si>
  <si>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</si>
  <si>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</si>
  <si>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</si>
  <si>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</si>
  <si>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</si>
  <si>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</si>
  <si>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</si>
  <si>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</si>
  <si>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</si>
  <si>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</si>
  <si>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</si>
  <si>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</si>
  <si>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</si>
  <si>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</si>
  <si>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</si>
  <si>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</si>
  <si>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</si>
  <si>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</si>
  <si>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Priemonė: Projekto „Visos dienos mokyklos paslaugų prieinamumo didinimas“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</si>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</sst>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4" Type="http://schemas.openxmlformats.org/officeDocument/2006/relationships/revisionLog" Target="revisionLog3.xml"/><Relationship Id="rId293" Type="http://schemas.openxmlformats.org/officeDocument/2006/relationships/revisionLog" Target="revisionLog2.xml"/><Relationship Id="rId289" Type="http://schemas.openxmlformats.org/officeDocument/2006/relationships/revisionLog" Target="revisionLog10.xml"/><Relationship Id="rId292" Type="http://schemas.openxmlformats.org/officeDocument/2006/relationships/revisionLog" Target="revisionLog1.xml"/><Relationship Id="rId288" Type="http://schemas.openxmlformats.org/officeDocument/2006/relationships/revisionLog" Target="revisionLog9.xml"/><Relationship Id="rId291" Type="http://schemas.openxmlformats.org/officeDocument/2006/relationships/revisionLog" Target="revisionLog117.xml"/><Relationship Id="rId287" Type="http://schemas.openxmlformats.org/officeDocument/2006/relationships/revisionLog" Target="revisionLog8.xml"/><Relationship Id="rId29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0F65DBE-8E9F-4C67-B642-757DD8C2614E}" diskRevisions="1" revisionId="1749" preserveHistory="15">
  <header guid="{D357CCAE-BB5E-4BFF-9314-5AC4FA6DFA27}" dateTime="2025-02-07T11:40:29" maxSheetId="3" userName="Irena Stankeviciene" r:id="rId287">
    <sheetIdMap count="2">
      <sheetId val="1"/>
      <sheetId val="2"/>
    </sheetIdMap>
  </header>
  <header guid="{ACE80EAF-6D1F-434D-9203-748CD85FA1A3}" dateTime="2025-02-07T13:41:43" maxSheetId="3" userName="Irena Stankeviciene" r:id="rId288" minRId="1372" maxRId="1690">
    <sheetIdMap count="2">
      <sheetId val="1"/>
      <sheetId val="2"/>
    </sheetIdMap>
  </header>
  <header guid="{64B23001-A904-4FDC-990C-B08C99BF9218}" dateTime="2025-02-07T13:55:40" maxSheetId="3" userName="Irena Stankeviciene" r:id="rId289" minRId="1691" maxRId="1708">
    <sheetIdMap count="2">
      <sheetId val="1"/>
      <sheetId val="2"/>
    </sheetIdMap>
  </header>
  <header guid="{1ABF249B-AEFB-44C5-BB1F-A1A454A11219}" dateTime="2025-02-07T14:03:10" maxSheetId="3" userName="Irena Stankeviciene" r:id="rId290" minRId="1709" maxRId="1711">
    <sheetIdMap count="2">
      <sheetId val="1"/>
      <sheetId val="2"/>
    </sheetIdMap>
  </header>
  <header guid="{086368BD-67FF-4738-B3EB-A1016D13F28F}" dateTime="2025-02-21T09:09:07" maxSheetId="3" userName="Irena Stankeviciene" r:id="rId291" minRId="1712" maxRId="1719">
    <sheetIdMap count="2">
      <sheetId val="1"/>
      <sheetId val="2"/>
    </sheetIdMap>
  </header>
  <header guid="{28F30FED-60C1-44BB-8637-635308C96540}" dateTime="2025-02-21T09:51:42" maxSheetId="3" userName="user" r:id="rId292" minRId="1720" maxRId="1748">
    <sheetIdMap count="2">
      <sheetId val="1"/>
      <sheetId val="2"/>
    </sheetIdMap>
  </header>
  <header guid="{4B2CB649-2B71-4E31-9E38-6398B797C84D}" dateTime="2025-02-21T09:52:23" maxSheetId="3" userName="user" r:id="rId293">
    <sheetIdMap count="2">
      <sheetId val="1"/>
      <sheetId val="2"/>
    </sheetIdMap>
  </header>
  <header guid="{00F65DBE-8E9F-4C67-B642-757DD8C2614E}" dateTime="2025-02-21T09:53:31" maxSheetId="3" userName="user" r:id="rId294" minRId="174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0" sId="1" numFmtId="4">
    <oc r="D201">
      <v>36293.300000000003</v>
    </oc>
    <nc r="D201">
      <f>SUM(D7+D14+D22+D30+D38+D45+D51+D57+D64+D70+D77+D83+D89+D96+D100+D105+D111+D116+D123+D128+D133+D140+D146+D152+D159+D166+D172+D179+D185+D192+D197)</f>
    </nc>
  </rcc>
  <rcc rId="1721" sId="1" numFmtId="4">
    <oc r="C212">
      <v>14469.7</v>
    </oc>
    <nc r="C212">
      <f>SUM(D9+D16+D24+D32+D40+D47+D53+D59+D66+D72+D79+D85+D91+D102+D113+D118+D125+D130+D135+D142+D148+D154+D161+D168+D174+D181+D187+D194+D199)</f>
    </nc>
  </rcc>
  <rcc rId="1722" sId="1" numFmtId="4">
    <oc r="D212">
      <v>14187.1</v>
    </oc>
    <nc r="D212">
      <f>SUM(E9+E16+E24+E32+E40+E47+E53+E59+E66+E72+E79+E85+E91+E102+E113+E118+E125+E130+E135+E142+E148+E154+E161+E168+E174+E181+E187+E194+E199)</f>
    </nc>
  </rcc>
  <rcc rId="1723" sId="1" numFmtId="4">
    <oc r="E212">
      <v>14172.3</v>
    </oc>
    <nc r="E212">
      <f>SUM(F9+F16+F24+F32+F40+F47+F53+F59+F66+F72+F79+F85+F91+F102+F113+F118+F125+F130+F135+F142+F148+F154+F161+F168+F174+F181+F187+F194+F199)</f>
    </nc>
  </rcc>
  <rcc rId="1724" sId="1" numFmtId="4">
    <oc r="C213">
      <v>495.1</v>
    </oc>
    <nc r="C213">
      <f>SUM(D11+D18+D26+D34+D42+D61+D74)</f>
    </nc>
  </rcc>
  <rcc rId="1725" sId="1" odxf="1" dxf="1" numFmtId="4">
    <oc r="D213">
      <v>507.7</v>
    </oc>
    <nc r="D213">
      <f>SUM(E11+E18+E26+E34+E42+E61+E74)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726" sId="1" odxf="1" dxf="1" numFmtId="4">
    <oc r="E213">
      <v>517.20000000000005</v>
    </oc>
    <nc r="E213">
      <f>SUM(F11+F18+F26+F34+F42+F61+F74)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727" sId="1" numFmtId="4">
    <oc r="C214">
      <v>3450.4</v>
    </oc>
    <nc r="C214">
      <f>SUM(D12+D19+D27+D35+D43+D49+D54+D62+D68+D75+D80+D87+D94+D103+D108+D114+D121+D126+D131+D138+D144+D150+D157+D164+D170+D177+D183+D189+D195+D200)</f>
    </nc>
  </rcc>
  <rcc rId="1728" sId="1" numFmtId="4">
    <oc r="D214">
      <v>0</v>
    </oc>
    <nc r="D214">
      <f>SUM(E12+E19+E27+E35+E43+E49+E54+E62+E68+E75+E80+E87+E94+E103+E108+E114+E121+E126+E131+E138+E144+E150+E157+E164+E170+E177+E183+E189+E195+E200)</f>
    </nc>
  </rcc>
  <rcc rId="1729" sId="1" numFmtId="4">
    <oc r="E214">
      <v>0</v>
    </oc>
    <nc r="E214">
      <f>SUM(F12+F19+F27+F35+F43+F49+F54+F62+F68+F75+F80+F87+F94+F103+F108+F114+F121+F126+F131+F138+F144+F150+F157+F164+F170+F177+F183+F189+F195+F200)</f>
    </nc>
  </rcc>
  <rcc rId="1730" sId="1" numFmtId="4">
    <oc r="C215">
      <v>16124.7</v>
    </oc>
    <nc r="C215">
      <f>SUM(D10+D17+D25+D33+D41+D48+D60+D67+D73+D86+D92+D98+D107+D119+D136+D155+D162+D175)</f>
    </nc>
  </rcc>
  <rcc rId="1731" sId="1" numFmtId="4">
    <oc r="D215">
      <v>15423</v>
    </oc>
    <nc r="D215">
      <f>SUM(E10+E17+E25+E33+E41+E48+E60+E67+E73+E86+E92+E98+E107+E119+E136+E155+E162+E175)</f>
    </nc>
  </rcc>
  <rcc rId="1732" sId="1" numFmtId="4">
    <oc r="E215">
      <v>15321</v>
    </oc>
    <nc r="E215">
      <f>SUM(F10+F17+F25+F33+F41+F48+F60+F67+F73+F86+F92+F98+F107+F119+F136+F155+F162+F175)</f>
    </nc>
  </rcc>
  <rcc rId="1733" sId="1" numFmtId="4">
    <oc r="C216">
      <v>1753.4</v>
    </oc>
    <nc r="C216">
      <f>SUM(D93+D120+D137+D143+D149+D156+D163+D169+D176+D182+D188)</f>
    </nc>
  </rcc>
  <rcc rId="1734" sId="1">
    <oc r="D216">
      <f>+E93+E169+E156+E149+E143+E137+E120+E176</f>
    </oc>
    <nc r="D216">
      <f>SUM(E93+E120+E137+E143+E149+E156+E163+E169+E176+E182+E188)</f>
    </nc>
  </rcc>
  <rcc rId="1735" sId="1">
    <oc r="E216">
      <f>+F93+F169+F156+F149+F143+F137+F120+F176</f>
    </oc>
    <nc r="E216">
      <f>SUM(F93+F120+F137+F143+F149+F156+F163+F169+F176+F182+F188)</f>
    </nc>
  </rcc>
  <rcc rId="1736" sId="1" numFmtId="4">
    <oc r="D210">
      <v>31074.2</v>
    </oc>
    <nc r="D210">
      <f>SUM(D212:D216)</f>
    </nc>
  </rcc>
  <rcc rId="1737" sId="1" numFmtId="4">
    <oc r="E210">
      <v>30042.400000000001</v>
    </oc>
    <nc r="E210">
      <f>SUM(E212:E216)</f>
    </nc>
  </rcc>
  <rcc rId="1738" sId="1" numFmtId="4">
    <oc r="C210">
      <v>36293.300000000003</v>
    </oc>
    <nc r="C210">
      <f>SUM(C212:C216)</f>
    </nc>
  </rcc>
  <rcc rId="1739" sId="1" numFmtId="4">
    <oc r="D30">
      <v>15849.6</v>
    </oc>
    <nc r="D30">
      <f>SUM(D32:D35)</f>
    </nc>
  </rcc>
  <rcc rId="1740" sId="1" numFmtId="4">
    <oc r="E30">
      <v>15699.1</v>
    </oc>
    <nc r="E30">
      <f>SUM(E32:E35)</f>
    </nc>
  </rcc>
  <rcc rId="1741" sId="1" numFmtId="4">
    <oc r="F30">
      <v>15962.8</v>
    </oc>
    <nc r="F30">
      <f>SUM(F32:F35)</f>
    </nc>
  </rcc>
  <rcc rId="1742" sId="1" numFmtId="4">
    <oc r="D22">
      <v>2136.9</v>
    </oc>
    <nc r="D22">
      <f>SUM(D24:D27)</f>
    </nc>
  </rcc>
  <rcc rId="1743" sId="1" numFmtId="4">
    <oc r="E22">
      <v>2077.9</v>
    </oc>
    <nc r="E22">
      <f>SUM(E24:E27)</f>
    </nc>
  </rcc>
  <rcc rId="1744" sId="1" numFmtId="4">
    <oc r="F22">
      <v>2118.4</v>
    </oc>
    <nc r="F22">
      <f>SUM(F24:F27)</f>
    </nc>
  </rcc>
  <rcc rId="1745" sId="1">
    <oc r="D14">
      <f>110</f>
    </oc>
    <nc r="D14">
      <f>SUM(D16:D19)</f>
    </nc>
  </rcc>
  <rcc rId="1746" sId="1" numFmtId="4">
    <oc r="D7">
      <v>3630.5</v>
    </oc>
    <nc r="D7">
      <f>SUM(D9:D12)</f>
    </nc>
  </rcc>
  <rcc rId="1747" sId="1" numFmtId="4">
    <oc r="E7">
      <v>3517.8</v>
    </oc>
    <nc r="E7">
      <f>SUM(E9:E12)</f>
    </nc>
  </rcc>
  <rcc rId="1748" sId="1" numFmtId="4">
    <oc r="F7">
      <v>3597.1</v>
    </oc>
    <nc r="F7">
      <f>SUM(F9:F12)</f>
    </nc>
  </rcc>
  <rcv guid="{332F9C2A-37BA-4BBD-8438-18775629EB58}" action="delete"/>
  <rcv guid="{332F9C2A-37BA-4BBD-8438-18775629EB5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" sId="1" numFmtId="4">
    <oc r="D201">
      <f>+D197+D192+D140+D133+D128+D123+D116+D111+D100+D96+D89+D83+D77+D64+D57+D51+D45+D38+#REF!+#REF!+#REF!+#REF!+#REF!+#REF!+#REF!+#REF!+#REF!+D30+#REF!+D22+D14+#REF!+#REF!+#REF!+#REF!+D7+D159+D152+D146+D105+D70+D166+D172+D185+D179</f>
    </oc>
    <nc r="D201">
      <v>35990.400000000001</v>
    </nc>
  </rcc>
  <rcc rId="1692" sId="1" numFmtId="4">
    <oc r="E201">
      <f>+E197+E192+E140+E133+E128+E123+E116+E111+E100+E96+E89+E83+E77+E64+E57+E51+E45+E38+#REF!+#REF!+#REF!+#REF!+#REF!+#REF!+#REF!+#REF!+#REF!+E30+#REF!+E22+E14+#REF!+#REF!+#REF!+#REF!+E7+E159+E152+E146+E105+E70+E166+E172+E185+E179</f>
    </oc>
    <nc r="E201">
      <v>31074.2</v>
    </nc>
  </rcc>
  <rcc rId="1693" sId="1" numFmtId="4">
    <oc r="F201">
      <f>+F197+F192+F140+F133+F128+F123+F116+F111+F100+F96+F89+F83+F77+F64+F57+F51+F45+F38+#REF!+#REF!+#REF!+#REF!+#REF!+#REF!+#REF!+#REF!+#REF!+F30+#REF!+F22+F14+#REF!+#REF!+#REF!+#REF!+F7+F159+F152+F146+F105+F70+F166+F172+F185+F179</f>
    </oc>
    <nc r="F201">
      <v>30042.400000000001</v>
    </nc>
  </rcc>
  <rcc rId="1694" sId="1" numFmtId="4">
    <oc r="C210">
      <f>+C212+C213+C214+C215+C216</f>
    </oc>
    <nc r="C210">
      <v>35990.400000000001</v>
    </nc>
  </rcc>
  <rcc rId="1695" sId="1" numFmtId="4">
    <oc r="C212">
      <f>+D9+#REF!+#REF!+#REF!+#REF!+D24+#REF!+D32+#REF!+#REF!+#REF!+#REF!+#REF!+#REF!+#REF!+#REF!+#REF!+D40+D47+D53+D59+D66+D79+D85+D102+D135+D142+D194+D199+D168+D161+D154+D148+D130+D125+D118+D113+D91+D72+D174</f>
    </oc>
    <nc r="C212">
      <v>14469.7</v>
    </nc>
  </rcc>
  <rcc rId="1696" sId="1" numFmtId="4">
    <oc r="C213">
      <f>+D11+#REF!+#REF!+#REF!+#REF!+D26+#REF!+D34+#REF!+#REF!+#REF!+#REF!+#REF!+#REF!+#REF!+#REF!+#REF!+D42+D61</f>
    </oc>
    <nc r="C213">
      <v>495.1</v>
    </nc>
  </rcc>
  <rcc rId="1697" sId="1" numFmtId="4">
    <oc r="C214">
      <f>+D12+#REF!+#REF!+#REF!+#REF!+D27+#REF!+D35+#REF!+#REF!+#REF!+#REF!+#REF!+#REF!+#REF!+#REF!+#REF!+D43+D62+D94+D126+D131+D150+D114+D170+D200+D195+D164+D157+D144+D138+D121+D108+D103+D87+D80+D75+D68+D54+D49+D177</f>
    </oc>
    <nc r="C214">
      <v>3450.4</v>
    </nc>
  </rcc>
  <rcc rId="1698" sId="1" numFmtId="4">
    <oc r="C215">
      <f>+D10+#REF!+#REF!+#REF!+#REF!+D25+#REF!+D33+#REF!+#REF!+#REF!+#REF!+#REF!+#REF!+#REF!+#REF!+#REF!+D41+D48+D60+D67+D86+D98+D107+D119+D17+D92+D162+D155+D73+D175</f>
    </oc>
    <nc r="C215">
      <v>15821.8</v>
    </nc>
  </rcc>
  <rcc rId="1699" sId="1" numFmtId="4">
    <oc r="D210">
      <f>+D212+D213+D214+D215+D216</f>
    </oc>
    <nc r="D210">
      <v>31074.2</v>
    </nc>
  </rcc>
  <rcc rId="1700" sId="1" numFmtId="4">
    <oc r="D212">
      <f>+E9+#REF!+#REF!+#REF!+#REF!+E24+#REF!+E32+#REF!+#REF!+#REF!+#REF!+#REF!+#REF!+#REF!+#REF!+#REF!+E40+E47+E53+E59+E66+E79+E85+E102+E135+E142+E194+E199+E168+E161+E154+E148+E130+E125+E118+E113+E91+E72+E174</f>
    </oc>
    <nc r="D212">
      <v>14187.1</v>
    </nc>
  </rcc>
  <rcc rId="1701" sId="1" numFmtId="4">
    <oc r="D213">
      <f>+E11+#REF!+#REF!+#REF!+#REF!+E26+#REF!+E34+#REF!+#REF!+#REF!+#REF!+#REF!+#REF!+#REF!+#REF!+#REF!+E42+E61</f>
    </oc>
    <nc r="D213">
      <v>507.7</v>
    </nc>
  </rcc>
  <rcc rId="1702" sId="1" numFmtId="4">
    <oc r="D214">
      <f>+E12+#REF!+#REF!+#REF!+#REF!+E27+#REF!+E35+#REF!+#REF!+#REF!+#REF!+#REF!+#REF!+#REF!+#REF!+#REF!+E43+E62+E94+E126+E131+E150+E114+E170+E200+E195+E164+E157+E144+E138+E121+E108+E103+E87+E80+E75+E68+E54+E49+E177</f>
    </oc>
    <nc r="D214">
      <v>0</v>
    </nc>
  </rcc>
  <rcc rId="1703" sId="1" numFmtId="4">
    <oc r="D215">
      <f>+E10+#REF!+#REF!+#REF!+#REF!+E25+#REF!+E33+#REF!+#REF!+#REF!+#REF!+#REF!+#REF!+#REF!+#REF!+#REF!+E41+E48+E60+E67+E86+E98+E107+E119+E17+E92+E162+E155+E73+E175+E136</f>
    </oc>
    <nc r="D215">
      <v>15423</v>
    </nc>
  </rcc>
  <rcc rId="1704" sId="1" numFmtId="4">
    <oc r="E210">
      <f>+E212+E213+E215+E214+E216</f>
    </oc>
    <nc r="E210">
      <v>30042.400000000001</v>
    </nc>
  </rcc>
  <rcc rId="1705" sId="1" numFmtId="4">
    <oc r="E212">
      <f>+F9+#REF!+#REF!+#REF!+#REF!+F24+#REF!+F32+#REF!+#REF!+#REF!+#REF!+#REF!+#REF!+#REF!+#REF!+#REF!+F40+F47+F53+F59+F66+F79+F85+F102+F135+F142+F194+F199+F168+F161+F154+F148+F130+F125+F118+F113+F91+F72+F174</f>
    </oc>
    <nc r="E212">
      <v>14172.3</v>
    </nc>
  </rcc>
  <rcc rId="1706" sId="1" numFmtId="4">
    <oc r="E213">
      <f>+F11+#REF!+#REF!+#REF!+#REF!+F26+#REF!+F34+#REF!+#REF!+#REF!+#REF!+#REF!+#REF!+#REF!+#REF!+#REF!+F42+F61</f>
    </oc>
    <nc r="E213">
      <v>517.20000000000005</v>
    </nc>
  </rcc>
  <rcc rId="1707" sId="1" numFmtId="4">
    <oc r="E214">
      <f>+F12+#REF!+#REF!+#REF!+#REF!+F27+#REF!+F35+#REF!+#REF!+#REF!+#REF!+#REF!+#REF!+#REF!+#REF!+#REF!+F43+F62+F94+F126+F131+F150+F114+F170+F200+F195+F164+F157+F144+F138+F121+F108+F103+F87+F80+F75+F68+F54+F49+F177</f>
    </oc>
    <nc r="E214">
      <v>0</v>
    </nc>
  </rcc>
  <rcc rId="1708" sId="1" numFmtId="4">
    <oc r="E215">
      <f>+F10+#REF!+#REF!+#REF!+#REF!+F25+#REF!+F33+#REF!+#REF!+#REF!+#REF!+#REF!+#REF!+#REF!+#REF!+#REF!+F41+F48+F60+F67+F86+F98+F107+F119+F17+F92+F162+F155+F73+F175</f>
    </oc>
    <nc r="E215">
      <v>15321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" sId="1" odxf="1" dxf="1">
    <oc r="B6" t="inlineStr">
      <is>
        <t>002-01-01-01 (TVP)***</t>
      </is>
    </oc>
    <nc r="B6" t="inlineStr">
      <is>
        <t>002-02-01-01 (TVP)***</t>
      </is>
    </nc>
    <odxf>
      <font>
        <sz val="10"/>
        <color rgb="FFFF0000"/>
        <name val="Times New Roman"/>
        <scheme val="none"/>
      </font>
    </odxf>
    <ndxf>
      <font>
        <sz val="10"/>
        <color auto="1"/>
        <name val="Times New Roman"/>
        <scheme val="none"/>
      </font>
    </ndxf>
  </rcc>
  <rcc rId="1710" sId="1" odxf="1" dxf="1">
    <oc r="B21" t="inlineStr">
      <is>
        <t>002-01-02-01 (TVP)</t>
      </is>
    </oc>
    <nc r="B21" t="inlineStr">
      <is>
        <t>002-02-02-02 (TVP)</t>
      </is>
    </nc>
    <odxf>
      <font>
        <sz val="10"/>
        <color rgb="FFFF0000"/>
        <name val="Times New Roman"/>
        <scheme val="none"/>
      </font>
    </odxf>
    <ndxf>
      <font>
        <sz val="10"/>
        <color auto="1"/>
        <name val="Times New Roman"/>
        <scheme val="none"/>
      </font>
    </ndxf>
  </rcc>
  <rcc rId="1711" sId="1" odxf="1" dxf="1">
    <oc r="B29" t="inlineStr">
      <is>
        <t>002-01-03-01 (TVP)</t>
      </is>
    </oc>
    <nc r="B29" t="inlineStr">
      <is>
        <t>002-02-03-03 (TVP)</t>
      </is>
    </nc>
    <odxf>
      <font>
        <sz val="10"/>
        <color rgb="FFFF0000"/>
        <name val="Times New Roman"/>
        <scheme val="none"/>
      </font>
    </odxf>
    <ndxf>
      <font>
        <sz val="10"/>
        <color auto="1"/>
        <name val="Times New Roman"/>
        <scheme val="none"/>
      </font>
    </ndxf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2" sId="1" numFmtId="4">
    <oc r="D10">
      <v>1422.9</v>
    </oc>
    <nc r="D10">
      <v>1431.5</v>
    </nc>
  </rcc>
  <rcc rId="1713" sId="1" numFmtId="4">
    <oc r="D25">
      <v>924</v>
    </oc>
    <nc r="D25">
      <v>930.7</v>
    </nc>
  </rcc>
  <rcc rId="1714" sId="1" numFmtId="4">
    <oc r="D33">
      <v>8755.2999999999993</v>
    </oc>
    <nc r="D33">
      <v>8965.7000000000007</v>
    </nc>
  </rcc>
  <rcc rId="1715" sId="1" numFmtId="4">
    <nc r="D92">
      <v>77.2</v>
    </nc>
  </rcc>
  <rcc rId="1716" sId="1" numFmtId="4">
    <oc r="D201">
      <v>35990.400000000001</v>
    </oc>
    <nc r="D201">
      <v>36293.300000000003</v>
    </nc>
  </rcc>
  <rcc rId="1717" sId="1" numFmtId="4">
    <oc r="C210">
      <v>35990.400000000001</v>
    </oc>
    <nc r="C210">
      <v>36293.300000000003</v>
    </nc>
  </rcc>
  <rcc rId="1718" sId="1" numFmtId="4">
    <oc r="C215">
      <v>15821.8</v>
    </oc>
    <nc r="C215">
      <v>16124.7</v>
    </nc>
  </rcc>
  <rcc rId="1719" sId="1" numFmtId="4">
    <oc r="C216">
      <f>+D93+D169+D156+D149+D143+D137+D120+D176</f>
    </oc>
    <nc r="C216">
      <v>1753.4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9" sId="1" numFmtId="4">
    <oc r="D203">
      <v>5007.3</v>
    </oc>
    <nc r="D203">
      <v>5670.2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40DC06B-B48E-4B03-95F3-3E7C0BD5B99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2" sId="1">
    <oc r="C6" t="inlineStr">
      <is>
        <t xml:space="preserve">Priemonė: Dembavos lopšelio-darželio „Smalsutis“ veiklos užtikrinimas </t>
      </is>
    </oc>
    <nc r="C6" t="inlineStr">
      <is>
        <t xml:space="preserve">Priemonė: Lopšelių -darželių veiklos užtikrinimas </t>
      </is>
    </nc>
  </rcc>
  <rfmt sheetId="1" sqref="B6" start="0" length="2147483647">
    <dxf>
      <font>
        <color rgb="FFFF0000"/>
      </font>
    </dxf>
  </rfmt>
  <rcc rId="1373" sId="1" numFmtId="4">
    <oc r="D7">
      <f>SUM(D9:D12)</f>
    </oc>
    <nc r="D7">
      <v>3630.5</v>
    </nc>
  </rcc>
  <rcc rId="1374" sId="1" numFmtId="4">
    <oc r="E7">
      <f>SUM(E9:E12)</f>
    </oc>
    <nc r="E7">
      <v>3517.8</v>
    </nc>
  </rcc>
  <rcc rId="1375" sId="1" numFmtId="4">
    <oc r="F7">
      <f>SUM(F9:F12)</f>
    </oc>
    <nc r="F7">
      <v>3597.1</v>
    </nc>
  </rcc>
  <rfmt sheetId="1" sqref="D7:F7" start="0" length="2147483647">
    <dxf>
      <font>
        <color rgb="FFFF0000"/>
      </font>
    </dxf>
  </rfmt>
  <rcc rId="1376" sId="1" numFmtId="4">
    <oc r="D9">
      <v>384.3</v>
    </oc>
    <nc r="D9">
      <v>1864.3</v>
    </nc>
  </rcc>
  <rcc rId="1377" sId="1" numFmtId="4">
    <oc r="D10">
      <v>193.9</v>
    </oc>
    <nc r="D10">
      <v>1422.9</v>
    </nc>
  </rcc>
  <rcc rId="1378" sId="1" numFmtId="4">
    <oc r="D11">
      <v>23.4</v>
    </oc>
    <nc r="D11">
      <v>192.7</v>
    </nc>
  </rcc>
  <rcc rId="1379" sId="1" numFmtId="4">
    <oc r="D12">
      <v>26.5</v>
    </oc>
    <nc r="D12">
      <v>150.6</v>
    </nc>
  </rcc>
  <rcc rId="1380" sId="1">
    <oc r="D14">
      <f>SUM(D16:D19)</f>
    </oc>
    <nc r="D14"/>
  </rcc>
  <rcc rId="1381" sId="1" numFmtId="4">
    <oc r="D16">
      <v>470.2</v>
    </oc>
    <nc r="D16"/>
  </rcc>
  <rcc rId="1382" sId="1" numFmtId="4">
    <oc r="D17">
      <v>387.9</v>
    </oc>
    <nc r="D17"/>
  </rcc>
  <rcc rId="1383" sId="1" numFmtId="4">
    <oc r="D18">
      <v>48.1</v>
    </oc>
    <nc r="D18"/>
  </rcc>
  <rcc rId="1384" sId="1" numFmtId="4">
    <oc r="D19">
      <v>34.1</v>
    </oc>
    <nc r="D19"/>
  </rcc>
  <rcc rId="1385" sId="1">
    <oc r="D21">
      <f>SUM(D23:D26)</f>
    </oc>
    <nc r="D21"/>
  </rcc>
  <rcc rId="1386" sId="1" numFmtId="4">
    <oc r="D23">
      <v>245.1</v>
    </oc>
    <nc r="D23"/>
  </rcc>
  <rcc rId="1387" sId="1" numFmtId="4">
    <oc r="D24">
      <v>173.2</v>
    </oc>
    <nc r="D24"/>
  </rcc>
  <rcc rId="1388" sId="1" numFmtId="4">
    <oc r="D25">
      <v>19.3</v>
    </oc>
    <nc r="D25"/>
  </rcc>
  <rcc rId="1389" sId="1" numFmtId="4">
    <oc r="D26">
      <v>17.5</v>
    </oc>
    <nc r="D26"/>
  </rcc>
  <rcc rId="1390" sId="1">
    <oc r="D28">
      <f>SUM(D30:D33)</f>
    </oc>
    <nc r="D28"/>
  </rcc>
  <rcc rId="1391" sId="1" numFmtId="4">
    <oc r="D30">
      <v>284.60000000000002</v>
    </oc>
    <nc r="D30"/>
  </rcc>
  <rcc rId="1392" sId="1" numFmtId="4">
    <oc r="D31">
      <v>229.7</v>
    </oc>
    <nc r="D31"/>
  </rcc>
  <rcc rId="1393" sId="1" numFmtId="4">
    <oc r="D32">
      <v>35.6</v>
    </oc>
    <nc r="D32"/>
  </rcc>
  <rcc rId="1394" sId="1" numFmtId="4">
    <oc r="D33">
      <v>17.100000000000001</v>
    </oc>
    <nc r="D33"/>
  </rcc>
  <rcc rId="1395" sId="1">
    <oc r="D35">
      <f>SUM(D37:D40)</f>
    </oc>
    <nc r="D35"/>
  </rcc>
  <rcc rId="1396" sId="1" numFmtId="4">
    <oc r="D37">
      <v>480.1</v>
    </oc>
    <nc r="D37"/>
  </rcc>
  <rcc rId="1397" sId="1" numFmtId="4">
    <oc r="D38">
      <v>438.2</v>
    </oc>
    <nc r="D38"/>
  </rcc>
  <rcc rId="1398" sId="1" numFmtId="4">
    <oc r="D39">
      <v>66.3</v>
    </oc>
    <nc r="D39"/>
  </rcc>
  <rcc rId="1399" sId="1" numFmtId="4">
    <oc r="D40">
      <v>55.4</v>
    </oc>
    <nc r="D40"/>
  </rcc>
  <rcc rId="1400" sId="1" numFmtId="4">
    <oc r="E9">
      <v>404.3</v>
    </oc>
    <nc r="E9">
      <v>1961.3</v>
    </nc>
  </rcc>
  <rcc rId="1401" sId="1" numFmtId="4">
    <oc r="E10">
      <v>185.5</v>
    </oc>
    <nc r="E10">
      <v>1360.8</v>
    </nc>
  </rcc>
  <rcc rId="1402" sId="1" numFmtId="4">
    <oc r="E11">
      <v>23.4</v>
    </oc>
    <nc r="E11">
      <v>195.7</v>
    </nc>
  </rcc>
  <rcc rId="1403" sId="1" numFmtId="4">
    <oc r="F9">
      <v>419.7</v>
    </oc>
    <nc r="F9">
      <v>2035.9</v>
    </nc>
  </rcc>
  <rcc rId="1404" sId="1" numFmtId="4">
    <oc r="F10">
      <v>185.5</v>
    </oc>
    <nc r="F10">
      <v>1360.8</v>
    </nc>
  </rcc>
  <rcc rId="1405" sId="1" numFmtId="4">
    <oc r="F11">
      <v>23.4</v>
    </oc>
    <nc r="F11">
      <v>200.4</v>
    </nc>
  </rcc>
  <rcc rId="1406" sId="1">
    <oc r="E14">
      <f>SUM(E16:E19)</f>
    </oc>
    <nc r="E14"/>
  </rcc>
  <rcc rId="1407" sId="1">
    <oc r="F14">
      <f>SUM(F16:F19)</f>
    </oc>
    <nc r="F14"/>
  </rcc>
  <rcc rId="1408" sId="1" numFmtId="4">
    <oc r="E16">
      <v>494.7</v>
    </oc>
    <nc r="E16"/>
  </rcc>
  <rcc rId="1409" sId="1" numFmtId="4">
    <oc r="F16">
      <v>513.5</v>
    </oc>
    <nc r="F16"/>
  </rcc>
  <rcc rId="1410" sId="1" numFmtId="4">
    <oc r="E17">
      <v>370.8</v>
    </oc>
    <nc r="E17"/>
  </rcc>
  <rcc rId="1411" sId="1" numFmtId="4">
    <oc r="F17">
      <v>370.8</v>
    </oc>
    <nc r="F17"/>
  </rcc>
  <rcc rId="1412" sId="1" numFmtId="4">
    <oc r="E18">
      <v>50.6</v>
    </oc>
    <nc r="E18"/>
  </rcc>
  <rcc rId="1413" sId="1" numFmtId="4">
    <oc r="F18">
      <v>53.2</v>
    </oc>
    <nc r="F18"/>
  </rcc>
  <rcc rId="1414" sId="1">
    <oc r="E21">
      <f>SUM(E23:E26)</f>
    </oc>
    <nc r="E21"/>
  </rcc>
  <rcc rId="1415" sId="1">
    <oc r="F21">
      <f>SUM(F23:F26)</f>
    </oc>
    <nc r="F21"/>
  </rcc>
  <rcc rId="1416" sId="1" numFmtId="4">
    <oc r="E23">
      <v>257.8</v>
    </oc>
    <nc r="E23"/>
  </rcc>
  <rcc rId="1417" sId="1" numFmtId="4">
    <oc r="F23">
      <v>267.60000000000002</v>
    </oc>
    <nc r="F23"/>
  </rcc>
  <rcc rId="1418" sId="1" numFmtId="4">
    <oc r="E24">
      <v>165.7</v>
    </oc>
    <nc r="E24"/>
  </rcc>
  <rcc rId="1419" sId="1" numFmtId="4">
    <oc r="F24">
      <v>165.7</v>
    </oc>
    <nc r="F24"/>
  </rcc>
  <rcc rId="1420" sId="1" numFmtId="4">
    <oc r="E25">
      <v>17.8</v>
    </oc>
    <nc r="E25"/>
  </rcc>
  <rcc rId="1421" sId="1" numFmtId="4">
    <oc r="F25">
      <v>19.899999999999999</v>
    </oc>
    <nc r="F25"/>
  </rcc>
  <rcc rId="1422" sId="1">
    <oc r="E28">
      <f>SUM(E30:E33)</f>
    </oc>
    <nc r="E28"/>
  </rcc>
  <rcc rId="1423" sId="1">
    <oc r="F28">
      <f>SUM(F30:F33)</f>
    </oc>
    <nc r="F28"/>
  </rcc>
  <rcc rId="1424" sId="1" numFmtId="4">
    <oc r="E30">
      <v>299.39999999999998</v>
    </oc>
    <nc r="E30"/>
  </rcc>
  <rcc rId="1425" sId="1" numFmtId="4">
    <oc r="F30">
      <v>310.8</v>
    </oc>
    <nc r="F30"/>
  </rcc>
  <rcc rId="1426" sId="1" numFmtId="4">
    <oc r="E31">
      <v>219.6</v>
    </oc>
    <nc r="E31"/>
  </rcc>
  <rcc rId="1427" sId="1" numFmtId="4">
    <oc r="F31">
      <v>219.6</v>
    </oc>
    <nc r="F31"/>
  </rcc>
  <rcc rId="1428" sId="1" numFmtId="4">
    <oc r="E32">
      <v>35.6</v>
    </oc>
    <nc r="E32"/>
  </rcc>
  <rcc rId="1429" sId="1" numFmtId="4">
    <oc r="F32">
      <v>35.6</v>
    </oc>
    <nc r="F32"/>
  </rcc>
  <rcc rId="1430" sId="1">
    <oc r="E35">
      <f>SUM(E37:E40)</f>
    </oc>
    <nc r="E35"/>
  </rcc>
  <rcc rId="1431" sId="1">
    <oc r="F35">
      <f>SUM(F37:F40)</f>
    </oc>
    <nc r="F35"/>
  </rcc>
  <rcc rId="1432" sId="1" numFmtId="4">
    <oc r="E37">
      <v>505.1</v>
    </oc>
    <nc r="E37"/>
  </rcc>
  <rcc rId="1433" sId="1" numFmtId="4">
    <oc r="F37">
      <v>524.29999999999995</v>
    </oc>
    <nc r="F37"/>
  </rcc>
  <rcc rId="1434" sId="1" numFmtId="4">
    <oc r="E38">
      <v>419.2</v>
    </oc>
    <nc r="E38"/>
  </rcc>
  <rcc rId="1435" sId="1" numFmtId="4">
    <oc r="F38">
      <v>419.2</v>
    </oc>
    <nc r="F38"/>
  </rcc>
  <rcc rId="1436" sId="1" numFmtId="4">
    <oc r="E39">
      <v>68.3</v>
    </oc>
    <nc r="E39"/>
  </rcc>
  <rcc rId="1437" sId="1" numFmtId="4">
    <oc r="F39">
      <v>68.3</v>
    </oc>
    <nc r="F39"/>
  </rcc>
  <rrc rId="1438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 t="inlineStr">
        <is>
          <t xml:space="preserve">Priemonė: Krekenavos lopšelio-darželio „Sigutė“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39" sId="1" ref="A13:XFD13" action="deleteRow">
    <undo index="68" exp="ref" v="1" dr="F13" r="F298" sId="1"/>
    <undo index="68" exp="ref" v="1" dr="E13" r="E298" sId="1"/>
    <undo index="68" exp="ref" v="1" dr="D13" r="D298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4" tint="0.79998168889431442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4" tint="0.79998168889431442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4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0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1441" sId="1" ref="A13:XFD13" action="deleteRow">
    <undo index="2" exp="ref" v="1" dr="F13" r="E307" sId="1"/>
    <undo index="2" exp="ref" v="1" dr="E13" r="D307" sId="1"/>
    <undo index="2" exp="ref" v="1" dr="D13" r="C307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2" sId="1" ref="A13:XFD13" action="deleteRow">
    <undo index="2" exp="ref" v="1" dr="F13" r="E309" sId="1"/>
    <undo index="2" exp="ref" v="1" dr="E13" r="D309" sId="1"/>
    <undo index="2" exp="ref" v="1" dr="D13" r="C309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1" ref="A13:XFD13" action="deleteRow">
    <undo index="2" exp="ref" v="1" dr="F13" r="E306" sId="1"/>
    <undo index="2" exp="ref" v="1" dr="E13" r="D306" sId="1"/>
    <undo index="2" exp="ref" v="1" dr="D13" r="C306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1" ref="A13:XFD13" action="deleteRow">
    <undo index="2" exp="ref" v="1" dr="F13" r="E306" sId="1"/>
    <undo index="2" exp="ref" v="1" dr="E13" r="D306" sId="1"/>
    <undo index="2" exp="ref" v="1" dr="D13" r="C306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002-01-01-03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>Priemonė: Naujamiesčio lopšelio-darželio „Bitutė“ veiklos užtikrinimas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46" sId="1" ref="A13:XFD13" action="deleteRow">
    <undo index="66" exp="ref" v="1" dr="F13" r="F291" sId="1"/>
    <undo index="66" exp="ref" v="1" dr="E13" r="E291" sId="1"/>
    <undo index="66" exp="ref" v="1" dr="D13" r="D291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" t="inlineStr">
        <is>
          <t>1.Savivaldybės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7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8" sId="1" ref="A13:XFD13" action="deleteRow">
    <undo index="4" exp="ref" v="1" dr="F13" r="E300" sId="1"/>
    <undo index="4" exp="ref" v="1" dr="E13" r="D300" sId="1"/>
    <undo index="4" exp="ref" v="1" dr="D13" r="C300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9" sId="1" ref="A13:XFD13" action="deleteRow">
    <undo index="4" exp="ref" v="1" dr="F13" r="E302" sId="1"/>
    <undo index="4" exp="ref" v="1" dr="E13" r="D302" sId="1"/>
    <undo index="4" exp="ref" v="1" dr="D13" r="C302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0" sId="1" ref="A13:XFD13" action="deleteRow">
    <undo index="4" exp="ref" v="1" dr="F13" r="E299" sId="1"/>
    <undo index="4" exp="ref" v="1" dr="E13" r="D299" sId="1"/>
    <undo index="4" exp="ref" v="1" dr="D13" r="C299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1" sId="1" ref="A13:XFD13" action="deleteRow">
    <undo index="4" exp="ref" v="1" dr="F13" r="E299" sId="1"/>
    <undo index="4" exp="ref" v="1" dr="E13" r="D299" sId="1"/>
    <undo index="4" exp="ref" v="1" dr="D13" r="C299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2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 xml:space="preserve">Priemonė: Ramygalos lopšelio-darželio „Gandriukas“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53" sId="1" ref="A13:XFD13" action="deleteRow">
    <undo index="64" exp="ref" v="1" dr="F13" r="F284" sId="1"/>
    <undo index="64" exp="ref" v="1" dr="E13" r="E284" sId="1"/>
    <undo index="64" exp="ref" v="1" dr="D13" r="D284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4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5" sId="1" ref="A13:XFD13" action="deleteRow">
    <undo index="6" exp="ref" v="1" dr="F13" r="E293" sId="1"/>
    <undo index="6" exp="ref" v="1" dr="E13" r="D293" sId="1"/>
    <undo index="6" exp="ref" v="1" dr="D13" r="C293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6" sId="1" ref="A13:XFD13" action="deleteRow">
    <undo index="6" exp="ref" v="1" dr="F13" r="E295" sId="1"/>
    <undo index="6" exp="ref" v="1" dr="E13" r="D295" sId="1"/>
    <undo index="6" exp="ref" v="1" dr="D13" r="C295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7" sId="1" ref="A13:XFD13" action="deleteRow">
    <undo index="6" exp="ref" v="1" dr="F13" r="E292" sId="1"/>
    <undo index="6" exp="ref" v="1" dr="E13" r="D292" sId="1"/>
    <undo index="6" exp="ref" v="1" dr="D13" r="C292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8" sId="1" ref="A13:XFD13" action="deleteRow">
    <undo index="6" exp="ref" v="1" dr="F13" r="E292" sId="1"/>
    <undo index="6" exp="ref" v="1" dr="E13" r="D292" sId="1"/>
    <undo index="6" exp="ref" v="1" dr="D13" r="C292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59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cc rId="0" sId="1" dxf="1">
      <nc r="B13" t="inlineStr">
        <is>
          <t>002-01-01-05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3" t="inlineStr">
        <is>
          <t xml:space="preserve">Priemonė: Velžio lopšelio-darželio „Šypsenėlė“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13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60" sId="1" ref="A13:XFD13" action="deleteRow">
    <undo index="62" exp="ref" v="1" dr="F13" r="F277" sId="1"/>
    <undo index="62" exp="ref" v="1" dr="E13" r="E277" sId="1"/>
    <undo index="62" exp="ref" v="1" dr="D13" r="D277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1" sId="1" ref="A13:XFD13" action="deleteRow"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13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2" sId="1" ref="A13:XFD13" action="deleteRow">
    <undo index="8" exp="ref" v="1" dr="F13" r="E286" sId="1"/>
    <undo index="8" exp="ref" v="1" dr="E13" r="D286" sId="1"/>
    <undo index="8" exp="ref" v="1" dr="D13" r="C286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3" sId="1" ref="A13:XFD13" action="deleteRow">
    <undo index="8" exp="ref" v="1" dr="F13" r="E288" sId="1"/>
    <undo index="8" exp="ref" v="1" dr="E13" r="D288" sId="1"/>
    <undo index="8" exp="ref" v="1" dr="D13" r="C288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4" sId="1" ref="A13:XFD13" action="deleteRow">
    <undo index="8" exp="ref" v="1" dr="F13" r="E285" sId="1"/>
    <undo index="8" exp="ref" v="1" dr="E13" r="D285" sId="1"/>
    <undo index="8" exp="ref" v="1" dr="D13" r="C285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13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65" sId="1" ref="A13:XFD13" action="deleteRow">
    <undo index="8" exp="ref" v="1" dr="F13" r="E285" sId="1"/>
    <undo index="8" exp="ref" v="1" dr="E13" r="D285" sId="1"/>
    <undo index="8" exp="ref" v="1" dr="D13" r="C285" sId="1"/>
    <rfmt sheetId="1" xfDxf="1" sqref="A13:XFD13" start="0" length="0">
      <dxf>
        <font>
          <sz val="10"/>
          <name val="Times New Roman"/>
          <scheme val="none"/>
        </font>
      </dxf>
    </rfmt>
    <rfmt sheetId="1" sqref="B13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3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3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21" start="0" length="2147483647">
    <dxf>
      <font>
        <color rgb="FFFF0000"/>
      </font>
    </dxf>
  </rfmt>
  <rcc rId="1466" sId="1">
    <oc r="C21" t="inlineStr">
      <is>
        <t xml:space="preserve">Priemonė: Pažagienių mokyklos-darželio veiklos užtikrinimas                  </t>
      </is>
    </oc>
    <nc r="C21" t="inlineStr">
      <is>
        <t xml:space="preserve">Priemonė: Mokyklų-darželių veiklos užtikrinimas                 </t>
      </is>
    </nc>
  </rcc>
  <rcc rId="1467" sId="1">
    <oc r="D14">
      <f>SUM(D16:D19)</f>
    </oc>
    <nc r="D14">
      <f>110</f>
    </nc>
  </rcc>
  <rcc rId="1468" sId="1" numFmtId="4">
    <oc r="D22">
      <f>SUM(D24:D27)</f>
    </oc>
    <nc r="D22">
      <v>2136.9</v>
    </nc>
  </rcc>
  <rcc rId="1469" sId="1" numFmtId="4">
    <oc r="D24">
      <v>317.60000000000002</v>
    </oc>
    <nc r="D24">
      <v>1012.7</v>
    </nc>
  </rcc>
  <rcc rId="1470" sId="1" numFmtId="4">
    <oc r="D25">
      <v>276.7</v>
    </oc>
    <nc r="D25">
      <v>924</v>
    </nc>
  </rcc>
  <rcc rId="1471" sId="1" numFmtId="4">
    <oc r="D26">
      <v>23</v>
    </oc>
    <nc r="D26">
      <v>112</v>
    </nc>
  </rcc>
  <rcc rId="1472" sId="1" numFmtId="4">
    <oc r="D27">
      <v>34.5</v>
    </oc>
    <nc r="D27">
      <v>88.2</v>
    </nc>
  </rcc>
  <rcc rId="1473" sId="1">
    <oc r="D29">
      <f>SUM(D31:D34)</f>
    </oc>
    <nc r="D29"/>
  </rcc>
  <rcc rId="1474" sId="1" numFmtId="4">
    <oc r="D31">
      <v>695.1</v>
    </oc>
    <nc r="D31"/>
  </rcc>
  <rcc rId="1475" sId="1" numFmtId="4">
    <oc r="D32">
      <v>647.29999999999995</v>
    </oc>
    <nc r="D32"/>
  </rcc>
  <rcc rId="1476" sId="1" numFmtId="4">
    <oc r="D33">
      <v>89</v>
    </oc>
    <nc r="D33"/>
  </rcc>
  <rcc rId="1477" sId="1" numFmtId="4">
    <oc r="D34">
      <v>53.7</v>
    </oc>
    <nc r="D34"/>
  </rcc>
  <rcc rId="1478" sId="1" numFmtId="4">
    <oc r="E22">
      <f>SUM(E24:E27)</f>
    </oc>
    <nc r="E22">
      <v>2077.9</v>
    </nc>
  </rcc>
  <rcc rId="1479" sId="1" numFmtId="4">
    <oc r="E24">
      <v>334.1</v>
    </oc>
    <nc r="E24">
      <v>1065.3</v>
    </nc>
  </rcc>
  <rcc rId="1480" sId="1" numFmtId="4">
    <oc r="E25">
      <v>270.8</v>
    </oc>
    <nc r="E25">
      <v>899.6</v>
    </nc>
  </rcc>
  <rcc rId="1481" sId="1" numFmtId="4">
    <oc r="E26">
      <v>23</v>
    </oc>
    <nc r="E26">
      <v>113</v>
    </nc>
  </rcc>
  <rcc rId="1482" sId="1">
    <oc r="E29">
      <f>SUM(E31:E34)</f>
    </oc>
    <nc r="E29"/>
  </rcc>
  <rcc rId="1483" sId="1" numFmtId="4">
    <oc r="E31">
      <v>731.2</v>
    </oc>
    <nc r="E31"/>
  </rcc>
  <rcc rId="1484" sId="1" numFmtId="4">
    <oc r="E32">
      <v>628.79999999999995</v>
    </oc>
    <nc r="E32"/>
  </rcc>
  <rcc rId="1485" sId="1" numFmtId="4">
    <oc r="E33">
      <v>90</v>
    </oc>
    <nc r="E33"/>
  </rcc>
  <rcc rId="1486" sId="1" numFmtId="4">
    <oc r="F22">
      <f>SUM(F24:F27)</f>
    </oc>
    <nc r="F22">
      <v>2118.4</v>
    </nc>
  </rcc>
  <rcc rId="1487" sId="1" numFmtId="4">
    <oc r="F24">
      <v>346.8</v>
    </oc>
    <nc r="F24">
      <v>1105.8</v>
    </nc>
  </rcc>
  <rcc rId="1488" sId="1" numFmtId="4">
    <oc r="F25">
      <v>270.8</v>
    </oc>
    <nc r="F25">
      <v>899.6</v>
    </nc>
  </rcc>
  <rcc rId="1489" sId="1" numFmtId="4">
    <oc r="F26">
      <v>23</v>
    </oc>
    <nc r="F26">
      <v>113</v>
    </nc>
  </rcc>
  <rfmt sheetId="1" sqref="D7:F7" start="0" length="2147483647">
    <dxf>
      <font>
        <color auto="1"/>
      </font>
    </dxf>
  </rfmt>
  <rrc rId="1490" sId="1" ref="A28:XFD28" action="deleteRow">
    <rfmt sheetId="1" xfDxf="1" sqref="A28:XFD28" start="0" length="0">
      <dxf>
        <font>
          <sz val="10"/>
          <name val="Times New Roman"/>
          <scheme val="none"/>
        </font>
      </dxf>
    </rfmt>
    <rcc rId="0" sId="1" dxf="1">
      <nc r="B28" t="inlineStr">
        <is>
          <t>002-01-02-02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8" t="inlineStr">
        <is>
          <t xml:space="preserve">Priemonė: Piniavos mokyklos-darželio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8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491" sId="1" ref="A28:XFD28" action="deleteRow">
    <undo index="56" exp="ref" v="1" dr="F28" r="F270" sId="1"/>
    <undo index="56" exp="ref" v="1" dr="E28" r="E270" sId="1"/>
    <undo index="56" exp="ref" v="1" dr="D28" r="D270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8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28">
        <f>SUM(F30:F33)</f>
      </nc>
      <n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2" sId="1" ref="A28:XFD28" action="deleteRow"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8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3" sId="1" ref="A28:XFD28" action="deleteRow">
    <undo index="12" exp="ref" v="1" dr="F28" r="E279" sId="1"/>
    <undo index="12" exp="ref" v="1" dr="E28" r="D279" sId="1"/>
    <undo index="12" exp="ref" v="1" dr="D28" r="C279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8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8">
        <v>759</v>
      </nc>
      <n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4" sId="1" ref="A28:XFD28" action="deleteRow">
    <undo index="12" exp="ref" v="1" dr="F28" r="E281" sId="1"/>
    <undo index="12" exp="ref" v="1" dr="E28" r="D281" sId="1"/>
    <undo index="12" exp="ref" v="1" dr="D28" r="C281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8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8">
        <v>628.79999999999995</v>
      </nc>
      <n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5" sId="1" ref="A28:XFD28" action="deleteRow">
    <undo index="12" exp="ref" v="1" dr="F28" r="E278" sId="1"/>
    <undo index="12" exp="ref" v="1" dr="E28" r="D278" sId="1"/>
    <undo index="12" exp="ref" v="1" dr="D28" r="C278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8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F28">
        <v>90</v>
      </nc>
      <n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96" sId="1" ref="A28:XFD28" action="deleteRow">
    <undo index="12" exp="ref" v="1" dr="F28" r="E278" sId="1"/>
    <undo index="12" exp="ref" v="1" dr="E28" r="D278" sId="1"/>
    <undo index="12" exp="ref" v="1" dr="D28" r="C278" sId="1"/>
    <rfmt sheetId="1" xfDxf="1" sqref="A28:XFD28" start="0" length="0">
      <dxf>
        <font>
          <sz val="10"/>
          <name val="Times New Roman"/>
          <scheme val="none"/>
        </font>
      </dxf>
    </rfmt>
    <rfmt sheetId="1" sqref="B28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8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29" start="0" length="2147483647">
    <dxf>
      <font>
        <color rgb="FFFF0000"/>
      </font>
    </dxf>
  </rfmt>
  <rcc rId="1497" sId="1">
    <oc r="C29" t="inlineStr">
      <is>
        <r>
          <t>Priemonė: 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29" t="inlineStr">
      <is>
        <t>Priemonė: Gimnazijų, progimnazijų ir pagrindinių mokyklų veiklos užtikrinimas</t>
      </is>
    </nc>
  </rcc>
  <rcc rId="1498" sId="1" numFmtId="4">
    <oc r="D32">
      <v>623</v>
    </oc>
    <nc r="D32">
      <v>6471.1</v>
    </nc>
  </rcc>
  <rcc rId="1499" sId="1" numFmtId="4">
    <oc r="D30">
      <f>SUM(D32:D35)</f>
    </oc>
    <nc r="D30">
      <v>15849.6</v>
    </nc>
  </rcc>
  <rcc rId="1500" sId="1" numFmtId="4">
    <oc r="D33">
      <v>961.8</v>
    </oc>
    <nc r="D33">
      <v>8755.2999999999993</v>
    </nc>
  </rcc>
  <rcc rId="1501" sId="1" numFmtId="4">
    <oc r="D34">
      <v>3.2</v>
    </oc>
    <nc r="D34">
      <v>164.9</v>
    </nc>
  </rcc>
  <rcc rId="1502" sId="1" numFmtId="4">
    <oc r="D35">
      <v>46.2</v>
    </oc>
    <nc r="D35">
      <v>458.3</v>
    </nc>
  </rcc>
  <rcc rId="1503" sId="1">
    <oc r="D37">
      <f>SUM(D39:D42)</f>
    </oc>
    <nc r="D37"/>
  </rcc>
  <rcc rId="1504" sId="1" numFmtId="4">
    <oc r="D39">
      <v>654.6</v>
    </oc>
    <nc r="D39"/>
  </rcc>
  <rcc rId="1505" sId="1" numFmtId="4">
    <oc r="D40">
      <v>827.8</v>
    </oc>
    <nc r="D40"/>
  </rcc>
  <rcc rId="1506" sId="1" numFmtId="4">
    <oc r="D41">
      <v>18.399999999999999</v>
    </oc>
    <nc r="D41"/>
  </rcc>
  <rcc rId="1507" sId="1" numFmtId="4">
    <oc r="D42">
      <v>5.8</v>
    </oc>
    <nc r="D42"/>
  </rcc>
  <rcc rId="1508" sId="1">
    <oc r="D44">
      <f>SUM(D46:D49)</f>
    </oc>
    <nc r="D44"/>
  </rcc>
  <rcc rId="1509" sId="1" numFmtId="4">
    <oc r="D46">
      <v>1074.5</v>
    </oc>
    <nc r="D46"/>
  </rcc>
  <rcc rId="1510" sId="1" numFmtId="4">
    <oc r="D47">
      <v>878.4</v>
    </oc>
    <nc r="D47"/>
  </rcc>
  <rcc rId="1511" sId="1" numFmtId="4">
    <oc r="D48">
      <v>37.700000000000003</v>
    </oc>
    <nc r="D48"/>
  </rcc>
  <rcc rId="1512" sId="1" numFmtId="4">
    <oc r="D49">
      <v>76.7</v>
    </oc>
    <nc r="D49"/>
  </rcc>
  <rcc rId="1513" sId="1">
    <oc r="D51">
      <f>SUM(D53:D56)</f>
    </oc>
    <nc r="D51"/>
  </rcc>
  <rcc rId="1514" sId="1" numFmtId="4">
    <oc r="D53">
      <v>827.5</v>
    </oc>
    <nc r="D53"/>
  </rcc>
  <rcc rId="1515" sId="1" numFmtId="4">
    <oc r="D54">
      <v>1922.6</v>
    </oc>
    <nc r="D54"/>
  </rcc>
  <rcc rId="1516" sId="1" numFmtId="4">
    <oc r="D55">
      <v>3.6</v>
    </oc>
    <nc r="D55"/>
  </rcc>
  <rcc rId="1517" sId="1" numFmtId="4">
    <oc r="D56">
      <v>238.1</v>
    </oc>
    <nc r="D56"/>
  </rcc>
  <rcc rId="1518" sId="1">
    <oc r="D58">
      <f>SUM(D60:D63)</f>
    </oc>
    <nc r="D58"/>
  </rcc>
  <rcc rId="1519" sId="1" numFmtId="4">
    <oc r="D60">
      <v>768.6</v>
    </oc>
    <nc r="D60"/>
  </rcc>
  <rcc rId="1520" sId="1" numFmtId="4">
    <oc r="D61">
      <v>1291.4000000000001</v>
    </oc>
    <nc r="D61"/>
  </rcc>
  <rcc rId="1521" sId="1" numFmtId="4">
    <oc r="D62">
      <v>5.0999999999999996</v>
    </oc>
    <nc r="D62"/>
  </rcc>
  <rcc rId="1522" sId="1" numFmtId="4">
    <oc r="D63">
      <v>5.9</v>
    </oc>
    <nc r="D63"/>
  </rcc>
  <rcc rId="1523" sId="1">
    <oc r="D65">
      <f>SUM(D67:D70)</f>
    </oc>
    <nc r="D65"/>
  </rcc>
  <rcc rId="1524" sId="1" numFmtId="4">
    <oc r="D67">
      <v>420.8</v>
    </oc>
    <nc r="D67"/>
  </rcc>
  <rcc rId="1525" sId="1" numFmtId="4">
    <oc r="D68">
      <v>456</v>
    </oc>
    <nc r="D68"/>
  </rcc>
  <rcc rId="1526" sId="1" numFmtId="4">
    <oc r="D69">
      <v>0.5</v>
    </oc>
    <nc r="D69"/>
  </rcc>
  <rcc rId="1527" sId="1" numFmtId="4">
    <oc r="D70">
      <v>5.0999999999999996</v>
    </oc>
    <nc r="D70"/>
  </rcc>
  <rcc rId="1528" sId="1">
    <oc r="D72">
      <f>SUM(D74:D77)</f>
    </oc>
    <nc r="D72"/>
  </rcc>
  <rcc rId="1529" sId="1" numFmtId="4">
    <oc r="D74">
      <v>739.6</v>
    </oc>
    <nc r="D74"/>
  </rcc>
  <rcc rId="1530" sId="1" numFmtId="4">
    <oc r="D75">
      <v>828.3</v>
    </oc>
    <nc r="D75"/>
  </rcc>
  <rcc rId="1531" sId="1" numFmtId="4">
    <oc r="D76">
      <v>19</v>
    </oc>
    <nc r="D76"/>
  </rcc>
  <rcc rId="1532" sId="1" numFmtId="4">
    <oc r="D77">
      <v>15.9</v>
    </oc>
    <nc r="D77"/>
  </rcc>
  <rcc rId="1533" sId="1">
    <oc r="D79">
      <f>SUM(D81:D84)</f>
    </oc>
    <nc r="D79"/>
  </rcc>
  <rcc rId="1534" sId="1" numFmtId="4">
    <oc r="D81">
      <v>333.6</v>
    </oc>
    <nc r="D81"/>
  </rcc>
  <rcc rId="1535" sId="1" numFmtId="4">
    <oc r="D82">
      <v>407.1</v>
    </oc>
    <nc r="D82"/>
  </rcc>
  <rcc rId="1536" sId="1" numFmtId="4">
    <oc r="D83">
      <v>23</v>
    </oc>
    <nc r="D83"/>
  </rcc>
  <rcc rId="1537" sId="1" numFmtId="4">
    <oc r="D84">
      <v>12.4</v>
    </oc>
    <nc r="D84"/>
  </rcc>
  <rcc rId="1538" sId="1">
    <oc r="D86">
      <f>SUM(D88:D91)</f>
    </oc>
    <nc r="D86"/>
  </rcc>
  <rcc rId="1539" sId="1" numFmtId="4">
    <oc r="D88">
      <v>571.1</v>
    </oc>
    <nc r="D88"/>
  </rcc>
  <rcc rId="1540" sId="1" numFmtId="4">
    <oc r="D89">
      <v>768</v>
    </oc>
    <nc r="D89"/>
  </rcc>
  <rcc rId="1541" sId="1" numFmtId="4">
    <oc r="D90">
      <v>25</v>
    </oc>
    <nc r="D90"/>
  </rcc>
  <rcc rId="1542" sId="1" numFmtId="4">
    <oc r="D91">
      <v>10.5</v>
    </oc>
    <nc r="D91"/>
  </rcc>
  <rcc rId="1543" sId="1">
    <oc r="D93">
      <f>SUM(D95:D98)</f>
    </oc>
    <nc r="D93"/>
  </rcc>
  <rcc rId="1544" sId="1" numFmtId="4">
    <oc r="D95">
      <v>457.8</v>
    </oc>
    <nc r="D95"/>
  </rcc>
  <rcc rId="1545" sId="1" numFmtId="4">
    <oc r="D96">
      <v>413.9</v>
    </oc>
    <nc r="D96"/>
  </rcc>
  <rcc rId="1546" sId="1" numFmtId="4">
    <oc r="D97">
      <v>29.4</v>
    </oc>
    <nc r="D97"/>
  </rcc>
  <rcc rId="1547" sId="1" numFmtId="4">
    <oc r="D98">
      <v>41.7</v>
    </oc>
    <nc r="D98"/>
  </rcc>
  <rcc rId="1548" sId="1" numFmtId="4">
    <oc r="E30">
      <f>SUM(E32:E35)</f>
    </oc>
    <nc r="E30">
      <v>15699.1</v>
    </nc>
  </rcc>
  <rcc rId="1549" sId="1" numFmtId="4">
    <oc r="E32">
      <v>655.4</v>
    </oc>
    <nc r="E32">
      <v>6807.6</v>
    </nc>
  </rcc>
  <rcc rId="1550" sId="1" numFmtId="4">
    <oc r="E33">
      <v>961.8</v>
    </oc>
    <nc r="E33">
      <v>8717.9</v>
    </nc>
  </rcc>
  <rcc rId="1551" sId="1" numFmtId="4">
    <oc r="E34">
      <v>3.1</v>
    </oc>
    <nc r="E34">
      <v>173.6</v>
    </nc>
  </rcc>
  <rcc rId="1552" sId="1">
    <oc r="E37">
      <f>SUM(E39:E42)</f>
    </oc>
    <nc r="E37"/>
  </rcc>
  <rcc rId="1553" sId="1" numFmtId="4">
    <oc r="E39">
      <v>688.6</v>
    </oc>
    <nc r="E39"/>
  </rcc>
  <rcc rId="1554" sId="1" numFmtId="4">
    <oc r="E40">
      <v>821.9</v>
    </oc>
    <nc r="E40"/>
  </rcc>
  <rcc rId="1555" sId="1" numFmtId="4">
    <oc r="E41">
      <v>18.399999999999999</v>
    </oc>
    <nc r="E41"/>
  </rcc>
  <rcc rId="1556" sId="1">
    <oc r="E44">
      <f>SUM(E46:E49)</f>
    </oc>
    <nc r="E44"/>
  </rcc>
  <rcc rId="1557" sId="1" numFmtId="4">
    <oc r="E46">
      <v>1130.4000000000001</v>
    </oc>
    <nc r="E46"/>
  </rcc>
  <rcc rId="1558" sId="1" numFmtId="4">
    <oc r="E47">
      <v>869.7</v>
    </oc>
    <nc r="E47"/>
  </rcc>
  <rcc rId="1559" sId="1" numFmtId="4">
    <oc r="E48">
      <v>40</v>
    </oc>
    <nc r="E48"/>
  </rcc>
  <rcc rId="1560" sId="1">
    <oc r="E51">
      <f>SUM(E53:E56)</f>
    </oc>
    <nc r="E51"/>
  </rcc>
  <rcc rId="1561" sId="1" numFmtId="4">
    <oc r="E53">
      <v>870.5</v>
    </oc>
    <nc r="E53"/>
  </rcc>
  <rcc rId="1562" sId="1" numFmtId="4">
    <oc r="E54">
      <v>1922.6</v>
    </oc>
    <nc r="E54"/>
  </rcc>
  <rcc rId="1563" sId="1" numFmtId="4">
    <oc r="E55">
      <v>3.6</v>
    </oc>
    <nc r="E55"/>
  </rcc>
  <rcc rId="1564" sId="1">
    <oc r="E58">
      <f>SUM(E60:E63)</f>
    </oc>
    <nc r="E58"/>
  </rcc>
  <rcc rId="1565" sId="1" numFmtId="4">
    <oc r="E60">
      <v>808.6</v>
    </oc>
    <nc r="E60"/>
  </rcc>
  <rcc rId="1566" sId="1" numFmtId="4">
    <oc r="E61">
      <v>1288.7</v>
    </oc>
    <nc r="E61"/>
  </rcc>
  <rcc rId="1567" sId="1" numFmtId="4">
    <oc r="E62">
      <v>5.0999999999999996</v>
    </oc>
    <nc r="E62"/>
  </rcc>
  <rcc rId="1568" sId="1">
    <oc r="E65">
      <f>SUM(E67:E70)</f>
    </oc>
    <nc r="E65"/>
  </rcc>
  <rcc rId="1569" sId="1" numFmtId="4">
    <oc r="E67">
      <v>442.7</v>
    </oc>
    <nc r="E67"/>
  </rcc>
  <rcc rId="1570" sId="1" numFmtId="4">
    <oc r="E68">
      <v>456</v>
    </oc>
    <nc r="E68"/>
  </rcc>
  <rcc rId="1571" sId="1" numFmtId="4">
    <oc r="E69">
      <v>0.5</v>
    </oc>
    <nc r="E69"/>
  </rcc>
  <rcc rId="1572" sId="1">
    <oc r="E72">
      <f>SUM(E74:E77)</f>
    </oc>
    <nc r="E72"/>
  </rcc>
  <rcc rId="1573" sId="1" numFmtId="4">
    <oc r="E74">
      <v>778.1</v>
    </oc>
    <nc r="E74"/>
  </rcc>
  <rcc rId="1574" sId="1" numFmtId="4">
    <oc r="E75">
      <v>821</v>
    </oc>
    <nc r="E75"/>
  </rcc>
  <rcc rId="1575" sId="1" numFmtId="4">
    <oc r="E76">
      <v>22</v>
    </oc>
    <nc r="E76"/>
  </rcc>
  <rcc rId="1576" sId="1">
    <oc r="E79">
      <f>SUM(E81:E84)</f>
    </oc>
    <nc r="E79"/>
  </rcc>
  <rcc rId="1577" sId="1" numFmtId="4">
    <oc r="E81">
      <v>350.9</v>
    </oc>
    <nc r="E81"/>
  </rcc>
  <rcc rId="1578" sId="1" numFmtId="4">
    <oc r="E82">
      <v>405.2</v>
    </oc>
    <nc r="E82"/>
  </rcc>
  <rcc rId="1579" sId="1" numFmtId="4">
    <oc r="E83">
      <v>25</v>
    </oc>
    <nc r="E83"/>
  </rcc>
  <rcc rId="1580" sId="1">
    <oc r="E86">
      <f>SUM(E88:E91)</f>
    </oc>
    <nc r="E86"/>
  </rcc>
  <rcc rId="1581" sId="1" numFmtId="4">
    <oc r="E88">
      <v>600.79999999999995</v>
    </oc>
    <nc r="E88"/>
  </rcc>
  <rcc rId="1582" sId="1" numFmtId="4">
    <oc r="E89">
      <v>761</v>
    </oc>
    <nc r="E89"/>
  </rcc>
  <rcc rId="1583" sId="1" numFmtId="4">
    <oc r="E90">
      <v>25</v>
    </oc>
    <nc r="E90"/>
  </rcc>
  <rcc rId="1584" sId="1">
    <oc r="E93">
      <f>SUM(E95:E98)</f>
    </oc>
    <nc r="E93"/>
  </rcc>
  <rcc rId="1585" sId="1" numFmtId="4">
    <oc r="E95">
      <v>481.6</v>
    </oc>
    <nc r="E95"/>
  </rcc>
  <rcc rId="1586" sId="1" numFmtId="4">
    <oc r="E96">
      <v>410</v>
    </oc>
    <nc r="E96"/>
  </rcc>
  <rcc rId="1587" sId="1" numFmtId="4">
    <oc r="E97">
      <v>30.9</v>
    </oc>
    <nc r="E97"/>
  </rcc>
  <rcc rId="1588" sId="1" numFmtId="4">
    <oc r="F30">
      <f>SUM(F32:F35)</f>
    </oc>
    <nc r="F30">
      <v>15962.8</v>
    </nc>
  </rcc>
  <rcc rId="1589" sId="1" numFmtId="4">
    <oc r="F32">
      <v>680.3</v>
    </oc>
    <nc r="F32">
      <v>7066.3</v>
    </nc>
  </rcc>
  <rcc rId="1590" sId="1" numFmtId="4">
    <oc r="F33">
      <v>961.8</v>
    </oc>
    <nc r="F33">
      <v>8717.9</v>
    </nc>
  </rcc>
  <rcc rId="1591" sId="1" numFmtId="4">
    <oc r="F34">
      <v>3.1</v>
    </oc>
    <nc r="F34">
      <v>178.6</v>
    </nc>
  </rcc>
  <rcc rId="1592" sId="1">
    <oc r="F37">
      <f>SUM(F39:F42)</f>
    </oc>
    <nc r="F37"/>
  </rcc>
  <rcc rId="1593" sId="1" numFmtId="4">
    <oc r="F39">
      <v>714.8</v>
    </oc>
    <nc r="F39"/>
  </rcc>
  <rcc rId="1594" sId="1" numFmtId="4">
    <oc r="F40">
      <v>821.9</v>
    </oc>
    <nc r="F40"/>
  </rcc>
  <rcc rId="1595" sId="1" numFmtId="4">
    <oc r="F41">
      <v>18.399999999999999</v>
    </oc>
    <nc r="F41"/>
  </rcc>
  <rcc rId="1596" sId="1">
    <oc r="F44">
      <f>SUM(F46:F49)</f>
    </oc>
    <nc r="F44"/>
  </rcc>
  <rcc rId="1597" sId="1" numFmtId="4">
    <oc r="F46">
      <v>1173.4000000000001</v>
    </oc>
    <nc r="F46"/>
  </rcc>
  <rcc rId="1598" sId="1" numFmtId="4">
    <oc r="F47">
      <v>869.7</v>
    </oc>
    <nc r="F47"/>
  </rcc>
  <rcc rId="1599" sId="1" numFmtId="4">
    <oc r="F48">
      <v>42.2</v>
    </oc>
    <nc r="F48"/>
  </rcc>
  <rcc rId="1600" sId="1">
    <oc r="F51">
      <f>SUM(F53:F56)</f>
    </oc>
    <nc r="F51"/>
  </rcc>
  <rcc rId="1601" sId="1" numFmtId="4">
    <oc r="F53">
      <v>903.6</v>
    </oc>
    <nc r="F53"/>
  </rcc>
  <rcc rId="1602" sId="1" numFmtId="4">
    <oc r="F54">
      <v>1922.6</v>
    </oc>
    <nc r="F54"/>
  </rcc>
  <rcc rId="1603" sId="1" numFmtId="4">
    <oc r="F55">
      <v>3.6</v>
    </oc>
    <nc r="F55"/>
  </rcc>
  <rcc rId="1604" sId="1">
    <oc r="F58">
      <f>SUM(F60:F63)</f>
    </oc>
    <nc r="F58"/>
  </rcc>
  <rcc rId="1605" sId="1" numFmtId="4">
    <oc r="F60">
      <v>839.3</v>
    </oc>
    <nc r="F60"/>
  </rcc>
  <rcc rId="1606" sId="1" numFmtId="4">
    <oc r="F61">
      <v>1288.7</v>
    </oc>
    <nc r="F61"/>
  </rcc>
  <rcc rId="1607" sId="1" numFmtId="4">
    <oc r="F62">
      <v>5.0999999999999996</v>
    </oc>
    <nc r="F62"/>
  </rcc>
  <rcc rId="1608" sId="1">
    <oc r="F65">
      <f>SUM(F67:F70)</f>
    </oc>
    <nc r="F65"/>
  </rcc>
  <rcc rId="1609" sId="1" numFmtId="4">
    <oc r="F67">
      <v>459.5</v>
    </oc>
    <nc r="F67"/>
  </rcc>
  <rcc rId="1610" sId="1" numFmtId="4">
    <oc r="F68">
      <v>456</v>
    </oc>
    <nc r="F68"/>
  </rcc>
  <rcc rId="1611" sId="1" numFmtId="4">
    <oc r="F69">
      <v>0</v>
    </oc>
    <nc r="F69"/>
  </rcc>
  <rcc rId="1612" sId="1">
    <oc r="F72">
      <f>SUM(F74:F77)</f>
    </oc>
    <nc r="F72"/>
  </rcc>
  <rcc rId="1613" sId="1" numFmtId="4">
    <oc r="F74">
      <v>807.7</v>
    </oc>
    <nc r="F74"/>
  </rcc>
  <rcc rId="1614" sId="1" numFmtId="4">
    <oc r="F75">
      <v>821</v>
    </oc>
    <nc r="F75"/>
  </rcc>
  <rcc rId="1615" sId="1" numFmtId="4">
    <oc r="F76">
      <v>22</v>
    </oc>
    <nc r="F76"/>
  </rcc>
  <rcc rId="1616" sId="1">
    <oc r="F79">
      <f>SUM(F81:F84)</f>
    </oc>
    <nc r="F79"/>
  </rcc>
  <rcc rId="1617" sId="1" numFmtId="4">
    <oc r="F81">
      <v>364.2</v>
    </oc>
    <nc r="F81"/>
  </rcc>
  <rcc rId="1618" sId="1" numFmtId="4">
    <oc r="F82">
      <v>405.2</v>
    </oc>
    <nc r="F82"/>
  </rcc>
  <rcc rId="1619" sId="1" numFmtId="4">
    <oc r="F83">
      <v>27</v>
    </oc>
    <nc r="F83"/>
  </rcc>
  <rcc rId="1620" sId="1">
    <oc r="F86">
      <f>SUM(F88:F91)</f>
    </oc>
    <nc r="F86"/>
  </rcc>
  <rcc rId="1621" sId="1" numFmtId="4">
    <oc r="F88">
      <v>623.6</v>
    </oc>
    <nc r="F88"/>
  </rcc>
  <rcc rId="1622" sId="1" numFmtId="4">
    <oc r="F89">
      <v>761</v>
    </oc>
    <nc r="F89"/>
  </rcc>
  <rcc rId="1623" sId="1" numFmtId="4">
    <oc r="F90">
      <v>25</v>
    </oc>
    <nc r="F90"/>
  </rcc>
  <rcc rId="1624" sId="1">
    <oc r="F93">
      <f>SUM(F95:F98)</f>
    </oc>
    <nc r="F93"/>
  </rcc>
  <rcc rId="1625" sId="1" numFmtId="4">
    <oc r="F95">
      <v>499.9</v>
    </oc>
    <nc r="F95"/>
  </rcc>
  <rcc rId="1626" sId="1" numFmtId="4">
    <oc r="F96">
      <v>410</v>
    </oc>
    <nc r="F96"/>
  </rcc>
  <rcc rId="1627" sId="1" numFmtId="4">
    <oc r="F97">
      <v>32.200000000000003</v>
    </oc>
    <nc r="F97"/>
  </rcc>
  <rrc rId="1628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Paįstrio Juozo Zikaro 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9" sId="1" ref="A36:XFD36" action="deleteRow">
    <undo index="52" exp="ref" v="1" dr="F36" r="F263" sId="1"/>
    <undo index="52" exp="ref" v="1" dr="E36" r="E263" sId="1"/>
    <undo index="52" exp="ref" v="1" dr="D36" r="D26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0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1" sId="1" ref="A36:XFD36" action="deleteRow">
    <undo index="16" exp="ref" v="1" dr="F36" r="E272" sId="1"/>
    <undo index="16" exp="ref" v="1" dr="E36" r="D272" sId="1"/>
    <undo index="16" exp="ref" v="1" dr="D36" r="C27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2" sId="1" ref="A36:XFD36" action="deleteRow">
    <undo index="16" exp="ref" v="1" dr="F36" r="E274" sId="1"/>
    <undo index="16" exp="ref" v="1" dr="E36" r="D274" sId="1"/>
    <undo index="16" exp="ref" v="1" dr="D36" r="C27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3" sId="1" ref="A36:XFD36" action="deleteRow">
    <undo index="16" exp="ref" v="1" dr="F36" r="E271" sId="1"/>
    <undo index="16" exp="ref" v="1" dr="E36" r="D271" sId="1"/>
    <undo index="16" exp="ref" v="1" dr="D36" r="C27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4" sId="1" ref="A36:XFD36" action="deleteRow">
    <undo index="16" exp="ref" v="1" dr="F36" r="E271" sId="1"/>
    <undo index="16" exp="ref" v="1" dr="E36" r="D271" sId="1"/>
    <undo index="16" exp="ref" v="1" dr="D36" r="C27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5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002-01-03-03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r>
            <t>Priemonė: Raguvos gimnazijos veiklos užtikrinimas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 xml:space="preserve"> </t>
          </r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36" sId="1" ref="A36:XFD36" action="deleteRow">
    <undo index="50" exp="ref" v="1" dr="F36" r="F256" sId="1"/>
    <undo index="50" exp="ref" v="1" dr="E36" r="E256" sId="1"/>
    <undo index="50" exp="ref" v="1" dr="D36" r="D25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7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8" sId="1" ref="A36:XFD36" action="deleteRow">
    <undo index="18" exp="ref" v="1" dr="F36" r="E265" sId="1"/>
    <undo index="18" exp="ref" v="1" dr="E36" r="D265" sId="1"/>
    <undo index="18" exp="ref" v="1" dr="D36" r="C26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39" sId="1" ref="A36:XFD36" action="deleteRow">
    <undo index="18" exp="ref" v="1" dr="F36" r="E267" sId="1"/>
    <undo index="18" exp="ref" v="1" dr="E36" r="D267" sId="1"/>
    <undo index="18" exp="ref" v="1" dr="D36" r="C26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0" sId="1" ref="A36:XFD36" action="deleteRow">
    <undo index="18" exp="ref" v="1" dr="F36" r="E264" sId="1"/>
    <undo index="18" exp="ref" v="1" dr="E36" r="D264" sId="1"/>
    <undo index="18" exp="ref" v="1" dr="D36" r="C26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1" sId="1" ref="A36:XFD36" action="deleteRow">
    <undo index="18" exp="ref" v="1" dr="F36" r="E264" sId="1"/>
    <undo index="18" exp="ref" v="1" dr="E36" r="D264" sId="1"/>
    <undo index="18" exp="ref" v="1" dr="D36" r="C26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2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Velžio 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43" sId="1" ref="A36:XFD36" action="deleteRow">
    <undo index="48" exp="ref" v="1" dr="F36" r="F249" sId="1"/>
    <undo index="48" exp="ref" v="1" dr="E36" r="E249" sId="1"/>
    <undo index="48" exp="ref" v="1" dr="D36" r="D24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4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5" sId="1" ref="A36:XFD36" action="deleteRow">
    <undo index="20" exp="ref" v="1" dr="F36" r="E258" sId="1"/>
    <undo index="20" exp="ref" v="1" dr="E36" r="D258" sId="1"/>
    <undo index="20" exp="ref" v="1" dr="D36" r="C258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6" sId="1" ref="A36:XFD36" action="deleteRow">
    <undo index="20" exp="ref" v="1" dr="F36" r="E260" sId="1"/>
    <undo index="20" exp="ref" v="1" dr="E36" r="D260" sId="1"/>
    <undo index="20" exp="ref" v="1" dr="D36" r="C26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7" sId="1" ref="A36:XFD36" action="deleteRow">
    <undo index="20" exp="ref" v="1" dr="F36" r="E257" sId="1"/>
    <undo index="20" exp="ref" v="1" dr="E36" r="D257" sId="1"/>
    <undo index="20" exp="ref" v="1" dr="D36" r="C25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8" sId="1" ref="A36:XFD36" action="deleteRow">
    <undo index="20" exp="ref" v="1" dr="F36" r="E257" sId="1"/>
    <undo index="20" exp="ref" v="1" dr="E36" r="D257" sId="1"/>
    <undo index="20" exp="ref" v="1" dr="D36" r="C25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49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002-01-03-05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Ramygalos 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0" sId="1" ref="A36:XFD36" action="deleteRow">
    <undo index="46" exp="ref" v="1" dr="F36" r="F242" sId="1"/>
    <undo index="46" exp="ref" v="1" dr="E36" r="E242" sId="1"/>
    <undo index="46" exp="ref" v="1" dr="D36" r="D24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1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2" sId="1" ref="A36:XFD36" action="deleteRow">
    <undo index="22" exp="ref" v="1" dr="F36" r="E251" sId="1"/>
    <undo index="22" exp="ref" v="1" dr="E36" r="D251" sId="1"/>
    <undo index="22" exp="ref" v="1" dr="D36" r="C25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3" sId="1" ref="A36:XFD36" action="deleteRow">
    <undo index="22" exp="ref" v="1" dr="F36" r="E253" sId="1"/>
    <undo index="22" exp="ref" v="1" dr="E36" r="D253" sId="1"/>
    <undo index="22" exp="ref" v="1" dr="D36" r="C25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4" sId="1" ref="A36:XFD36" action="deleteRow">
    <undo index="22" exp="ref" v="1" dr="F36" r="E250" sId="1"/>
    <undo index="22" exp="ref" v="1" dr="E36" r="D250" sId="1"/>
    <undo index="22" exp="ref" v="1" dr="D36" r="C25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5" sId="1" ref="A36:XFD36" action="deleteRow">
    <undo index="22" exp="ref" v="1" dr="F36" r="E250" sId="1"/>
    <undo index="22" exp="ref" v="1" dr="E36" r="D250" sId="1"/>
    <undo index="22" exp="ref" v="1" dr="D36" r="C25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6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002-01-03-06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Naujamiesčio mokyklos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57" sId="1" ref="A36:XFD36" action="deleteRow">
    <undo index="44" exp="ref" v="1" dr="F36" r="F235" sId="1"/>
    <undo index="44" exp="ref" v="1" dr="E36" r="E235" sId="1"/>
    <undo index="44" exp="ref" v="1" dr="D36" r="D23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8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59" sId="1" ref="A36:XFD36" action="deleteRow">
    <undo index="24" exp="ref" v="1" dr="F36" r="E244" sId="1"/>
    <undo index="24" exp="ref" v="1" dr="E36" r="D244" sId="1"/>
    <undo index="24" exp="ref" v="1" dr="D36" r="C24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0" sId="1" ref="A36:XFD36" action="deleteRow">
    <undo index="24" exp="ref" v="1" dr="F36" r="E246" sId="1"/>
    <undo index="24" exp="ref" v="1" dr="E36" r="D246" sId="1"/>
    <undo index="24" exp="ref" v="1" dr="D36" r="C24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1" sId="1" ref="A36:XFD36" action="deleteRow">
    <undo index="24" exp="ref" v="1" dr="F36" r="E243" sId="1"/>
    <undo index="24" exp="ref" v="1" dr="E36" r="D243" sId="1"/>
    <undo index="24" exp="ref" v="1" dr="D36" r="C24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2" sId="1" ref="A36:XFD36" action="deleteRow">
    <undo index="24" exp="ref" v="1" dr="F36" r="E243" sId="1"/>
    <undo index="24" exp="ref" v="1" dr="E36" r="D243" sId="1"/>
    <undo index="24" exp="ref" v="1" dr="D36" r="C24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3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002-01-03-07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Smilgių gimnazijos ir ikimokyklinio ugdymo skyriaus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64" sId="1" ref="A36:XFD36" action="deleteRow">
    <undo index="42" exp="ref" v="1" dr="F36" r="F228" sId="1"/>
    <undo index="42" exp="ref" v="1" dr="E36" r="E228" sId="1"/>
    <undo index="42" exp="ref" v="1" dr="D36" r="D228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5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6" sId="1" ref="A36:XFD36" action="deleteRow">
    <undo index="26" exp="ref" v="1" dr="F36" r="E237" sId="1"/>
    <undo index="26" exp="ref" v="1" dr="E36" r="D237" sId="1"/>
    <undo index="26" exp="ref" v="1" dr="D36" r="C23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7" sId="1" ref="A36:XFD36" action="deleteRow">
    <undo index="26" exp="ref" v="1" dr="F36" r="E239" sId="1"/>
    <undo index="26" exp="ref" v="1" dr="E36" r="D239" sId="1"/>
    <undo index="26" exp="ref" v="1" dr="D36" r="C23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8" sId="1" ref="A36:XFD36" action="deleteRow">
    <undo index="26" exp="ref" v="1" dr="F36" r="E236" sId="1"/>
    <undo index="26" exp="ref" v="1" dr="E36" r="D236" sId="1"/>
    <undo index="26" exp="ref" v="1" dr="D36" r="C23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69" sId="1" ref="A36:XFD36" action="deleteRow">
    <undo index="26" exp="ref" v="1" dr="F36" r="E236" sId="1"/>
    <undo index="26" exp="ref" v="1" dr="E36" r="D236" sId="1"/>
    <undo index="26" exp="ref" v="1" dr="D36" r="C23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0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002-01-03-08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Dembavos progimnazijos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71" sId="1" ref="A36:XFD36" action="deleteRow">
    <undo index="40" exp="ref" v="1" dr="F36" r="F221" sId="1"/>
    <undo index="40" exp="ref" v="1" dr="E36" r="E221" sId="1"/>
    <undo index="40" exp="ref" v="1" dr="D36" r="D221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2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3" sId="1" ref="A36:XFD36" action="deleteRow">
    <undo index="28" exp="ref" v="1" dr="F36" r="E230" sId="1"/>
    <undo index="28" exp="ref" v="1" dr="E36" r="D230" sId="1"/>
    <undo index="28" exp="ref" v="1" dr="D36" r="C230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4" sId="1" ref="A36:XFD36" action="deleteRow">
    <undo index="28" exp="ref" v="1" dr="F36" r="E232" sId="1"/>
    <undo index="28" exp="ref" v="1" dr="E36" r="D232" sId="1"/>
    <undo index="28" exp="ref" v="1" dr="D36" r="C23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5" sId="1" ref="A36:XFD36" action="deleteRow">
    <undo index="28" exp="ref" v="1" dr="F36" r="E229" sId="1"/>
    <undo index="28" exp="ref" v="1" dr="E36" r="D229" sId="1"/>
    <undo index="28" exp="ref" v="1" dr="D36" r="C22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6" sId="1" ref="A36:XFD36" action="deleteRow">
    <undo index="28" exp="ref" v="1" dr="F36" r="E229" sId="1"/>
    <undo index="28" exp="ref" v="1" dr="E36" r="D229" sId="1"/>
    <undo index="28" exp="ref" v="1" dr="D36" r="C229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7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002-01-03-09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Paliūniškio pagrindinės mokyklos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78" sId="1" ref="A36:XFD36" action="deleteRow">
    <undo index="38" exp="ref" v="1" dr="F36" r="F214" sId="1"/>
    <undo index="38" exp="ref" v="1" dr="E36" r="E214" sId="1"/>
    <undo index="38" exp="ref" v="1" dr="D36" r="D214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79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0" sId="1" ref="A36:XFD36" action="deleteRow">
    <undo index="30" exp="ref" v="1" dr="F36" r="E223" sId="1"/>
    <undo index="30" exp="ref" v="1" dr="E36" r="D223" sId="1"/>
    <undo index="30" exp="ref" v="1" dr="D36" r="C223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1" sId="1" ref="A36:XFD36" action="deleteRow">
    <undo index="30" exp="ref" v="1" dr="F36" r="E225" sId="1"/>
    <undo index="30" exp="ref" v="1" dr="E36" r="D225" sId="1"/>
    <undo index="30" exp="ref" v="1" dr="D36" r="C22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2" sId="1" ref="A36:XFD36" action="deleteRow">
    <undo index="30" exp="ref" v="1" dr="F36" r="E222" sId="1"/>
    <undo index="30" exp="ref" v="1" dr="E36" r="D222" sId="1"/>
    <undo index="30" exp="ref" v="1" dr="D36" r="C22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3" sId="1" ref="A36:XFD36" action="deleteRow">
    <undo index="30" exp="ref" v="1" dr="F36" r="E222" sId="1"/>
    <undo index="30" exp="ref" v="1" dr="E36" r="D222" sId="1"/>
    <undo index="30" exp="ref" v="1" dr="D36" r="C222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4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cc rId="0" sId="1" dxf="1">
      <nc r="B36" t="inlineStr">
        <is>
          <t>002-01-03-10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36" t="inlineStr">
        <is>
          <t xml:space="preserve">Priemonė: Upytės Antano Belazaro pagrindinės mokyklos ir ikimokyklinio ugdymo skyriaus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36" t="inlineStr">
        <is>
          <t>1.2.1.4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85" sId="1" ref="A36:XFD36" action="deleteRow">
    <undo index="36" exp="ref" v="1" dr="F36" r="F207" sId="1"/>
    <undo index="36" exp="ref" v="1" dr="E36" r="E207" sId="1"/>
    <undo index="36" exp="ref" v="1" dr="D36" r="D207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6" sId="1" ref="A36:XFD36" action="deleteRow"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lef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6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7" sId="1" ref="A36:XFD36" action="deleteRow">
    <undo index="32" exp="ref" v="1" dr="F36" r="E216" sId="1"/>
    <undo index="32" exp="ref" v="1" dr="E36" r="D216" sId="1"/>
    <undo index="32" exp="ref" v="1" dr="D36" r="C216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8" sId="1" ref="A36:XFD36" action="deleteRow">
    <undo index="32" exp="ref" v="1" dr="F36" r="E218" sId="1"/>
    <undo index="32" exp="ref" v="1" dr="E36" r="D218" sId="1"/>
    <undo index="32" exp="ref" v="1" dr="D36" r="C218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89" sId="1" ref="A36:XFD36" action="deleteRow">
    <undo index="32" exp="ref" v="1" dr="F36" r="E215" sId="1"/>
    <undo index="32" exp="ref" v="1" dr="E36" r="D215" sId="1"/>
    <undo index="32" exp="ref" v="1" dr="D36" r="C21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6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90" sId="1" ref="A36:XFD36" action="deleteRow">
    <undo index="32" exp="ref" v="1" dr="F36" r="E215" sId="1"/>
    <undo index="32" exp="ref" v="1" dr="E36" r="D215" sId="1"/>
    <undo index="32" exp="ref" v="1" dr="D36" r="C215" sId="1"/>
    <rfmt sheetId="1" xfDxf="1" sqref="A36:XFD36" start="0" length="0">
      <dxf>
        <font>
          <sz val="10"/>
          <name val="Times New Roman"/>
          <scheme val="none"/>
        </font>
      </dxf>
    </rfmt>
    <rfmt sheetId="1" sqref="B36" start="0" length="0">
      <dxf>
        <fill>
          <patternFill patternType="solid">
            <bgColor theme="0"/>
          </patternFill>
        </fill>
        <alignment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6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16"/>
  <sheetViews>
    <sheetView tabSelected="1" topLeftCell="A169" zoomScaleNormal="100" workbookViewId="0">
      <selection activeCell="B204" sqref="B204:G20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108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107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113</v>
      </c>
      <c r="C6" s="15" t="s">
        <v>110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3639.1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1864.3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1431.5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192.7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150.6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110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110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114</v>
      </c>
      <c r="C21" s="15" t="s">
        <v>111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2143.6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1012.7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930.7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88.2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115</v>
      </c>
      <c r="C29" s="15" t="s">
        <v>112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16060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6471.1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8965.7000000000007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164.9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458.3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109</v>
      </c>
    </row>
    <row r="38" spans="2:7" ht="18.600000000000001" customHeight="1" x14ac:dyDescent="0.2">
      <c r="B38" s="42"/>
      <c r="C38" s="19" t="s">
        <v>3</v>
      </c>
      <c r="D38" s="9">
        <f>SUM(D40:D43)</f>
        <v>748.69999999999993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94.4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12.9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399.79999999999995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186.6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/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619.9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431.7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145.69999999999999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15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27.5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2997.6000000000004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1103.4000000000001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1894.2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/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0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/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13.6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/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1893.7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626.20000000000005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1267.5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71.8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71.8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340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240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100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627.5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627.5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100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100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0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/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SUM(D130:D131)</f>
        <v>2512.9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2512.9</v>
      </c>
      <c r="E131" s="24"/>
      <c r="F131" s="24"/>
      <c r="G131" s="55"/>
    </row>
    <row r="132" spans="2:7" ht="43.5" customHeight="1" x14ac:dyDescent="0.2">
      <c r="B132" s="44" t="s">
        <v>59</v>
      </c>
      <c r="C132" s="15" t="s">
        <v>77</v>
      </c>
      <c r="D132" s="25"/>
      <c r="E132" s="25"/>
      <c r="F132" s="25"/>
      <c r="G132" s="49" t="s">
        <v>60</v>
      </c>
    </row>
    <row r="133" spans="2:7" ht="16.149999999999999" customHeight="1" x14ac:dyDescent="0.2">
      <c r="B133" s="42"/>
      <c r="C133" s="19" t="s">
        <v>3</v>
      </c>
      <c r="D133" s="9">
        <f>SUM(D135:D138)</f>
        <v>1484.5</v>
      </c>
      <c r="E133" s="9">
        <f t="shared" ref="E133:F133" si="20">SUM(E135:E138)</f>
        <v>940</v>
      </c>
      <c r="F133" s="9">
        <f t="shared" si="20"/>
        <v>0</v>
      </c>
      <c r="G133" s="53"/>
    </row>
    <row r="134" spans="2:7" ht="16.149999999999999" customHeight="1" x14ac:dyDescent="0.2">
      <c r="B134" s="45"/>
      <c r="C134" s="43" t="s">
        <v>4</v>
      </c>
      <c r="D134" s="7"/>
      <c r="E134" s="7"/>
      <c r="F134" s="7"/>
      <c r="G134" s="54"/>
    </row>
    <row r="135" spans="2:7" ht="16.149999999999999" customHeight="1" x14ac:dyDescent="0.2">
      <c r="B135" s="30"/>
      <c r="C135" s="41" t="s">
        <v>10</v>
      </c>
      <c r="D135" s="23">
        <v>1484.5</v>
      </c>
      <c r="E135" s="23"/>
      <c r="F135" s="23"/>
      <c r="G135" s="55"/>
    </row>
    <row r="136" spans="2:7" ht="16.149999999999999" customHeight="1" x14ac:dyDescent="0.2">
      <c r="B136" s="30"/>
      <c r="C136" s="41" t="s">
        <v>13</v>
      </c>
      <c r="D136" s="23"/>
      <c r="E136" s="23">
        <v>90</v>
      </c>
      <c r="F136" s="23"/>
      <c r="G136" s="55"/>
    </row>
    <row r="137" spans="2:7" ht="16.149999999999999" customHeight="1" x14ac:dyDescent="0.2">
      <c r="B137" s="35"/>
      <c r="C137" s="41" t="s">
        <v>14</v>
      </c>
      <c r="D137" s="23"/>
      <c r="E137" s="23">
        <v>850</v>
      </c>
      <c r="F137" s="24"/>
      <c r="G137" s="55"/>
    </row>
    <row r="138" spans="2:7" ht="16.149999999999999" customHeight="1" x14ac:dyDescent="0.2">
      <c r="B138" s="36"/>
      <c r="C138" s="41" t="s">
        <v>9</v>
      </c>
      <c r="D138" s="46"/>
      <c r="E138" s="46"/>
      <c r="F138" s="46"/>
      <c r="G138" s="56"/>
    </row>
    <row r="139" spans="2:7" ht="55.5" customHeight="1" x14ac:dyDescent="0.2">
      <c r="B139" s="44" t="s">
        <v>61</v>
      </c>
      <c r="C139" s="15" t="s">
        <v>76</v>
      </c>
      <c r="D139" s="25"/>
      <c r="E139" s="25"/>
      <c r="F139" s="25"/>
      <c r="G139" s="49" t="s">
        <v>55</v>
      </c>
    </row>
    <row r="140" spans="2:7" ht="16.149999999999999" customHeight="1" x14ac:dyDescent="0.2">
      <c r="B140" s="42"/>
      <c r="C140" s="19" t="s">
        <v>3</v>
      </c>
      <c r="D140" s="9">
        <f>SUM(D142:D144)</f>
        <v>652.70000000000005</v>
      </c>
      <c r="E140" s="9">
        <f t="shared" ref="E140:F140" si="21">SUM(E142:E144)</f>
        <v>97.5</v>
      </c>
      <c r="F140" s="9">
        <f t="shared" si="21"/>
        <v>101.2</v>
      </c>
      <c r="G140" s="53"/>
    </row>
    <row r="141" spans="2:7" ht="16.149999999999999" customHeight="1" x14ac:dyDescent="0.2">
      <c r="B141" s="45"/>
      <c r="C141" s="43" t="s">
        <v>4</v>
      </c>
      <c r="D141" s="7"/>
      <c r="E141" s="7"/>
      <c r="F141" s="7"/>
      <c r="G141" s="54"/>
    </row>
    <row r="142" spans="2:7" ht="16.149999999999999" customHeight="1" x14ac:dyDescent="0.2">
      <c r="B142" s="30"/>
      <c r="C142" s="41" t="s">
        <v>10</v>
      </c>
      <c r="D142" s="23">
        <v>142.69999999999999</v>
      </c>
      <c r="E142" s="23">
        <v>97.5</v>
      </c>
      <c r="F142" s="23">
        <v>101.2</v>
      </c>
      <c r="G142" s="55"/>
    </row>
    <row r="143" spans="2:7" ht="16.149999999999999" customHeight="1" x14ac:dyDescent="0.2">
      <c r="B143" s="35"/>
      <c r="C143" s="41" t="s">
        <v>14</v>
      </c>
      <c r="D143" s="23">
        <v>510</v>
      </c>
      <c r="E143" s="23"/>
      <c r="F143" s="23"/>
      <c r="G143" s="55"/>
    </row>
    <row r="144" spans="2:7" ht="16.149999999999999" customHeight="1" x14ac:dyDescent="0.2">
      <c r="B144" s="36"/>
      <c r="C144" s="41" t="s">
        <v>9</v>
      </c>
      <c r="D144" s="46"/>
      <c r="E144" s="46"/>
      <c r="F144" s="46"/>
      <c r="G144" s="56"/>
    </row>
    <row r="145" spans="2:7" ht="28.5" customHeight="1" x14ac:dyDescent="0.2">
      <c r="B145" s="44" t="s">
        <v>62</v>
      </c>
      <c r="C145" s="15" t="s">
        <v>75</v>
      </c>
      <c r="D145" s="25"/>
      <c r="E145" s="25"/>
      <c r="F145" s="25"/>
      <c r="G145" s="49" t="s">
        <v>54</v>
      </c>
    </row>
    <row r="146" spans="2:7" ht="16.149999999999999" customHeight="1" x14ac:dyDescent="0.2">
      <c r="B146" s="42"/>
      <c r="C146" s="19" t="s">
        <v>3</v>
      </c>
      <c r="D146" s="9">
        <f>SUM(D148:D150)</f>
        <v>0</v>
      </c>
      <c r="E146" s="9">
        <f t="shared" ref="E146:F146" si="22">SUM(E148:E150)</f>
        <v>0</v>
      </c>
      <c r="F146" s="9">
        <f t="shared" si="22"/>
        <v>0</v>
      </c>
      <c r="G146" s="53"/>
    </row>
    <row r="147" spans="2:7" ht="16.149999999999999" customHeight="1" x14ac:dyDescent="0.2">
      <c r="B147" s="45"/>
      <c r="C147" s="43" t="s">
        <v>4</v>
      </c>
      <c r="D147" s="7"/>
      <c r="E147" s="7"/>
      <c r="F147" s="7"/>
      <c r="G147" s="54"/>
    </row>
    <row r="148" spans="2:7" ht="16.149999999999999" customHeight="1" x14ac:dyDescent="0.2">
      <c r="B148" s="30"/>
      <c r="C148" s="41" t="s">
        <v>10</v>
      </c>
      <c r="D148" s="24"/>
      <c r="E148" s="24"/>
      <c r="F148" s="24"/>
      <c r="G148" s="55"/>
    </row>
    <row r="149" spans="2:7" ht="16.149999999999999" customHeight="1" x14ac:dyDescent="0.2">
      <c r="B149" s="35"/>
      <c r="C149" s="41" t="s">
        <v>14</v>
      </c>
      <c r="D149" s="24"/>
      <c r="E149" s="24"/>
      <c r="F149" s="24"/>
      <c r="G149" s="55"/>
    </row>
    <row r="150" spans="2:7" ht="16.149999999999999" customHeight="1" x14ac:dyDescent="0.2">
      <c r="B150" s="36"/>
      <c r="C150" s="41" t="s">
        <v>9</v>
      </c>
      <c r="D150" s="61"/>
      <c r="E150" s="61"/>
      <c r="F150" s="61"/>
      <c r="G150" s="56"/>
    </row>
    <row r="151" spans="2:7" ht="33" customHeight="1" x14ac:dyDescent="0.2">
      <c r="B151" s="44" t="s">
        <v>65</v>
      </c>
      <c r="C151" s="15" t="s">
        <v>74</v>
      </c>
      <c r="D151" s="25"/>
      <c r="E151" s="25"/>
      <c r="F151" s="25"/>
      <c r="G151" s="49" t="s">
        <v>54</v>
      </c>
    </row>
    <row r="152" spans="2:7" ht="16.149999999999999" customHeight="1" x14ac:dyDescent="0.2">
      <c r="B152" s="42"/>
      <c r="C152" s="19" t="s">
        <v>3</v>
      </c>
      <c r="D152" s="9">
        <f>SUM(D154:D157)</f>
        <v>1581.9</v>
      </c>
      <c r="E152" s="9">
        <f>SUM(E154:E157)</f>
        <v>26.1</v>
      </c>
      <c r="F152" s="9">
        <f>SUM(F154:F157)</f>
        <v>0</v>
      </c>
      <c r="G152" s="53"/>
    </row>
    <row r="153" spans="2:7" ht="16.149999999999999" customHeight="1" x14ac:dyDescent="0.2">
      <c r="B153" s="45"/>
      <c r="C153" s="43" t="s">
        <v>4</v>
      </c>
      <c r="D153" s="7"/>
      <c r="E153" s="7"/>
      <c r="F153" s="7"/>
      <c r="G153" s="54"/>
    </row>
    <row r="154" spans="2:7" ht="25.5" x14ac:dyDescent="0.2">
      <c r="B154" s="30"/>
      <c r="C154" s="41" t="s">
        <v>10</v>
      </c>
      <c r="D154" s="23">
        <v>200</v>
      </c>
      <c r="E154" s="23"/>
      <c r="F154" s="23"/>
      <c r="G154" s="55"/>
    </row>
    <row r="155" spans="2:7" ht="16.149999999999999" customHeight="1" x14ac:dyDescent="0.2">
      <c r="B155" s="30"/>
      <c r="C155" s="41" t="s">
        <v>13</v>
      </c>
      <c r="D155" s="23">
        <v>219.9</v>
      </c>
      <c r="E155" s="23">
        <v>1.1000000000000001</v>
      </c>
      <c r="F155" s="23"/>
      <c r="G155" s="55"/>
    </row>
    <row r="156" spans="2:7" ht="16.149999999999999" customHeight="1" x14ac:dyDescent="0.2">
      <c r="B156" s="35"/>
      <c r="C156" s="41" t="s">
        <v>14</v>
      </c>
      <c r="D156" s="23">
        <v>1162</v>
      </c>
      <c r="E156" s="23">
        <v>25</v>
      </c>
      <c r="F156" s="23"/>
      <c r="G156" s="55"/>
    </row>
    <row r="157" spans="2:7" ht="16.149999999999999" customHeight="1" x14ac:dyDescent="0.2">
      <c r="B157" s="36"/>
      <c r="C157" s="41" t="s">
        <v>9</v>
      </c>
      <c r="D157" s="46"/>
      <c r="E157" s="46"/>
      <c r="F157" s="46"/>
      <c r="G157" s="56"/>
    </row>
    <row r="158" spans="2:7" ht="42.75" customHeight="1" x14ac:dyDescent="0.2">
      <c r="B158" s="44" t="s">
        <v>64</v>
      </c>
      <c r="C158" s="15" t="s">
        <v>73</v>
      </c>
      <c r="D158" s="25"/>
      <c r="E158" s="25"/>
      <c r="F158" s="25"/>
      <c r="G158" s="49" t="s">
        <v>54</v>
      </c>
    </row>
    <row r="159" spans="2:7" ht="16.149999999999999" customHeight="1" x14ac:dyDescent="0.2">
      <c r="B159" s="42"/>
      <c r="C159" s="19" t="s">
        <v>3</v>
      </c>
      <c r="D159" s="9">
        <f>SUM(D161:D164)</f>
        <v>0</v>
      </c>
      <c r="E159" s="9">
        <f>SUM(E161:E164)</f>
        <v>0</v>
      </c>
      <c r="F159" s="9">
        <f>SUM(F161:F164)</f>
        <v>0</v>
      </c>
      <c r="G159" s="53"/>
    </row>
    <row r="160" spans="2:7" ht="16.149999999999999" customHeight="1" x14ac:dyDescent="0.2">
      <c r="B160" s="45"/>
      <c r="C160" s="43" t="s">
        <v>4</v>
      </c>
      <c r="D160" s="7"/>
      <c r="E160" s="7"/>
      <c r="F160" s="7"/>
      <c r="G160" s="54"/>
    </row>
    <row r="161" spans="2:7" ht="24" customHeight="1" x14ac:dyDescent="0.2">
      <c r="B161" s="30"/>
      <c r="C161" s="41" t="s">
        <v>10</v>
      </c>
      <c r="D161" s="24"/>
      <c r="E161" s="24"/>
      <c r="F161" s="24"/>
      <c r="G161" s="55"/>
    </row>
    <row r="162" spans="2:7" ht="24" customHeight="1" x14ac:dyDescent="0.2">
      <c r="B162" s="30"/>
      <c r="C162" s="41" t="s">
        <v>13</v>
      </c>
      <c r="D162" s="24"/>
      <c r="E162" s="24"/>
      <c r="F162" s="24"/>
      <c r="G162" s="55"/>
    </row>
    <row r="163" spans="2:7" ht="16.149999999999999" customHeight="1" x14ac:dyDescent="0.2">
      <c r="B163" s="35"/>
      <c r="C163" s="41" t="s">
        <v>14</v>
      </c>
      <c r="D163" s="24"/>
      <c r="E163" s="24"/>
      <c r="F163" s="24"/>
      <c r="G163" s="55"/>
    </row>
    <row r="164" spans="2:7" ht="16.149999999999999" customHeight="1" x14ac:dyDescent="0.2">
      <c r="B164" s="36"/>
      <c r="C164" s="41" t="s">
        <v>9</v>
      </c>
      <c r="D164" s="46"/>
      <c r="E164" s="46"/>
      <c r="F164" s="46"/>
      <c r="G164" s="56"/>
    </row>
    <row r="165" spans="2:7" ht="29.25" customHeight="1" x14ac:dyDescent="0.2">
      <c r="B165" s="44" t="s">
        <v>99</v>
      </c>
      <c r="C165" s="15" t="s">
        <v>100</v>
      </c>
      <c r="D165" s="25"/>
      <c r="E165" s="25"/>
      <c r="F165" s="25"/>
      <c r="G165" s="49" t="s">
        <v>54</v>
      </c>
    </row>
    <row r="166" spans="2:7" ht="16.149999999999999" customHeight="1" x14ac:dyDescent="0.2">
      <c r="B166" s="42"/>
      <c r="C166" s="19" t="s">
        <v>3</v>
      </c>
      <c r="D166" s="9">
        <f>SUM(D168:D170)</f>
        <v>4.9000000000000004</v>
      </c>
      <c r="E166" s="9">
        <f>SUM(E168:E170)</f>
        <v>4.9000000000000004</v>
      </c>
      <c r="F166" s="9">
        <f>SUM(F168:F170)</f>
        <v>0</v>
      </c>
      <c r="G166" s="53"/>
    </row>
    <row r="167" spans="2:7" ht="16.149999999999999" customHeight="1" x14ac:dyDescent="0.2">
      <c r="B167" s="45"/>
      <c r="C167" s="43" t="s">
        <v>4</v>
      </c>
      <c r="D167" s="7"/>
      <c r="E167" s="7"/>
      <c r="F167" s="7"/>
      <c r="G167" s="54"/>
    </row>
    <row r="168" spans="2:7" ht="25.5" customHeight="1" x14ac:dyDescent="0.2">
      <c r="B168" s="30"/>
      <c r="C168" s="41" t="s">
        <v>10</v>
      </c>
      <c r="D168" s="24"/>
      <c r="E168" s="24"/>
      <c r="F168" s="24"/>
      <c r="G168" s="55"/>
    </row>
    <row r="169" spans="2:7" ht="16.149999999999999" customHeight="1" x14ac:dyDescent="0.2">
      <c r="B169" s="35"/>
      <c r="C169" s="41" t="s">
        <v>14</v>
      </c>
      <c r="D169" s="23">
        <v>4.9000000000000004</v>
      </c>
      <c r="E169" s="23">
        <v>4.9000000000000004</v>
      </c>
      <c r="F169" s="24"/>
      <c r="G169" s="55"/>
    </row>
    <row r="170" spans="2:7" ht="16.149999999999999" customHeight="1" x14ac:dyDescent="0.2">
      <c r="B170" s="36"/>
      <c r="C170" s="41" t="s">
        <v>9</v>
      </c>
      <c r="D170" s="46"/>
      <c r="E170" s="46"/>
      <c r="F170" s="46"/>
      <c r="G170" s="56"/>
    </row>
    <row r="171" spans="2:7" ht="42.75" customHeight="1" x14ac:dyDescent="0.2">
      <c r="B171" s="44" t="s">
        <v>101</v>
      </c>
      <c r="C171" s="15" t="s">
        <v>102</v>
      </c>
      <c r="D171" s="25"/>
      <c r="E171" s="25"/>
      <c r="F171" s="25"/>
      <c r="G171" s="49"/>
    </row>
    <row r="172" spans="2:7" ht="16.149999999999999" customHeight="1" x14ac:dyDescent="0.2">
      <c r="B172" s="42"/>
      <c r="C172" s="19" t="s">
        <v>3</v>
      </c>
      <c r="D172" s="9">
        <f>SUM(D174:D177)</f>
        <v>95.3</v>
      </c>
      <c r="E172" s="9">
        <f>SUM(E174:E177)</f>
        <v>95.3</v>
      </c>
      <c r="F172" s="9">
        <f>SUM(F174:F177)</f>
        <v>39.799999999999997</v>
      </c>
      <c r="G172" s="53"/>
    </row>
    <row r="173" spans="2:7" ht="16.149999999999999" customHeight="1" x14ac:dyDescent="0.2">
      <c r="B173" s="45"/>
      <c r="C173" s="43" t="s">
        <v>4</v>
      </c>
      <c r="D173" s="7"/>
      <c r="E173" s="7"/>
      <c r="F173" s="7"/>
      <c r="G173" s="54"/>
    </row>
    <row r="174" spans="2:7" ht="16.149999999999999" customHeight="1" x14ac:dyDescent="0.2">
      <c r="B174" s="30"/>
      <c r="C174" s="41" t="s">
        <v>10</v>
      </c>
      <c r="D174" s="24"/>
      <c r="E174" s="24"/>
      <c r="F174" s="24"/>
      <c r="G174" s="55"/>
    </row>
    <row r="175" spans="2:7" ht="16.149999999999999" customHeight="1" x14ac:dyDescent="0.2">
      <c r="B175" s="30"/>
      <c r="C175" s="41" t="s">
        <v>13</v>
      </c>
      <c r="D175" s="23">
        <v>18.8</v>
      </c>
      <c r="E175" s="23">
        <v>18.8</v>
      </c>
      <c r="F175" s="23">
        <v>7.9</v>
      </c>
      <c r="G175" s="55"/>
    </row>
    <row r="176" spans="2:7" ht="16.149999999999999" customHeight="1" x14ac:dyDescent="0.2">
      <c r="B176" s="35"/>
      <c r="C176" s="41" t="s">
        <v>14</v>
      </c>
      <c r="D176" s="23">
        <v>76.5</v>
      </c>
      <c r="E176" s="23">
        <v>76.5</v>
      </c>
      <c r="F176" s="23">
        <v>31.9</v>
      </c>
      <c r="G176" s="55"/>
    </row>
    <row r="177" spans="2:7" ht="16.149999999999999" customHeight="1" x14ac:dyDescent="0.2">
      <c r="B177" s="36"/>
      <c r="C177" s="41" t="s">
        <v>9</v>
      </c>
      <c r="D177" s="46"/>
      <c r="E177" s="46"/>
      <c r="F177" s="46"/>
      <c r="G177" s="56"/>
    </row>
    <row r="178" spans="2:7" ht="30" customHeight="1" x14ac:dyDescent="0.2">
      <c r="B178" s="44" t="s">
        <v>104</v>
      </c>
      <c r="C178" s="15" t="s">
        <v>103</v>
      </c>
      <c r="D178" s="25"/>
      <c r="E178" s="25"/>
      <c r="F178" s="25"/>
      <c r="G178" s="49"/>
    </row>
    <row r="179" spans="2:7" ht="16.149999999999999" customHeight="1" x14ac:dyDescent="0.2">
      <c r="B179" s="42"/>
      <c r="C179" s="19" t="s">
        <v>3</v>
      </c>
      <c r="D179" s="9">
        <f>SUM(D181:D183)</f>
        <v>0</v>
      </c>
      <c r="E179" s="9">
        <f>SUM(E181:E183)</f>
        <v>0</v>
      </c>
      <c r="F179" s="9">
        <f>SUM(F181:F183)</f>
        <v>0</v>
      </c>
      <c r="G179" s="53"/>
    </row>
    <row r="180" spans="2:7" ht="16.149999999999999" customHeight="1" x14ac:dyDescent="0.2">
      <c r="B180" s="45"/>
      <c r="C180" s="43" t="s">
        <v>4</v>
      </c>
      <c r="D180" s="7"/>
      <c r="E180" s="7"/>
      <c r="F180" s="7"/>
      <c r="G180" s="54"/>
    </row>
    <row r="181" spans="2:7" ht="16.149999999999999" customHeight="1" x14ac:dyDescent="0.2">
      <c r="B181" s="30"/>
      <c r="C181" s="41" t="s">
        <v>10</v>
      </c>
      <c r="D181" s="24"/>
      <c r="E181" s="24"/>
      <c r="F181" s="24"/>
      <c r="G181" s="55"/>
    </row>
    <row r="182" spans="2:7" ht="16.149999999999999" customHeight="1" x14ac:dyDescent="0.2">
      <c r="B182" s="35"/>
      <c r="C182" s="41" t="s">
        <v>14</v>
      </c>
      <c r="D182" s="24"/>
      <c r="E182" s="24"/>
      <c r="F182" s="24"/>
      <c r="G182" s="55"/>
    </row>
    <row r="183" spans="2:7" ht="16.149999999999999" customHeight="1" x14ac:dyDescent="0.2">
      <c r="B183" s="36"/>
      <c r="C183" s="41" t="s">
        <v>9</v>
      </c>
      <c r="D183" s="46"/>
      <c r="E183" s="46"/>
      <c r="F183" s="46"/>
      <c r="G183" s="56"/>
    </row>
    <row r="184" spans="2:7" ht="32.25" customHeight="1" x14ac:dyDescent="0.2">
      <c r="B184" s="44" t="s">
        <v>105</v>
      </c>
      <c r="C184" s="15" t="s">
        <v>106</v>
      </c>
      <c r="D184" s="25"/>
      <c r="E184" s="25"/>
      <c r="F184" s="25"/>
      <c r="G184" s="49"/>
    </row>
    <row r="185" spans="2:7" ht="16.149999999999999" customHeight="1" x14ac:dyDescent="0.2">
      <c r="B185" s="42"/>
      <c r="C185" s="19" t="s">
        <v>3</v>
      </c>
      <c r="D185" s="9">
        <f>SUM(D187:D189)</f>
        <v>0</v>
      </c>
      <c r="E185" s="9">
        <f>SUM(E187:E189)</f>
        <v>0</v>
      </c>
      <c r="F185" s="9">
        <f>SUM(F187:F189)</f>
        <v>0</v>
      </c>
      <c r="G185" s="53"/>
    </row>
    <row r="186" spans="2:7" ht="16.149999999999999" customHeight="1" x14ac:dyDescent="0.2">
      <c r="B186" s="45"/>
      <c r="C186" s="43" t="s">
        <v>4</v>
      </c>
      <c r="D186" s="7"/>
      <c r="E186" s="7"/>
      <c r="F186" s="7"/>
      <c r="G186" s="54"/>
    </row>
    <row r="187" spans="2:7" ht="16.149999999999999" customHeight="1" x14ac:dyDescent="0.2">
      <c r="B187" s="30"/>
      <c r="C187" s="41" t="s">
        <v>10</v>
      </c>
      <c r="D187" s="24"/>
      <c r="E187" s="24"/>
      <c r="F187" s="24"/>
      <c r="G187" s="55"/>
    </row>
    <row r="188" spans="2:7" ht="16.149999999999999" customHeight="1" x14ac:dyDescent="0.2">
      <c r="B188" s="35"/>
      <c r="C188" s="41" t="s">
        <v>14</v>
      </c>
      <c r="D188" s="24"/>
      <c r="E188" s="24"/>
      <c r="F188" s="24"/>
      <c r="G188" s="55"/>
    </row>
    <row r="189" spans="2:7" ht="16.149999999999999" customHeight="1" x14ac:dyDescent="0.2">
      <c r="B189" s="36"/>
      <c r="C189" s="41" t="s">
        <v>9</v>
      </c>
      <c r="D189" s="46"/>
      <c r="E189" s="46"/>
      <c r="F189" s="46"/>
      <c r="G189" s="56"/>
    </row>
    <row r="190" spans="2:7" ht="27.75" customHeight="1" x14ac:dyDescent="0.2">
      <c r="B190" s="12" t="s">
        <v>51</v>
      </c>
      <c r="C190" s="20" t="s">
        <v>72</v>
      </c>
      <c r="D190" s="26"/>
      <c r="E190" s="26"/>
      <c r="F190" s="26"/>
      <c r="G190" s="48"/>
    </row>
    <row r="191" spans="2:7" ht="27" customHeight="1" x14ac:dyDescent="0.2">
      <c r="B191" s="44" t="s">
        <v>52</v>
      </c>
      <c r="C191" s="15" t="s">
        <v>71</v>
      </c>
      <c r="D191" s="25"/>
      <c r="E191" s="25"/>
      <c r="F191" s="25"/>
      <c r="G191" s="49" t="s">
        <v>63</v>
      </c>
    </row>
    <row r="192" spans="2:7" ht="16.149999999999999" customHeight="1" x14ac:dyDescent="0.2">
      <c r="B192" s="42"/>
      <c r="C192" s="19" t="s">
        <v>3</v>
      </c>
      <c r="D192" s="9">
        <f>SUM(D194:D195)</f>
        <v>35</v>
      </c>
      <c r="E192" s="9">
        <f t="shared" ref="E192:F192" si="23">SUM(E194:E195)</f>
        <v>36.799999999999997</v>
      </c>
      <c r="F192" s="9">
        <f t="shared" si="23"/>
        <v>38.200000000000003</v>
      </c>
      <c r="G192" s="53"/>
    </row>
    <row r="193" spans="2:7" ht="16.149999999999999" customHeight="1" x14ac:dyDescent="0.2">
      <c r="B193" s="45"/>
      <c r="C193" s="43" t="s">
        <v>4</v>
      </c>
      <c r="D193" s="7"/>
      <c r="E193" s="7"/>
      <c r="F193" s="7"/>
      <c r="G193" s="54"/>
    </row>
    <row r="194" spans="2:7" ht="16.149999999999999" customHeight="1" x14ac:dyDescent="0.2">
      <c r="B194" s="30"/>
      <c r="C194" s="41" t="s">
        <v>10</v>
      </c>
      <c r="D194" s="23">
        <v>35</v>
      </c>
      <c r="E194" s="23">
        <v>36.799999999999997</v>
      </c>
      <c r="F194" s="23">
        <v>38.200000000000003</v>
      </c>
      <c r="G194" s="55"/>
    </row>
    <row r="195" spans="2:7" ht="16.149999999999999" customHeight="1" x14ac:dyDescent="0.2">
      <c r="B195" s="36"/>
      <c r="C195" s="41" t="s">
        <v>9</v>
      </c>
      <c r="D195" s="23"/>
      <c r="E195" s="23"/>
      <c r="F195" s="23"/>
      <c r="G195" s="55"/>
    </row>
    <row r="196" spans="2:7" ht="19.5" customHeight="1" x14ac:dyDescent="0.2">
      <c r="B196" s="44" t="s">
        <v>53</v>
      </c>
      <c r="C196" s="15" t="s">
        <v>70</v>
      </c>
      <c r="D196" s="25"/>
      <c r="E196" s="25"/>
      <c r="F196" s="25"/>
      <c r="G196" s="49"/>
    </row>
    <row r="197" spans="2:7" ht="25.5" customHeight="1" x14ac:dyDescent="0.2">
      <c r="B197" s="42"/>
      <c r="C197" s="19" t="s">
        <v>3</v>
      </c>
      <c r="D197" s="9">
        <f>SUM(D199:D200)</f>
        <v>12</v>
      </c>
      <c r="E197" s="9">
        <f t="shared" ref="E197:F197" si="24">SUM(E199:E200)</f>
        <v>12.6</v>
      </c>
      <c r="F197" s="9">
        <f t="shared" si="24"/>
        <v>13.1</v>
      </c>
      <c r="G197" s="53"/>
    </row>
    <row r="198" spans="2:7" ht="16.149999999999999" customHeight="1" x14ac:dyDescent="0.2">
      <c r="B198" s="45"/>
      <c r="C198" s="43" t="s">
        <v>4</v>
      </c>
      <c r="D198" s="7"/>
      <c r="E198" s="7"/>
      <c r="F198" s="7"/>
      <c r="G198" s="54"/>
    </row>
    <row r="199" spans="2:7" ht="16.149999999999999" customHeight="1" x14ac:dyDescent="0.2">
      <c r="B199" s="30"/>
      <c r="C199" s="41" t="s">
        <v>10</v>
      </c>
      <c r="D199" s="23">
        <v>12</v>
      </c>
      <c r="E199" s="23">
        <v>12.6</v>
      </c>
      <c r="F199" s="23">
        <v>13.1</v>
      </c>
      <c r="G199" s="55"/>
    </row>
    <row r="200" spans="2:7" ht="16.149999999999999" customHeight="1" x14ac:dyDescent="0.2">
      <c r="B200" s="36"/>
      <c r="C200" s="41" t="s">
        <v>9</v>
      </c>
      <c r="D200" s="23"/>
      <c r="E200" s="23"/>
      <c r="F200" s="23"/>
      <c r="G200" s="55"/>
    </row>
    <row r="201" spans="2:7" ht="26.25" customHeight="1" x14ac:dyDescent="0.2">
      <c r="B201" s="29"/>
      <c r="C201" s="39" t="s">
        <v>20</v>
      </c>
      <c r="D201" s="40">
        <f>SUM(D7+D14+D22+D30+D38+D45+D51+D57+D64+D70+D77+D83+D89+D96+D100+D105+D111+D116+D123+D128+D133+D140+D146+D152+D159+D166+D172+D179+D185+D192+D197)</f>
        <v>36293.300000000003</v>
      </c>
      <c r="E201" s="40">
        <v>31074.2</v>
      </c>
      <c r="F201" s="40">
        <v>30042.400000000001</v>
      </c>
      <c r="G201" s="57"/>
    </row>
    <row r="202" spans="2:7" ht="15.75" customHeight="1" x14ac:dyDescent="0.2">
      <c r="B202" s="22"/>
      <c r="C202" s="21" t="s">
        <v>5</v>
      </c>
      <c r="D202" s="6">
        <f>SUM(D185+D179+D172+D166+D159+D152+D146+D140+D133+D128+D123+D116+D111)</f>
        <v>6488.8000000000011</v>
      </c>
      <c r="E202" s="6">
        <f t="shared" ref="E202:F202" si="25">SUM(E185+E179+E172+E166+E159+E152+E146+E140+E133+E128+E123+E116+E111)</f>
        <v>2220.4</v>
      </c>
      <c r="F202" s="6">
        <f t="shared" si="25"/>
        <v>701.6</v>
      </c>
      <c r="G202" s="58"/>
    </row>
    <row r="203" spans="2:7" ht="31.5" customHeight="1" x14ac:dyDescent="0.2">
      <c r="B203" s="22"/>
      <c r="C203" s="21" t="s">
        <v>6</v>
      </c>
      <c r="D203" s="6">
        <v>5670.2</v>
      </c>
      <c r="E203" s="6">
        <f>+E201-D201</f>
        <v>-5219.1000000000022</v>
      </c>
      <c r="F203" s="6">
        <f>+F201-E201</f>
        <v>-1031.7999999999993</v>
      </c>
      <c r="G203" s="58"/>
    </row>
    <row r="204" spans="2:7" ht="13.15" customHeight="1" x14ac:dyDescent="0.2">
      <c r="B204" s="80" t="s">
        <v>11</v>
      </c>
      <c r="C204" s="80"/>
      <c r="D204" s="80"/>
      <c r="E204" s="80"/>
      <c r="F204" s="80"/>
      <c r="G204" s="80"/>
    </row>
    <row r="205" spans="2:7" ht="18" customHeight="1" x14ac:dyDescent="0.2">
      <c r="B205" s="78" t="s">
        <v>12</v>
      </c>
      <c r="C205" s="78"/>
      <c r="D205" s="78"/>
      <c r="E205" s="78"/>
      <c r="F205" s="78"/>
      <c r="G205" s="78"/>
    </row>
    <row r="206" spans="2:7" x14ac:dyDescent="0.2">
      <c r="B206" s="79" t="s">
        <v>16</v>
      </c>
      <c r="C206" s="79"/>
      <c r="D206" s="79"/>
      <c r="E206" s="79"/>
      <c r="F206" s="79"/>
      <c r="G206" s="79"/>
    </row>
    <row r="207" spans="2:7" x14ac:dyDescent="0.2">
      <c r="B207" s="1" t="s">
        <v>15</v>
      </c>
    </row>
    <row r="209" spans="2:7" x14ac:dyDescent="0.2">
      <c r="B209" s="62" t="s">
        <v>97</v>
      </c>
      <c r="C209" s="63">
        <v>2025</v>
      </c>
      <c r="D209" s="63">
        <v>2026</v>
      </c>
      <c r="E209" s="63">
        <v>2027</v>
      </c>
    </row>
    <row r="210" spans="2:7" ht="36" x14ac:dyDescent="0.2">
      <c r="B210" s="64" t="s">
        <v>3</v>
      </c>
      <c r="C210" s="70">
        <f>SUM(C212:C216)</f>
        <v>36293.30000000001</v>
      </c>
      <c r="D210" s="70">
        <f>SUM(D212:D216)</f>
        <v>31074.2</v>
      </c>
      <c r="E210" s="70">
        <f>SUM(E212:E216)</f>
        <v>30042.400000000001</v>
      </c>
      <c r="F210" s="34"/>
      <c r="G210" s="34"/>
    </row>
    <row r="211" spans="2:7" x14ac:dyDescent="0.2">
      <c r="B211" s="65" t="s">
        <v>4</v>
      </c>
      <c r="C211" s="66"/>
      <c r="D211" s="66"/>
      <c r="E211" s="66"/>
    </row>
    <row r="212" spans="2:7" ht="40.5" customHeight="1" x14ac:dyDescent="0.2">
      <c r="B212" s="67" t="s">
        <v>10</v>
      </c>
      <c r="C212" s="68">
        <f>SUM(D9+D16+D24+D32+D40+D47+D53+D59+D66+D72+D79+D85+D91+D102+D113+D118+D125+D130+D135+D142+D148+D154+D161+D168+D174+D181+D187+D194+D199)</f>
        <v>14469.700000000003</v>
      </c>
      <c r="D212" s="68">
        <f t="shared" ref="D212:E212" si="26">SUM(E9+E16+E24+E32+E40+E47+E53+E59+E66+E72+E79+E85+E91+E102+E113+E118+E125+E130+E135+E142+E148+E154+E161+E168+E174+E181+E187+E194+E199)</f>
        <v>14187.099999999999</v>
      </c>
      <c r="E212" s="68">
        <f t="shared" si="26"/>
        <v>14172.3</v>
      </c>
    </row>
    <row r="213" spans="2:7" ht="24" x14ac:dyDescent="0.2">
      <c r="B213" s="67" t="s">
        <v>98</v>
      </c>
      <c r="C213" s="71">
        <f>SUM(D11+D18+D26+D34+D42+D61+D74)</f>
        <v>495.1</v>
      </c>
      <c r="D213" s="71">
        <f t="shared" ref="D213:E213" si="27">SUM(E11+E18+E26+E34+E42+E61+E74)</f>
        <v>507.69999999999993</v>
      </c>
      <c r="E213" s="71">
        <f t="shared" si="27"/>
        <v>517.20000000000005</v>
      </c>
    </row>
    <row r="214" spans="2:7" ht="15.75" customHeight="1" x14ac:dyDescent="0.2">
      <c r="B214" s="67" t="s">
        <v>9</v>
      </c>
      <c r="C214" s="71">
        <f>SUM(D12+D19+D27+D35+D43+D49+D54+D62+D68+D75+D80+D87+D94+D103+D108+D114+D121+D126+D131+D138+D144+D150+D157+D164+D170+D177+D183+D189+D195+D200)</f>
        <v>3450.4</v>
      </c>
      <c r="D214" s="71">
        <f t="shared" ref="D214:E214" si="28">SUM(E12+E19+E27+E35+E43+E49+E54+E62+E68+E75+E80+E87+E94+E103+E108+E114+E121+E126+E131+E138+E144+E150+E157+E164+E170+E177+E183+E189+E195+E200)</f>
        <v>0</v>
      </c>
      <c r="E214" s="71">
        <f t="shared" si="28"/>
        <v>0</v>
      </c>
      <c r="F214" s="34"/>
    </row>
    <row r="215" spans="2:7" ht="36" x14ac:dyDescent="0.2">
      <c r="B215" s="67" t="s">
        <v>13</v>
      </c>
      <c r="C215" s="71">
        <f>SUM(D10+D17+D25+D33+D41+D48+D60+D67+D73+D86+D92+D98+D107+D119+D136+D155+D162+D175)</f>
        <v>16124.700000000003</v>
      </c>
      <c r="D215" s="71">
        <f t="shared" ref="D215:E215" si="29">SUM(E10+E17+E25+E33+E41+E48+E60+E67+E73+E86+E92+E98+E107+E119+E136+E155+E162+E175)</f>
        <v>15423</v>
      </c>
      <c r="E215" s="71">
        <f t="shared" si="29"/>
        <v>15321</v>
      </c>
    </row>
    <row r="216" spans="2:7" ht="35.25" customHeight="1" x14ac:dyDescent="0.2">
      <c r="B216" s="69" t="s">
        <v>14</v>
      </c>
      <c r="C216" s="71">
        <f>SUM(D93+D120+D137+D143+D149+D156+D163+D169+D176+D182+D188)</f>
        <v>1753.4</v>
      </c>
      <c r="D216" s="71">
        <f t="shared" ref="D216:E216" si="30">SUM(E93+E120+E137+E143+E149+E156+E163+E169+E176+E182+E188)</f>
        <v>956.4</v>
      </c>
      <c r="E216" s="71">
        <f t="shared" si="30"/>
        <v>31.9</v>
      </c>
    </row>
  </sheetData>
  <customSheetViews>
    <customSheetView guid="{678B05E8-00BB-446F-89A2-E3C034534362}" fitToPage="1" topLeftCell="A297">
      <selection activeCell="J303" sqref="J303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332F9C2A-37BA-4BBD-8438-18775629EB58}" fitToPage="1" topLeftCell="A190">
      <selection activeCell="K11" sqref="K1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8">
    <mergeCell ref="B2:G2"/>
    <mergeCell ref="B106:B108"/>
    <mergeCell ref="B205:G205"/>
    <mergeCell ref="B206:G206"/>
    <mergeCell ref="B204:G204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2025-02-21T08:37:10Z</dcterms:modified>
</cp:coreProperties>
</file>