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3 programa 3 lentelė" sheetId="1" r:id="rId1"/>
    <sheet name="Lėšų atmintinė" sheetId="2" r:id="rId2"/>
  </sheets>
  <calcPr calcId="152511"/>
  <customWorkbookViews>
    <customWorkbookView name="Irena Stankeviciene - Individuali peržiūra" guid="{7235DBAA-9E31-4FD6-90FD-577DFB8A8BED}" mergeInterval="0" personalView="1" yWindow="40" windowWidth="1920" windowHeight="1040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user - Individuali peržiūra" guid="{917BE945-19D7-4B99-999B-F8FF73E2ADD5}" mergeInterval="0" personalView="1" xWindow="367" yWindow="168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31" i="1"/>
  <c r="D150" i="1" l="1"/>
  <c r="D7" i="1" l="1"/>
  <c r="D14" i="1"/>
  <c r="D37" i="1"/>
  <c r="D90" i="1"/>
  <c r="E150" i="1" l="1"/>
  <c r="C150" i="1"/>
  <c r="D151" i="1"/>
  <c r="E151" i="1"/>
  <c r="C151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29" i="1"/>
  <c r="F129" i="1"/>
  <c r="D129" i="1"/>
  <c r="E124" i="1"/>
  <c r="F124" i="1"/>
  <c r="D124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36" i="1" l="1"/>
  <c r="F136" i="1"/>
  <c r="E136" i="1"/>
  <c r="F137" i="1" l="1"/>
  <c r="E137" i="1"/>
</calcChain>
</file>

<file path=xl/sharedStrings.xml><?xml version="1.0" encoding="utf-8"?>
<sst xmlns="http://schemas.openxmlformats.org/spreadsheetml/2006/main" count="209" uniqueCount="100">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</sst>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3" Type="http://schemas.openxmlformats.org/officeDocument/2006/relationships/revisionLog" Target="revisionLog21.xml"/><Relationship Id="rId138" Type="http://schemas.openxmlformats.org/officeDocument/2006/relationships/revisionLog" Target="revisionLog26.xml"/><Relationship Id="rId154" Type="http://schemas.openxmlformats.org/officeDocument/2006/relationships/revisionLog" Target="revisionLog42.xml"/><Relationship Id="rId159" Type="http://schemas.openxmlformats.org/officeDocument/2006/relationships/revisionLog" Target="revisionLog47.xml"/><Relationship Id="rId175" Type="http://schemas.openxmlformats.org/officeDocument/2006/relationships/revisionLog" Target="revisionLog63.xml"/><Relationship Id="rId167" Type="http://schemas.openxmlformats.org/officeDocument/2006/relationships/revisionLog" Target="revisionLog55.xml"/><Relationship Id="rId125" Type="http://schemas.openxmlformats.org/officeDocument/2006/relationships/revisionLog" Target="revisionLog12.xml"/><Relationship Id="rId141" Type="http://schemas.openxmlformats.org/officeDocument/2006/relationships/revisionLog" Target="revisionLog29.xml"/><Relationship Id="rId146" Type="http://schemas.openxmlformats.org/officeDocument/2006/relationships/revisionLog" Target="revisionLog34.xml"/><Relationship Id="rId188" Type="http://schemas.openxmlformats.org/officeDocument/2006/relationships/revisionLog" Target="revisionLog6.xml"/><Relationship Id="rId162" Type="http://schemas.openxmlformats.org/officeDocument/2006/relationships/revisionLog" Target="revisionLog50.xml"/><Relationship Id="rId170" Type="http://schemas.openxmlformats.org/officeDocument/2006/relationships/revisionLog" Target="revisionLog58.xml"/><Relationship Id="rId183" Type="http://schemas.openxmlformats.org/officeDocument/2006/relationships/revisionLog" Target="revisionLog1.xml"/><Relationship Id="rId178" Type="http://schemas.openxmlformats.org/officeDocument/2006/relationships/revisionLog" Target="revisionLog66.xml"/><Relationship Id="rId123" Type="http://schemas.openxmlformats.org/officeDocument/2006/relationships/revisionLog" Target="revisionLog10.xml"/><Relationship Id="rId128" Type="http://schemas.openxmlformats.org/officeDocument/2006/relationships/revisionLog" Target="revisionLog15.xml"/><Relationship Id="rId131" Type="http://schemas.openxmlformats.org/officeDocument/2006/relationships/revisionLog" Target="revisionLog19.xml"/><Relationship Id="rId136" Type="http://schemas.openxmlformats.org/officeDocument/2006/relationships/revisionLog" Target="revisionLog24.xml"/><Relationship Id="rId144" Type="http://schemas.openxmlformats.org/officeDocument/2006/relationships/revisionLog" Target="revisionLog32.xml"/><Relationship Id="rId149" Type="http://schemas.openxmlformats.org/officeDocument/2006/relationships/revisionLog" Target="revisionLog37.xml"/><Relationship Id="rId157" Type="http://schemas.openxmlformats.org/officeDocument/2006/relationships/revisionLog" Target="revisionLog45.xml"/><Relationship Id="rId152" Type="http://schemas.openxmlformats.org/officeDocument/2006/relationships/revisionLog" Target="revisionLog40.xml"/><Relationship Id="rId160" Type="http://schemas.openxmlformats.org/officeDocument/2006/relationships/revisionLog" Target="revisionLog48.xml"/><Relationship Id="rId165" Type="http://schemas.openxmlformats.org/officeDocument/2006/relationships/revisionLog" Target="revisionLog53.xml"/><Relationship Id="rId173" Type="http://schemas.openxmlformats.org/officeDocument/2006/relationships/revisionLog" Target="revisionLog61.xml"/><Relationship Id="rId181" Type="http://schemas.openxmlformats.org/officeDocument/2006/relationships/revisionLog" Target="revisionLog69.xml"/><Relationship Id="rId186" Type="http://schemas.openxmlformats.org/officeDocument/2006/relationships/revisionLog" Target="revisionLog4.xml"/><Relationship Id="rId127" Type="http://schemas.openxmlformats.org/officeDocument/2006/relationships/revisionLog" Target="revisionLog14.xml"/><Relationship Id="rId177" Type="http://schemas.openxmlformats.org/officeDocument/2006/relationships/revisionLog" Target="revisionLog65.xml"/><Relationship Id="rId130" Type="http://schemas.openxmlformats.org/officeDocument/2006/relationships/revisionLog" Target="revisionLog18.xml"/><Relationship Id="rId135" Type="http://schemas.openxmlformats.org/officeDocument/2006/relationships/revisionLog" Target="revisionLog23.xml"/><Relationship Id="rId143" Type="http://schemas.openxmlformats.org/officeDocument/2006/relationships/revisionLog" Target="revisionLog31.xml"/><Relationship Id="rId148" Type="http://schemas.openxmlformats.org/officeDocument/2006/relationships/revisionLog" Target="revisionLog36.xml"/><Relationship Id="rId151" Type="http://schemas.openxmlformats.org/officeDocument/2006/relationships/revisionLog" Target="revisionLog39.xml"/><Relationship Id="rId156" Type="http://schemas.openxmlformats.org/officeDocument/2006/relationships/revisionLog" Target="revisionLog44.xml"/><Relationship Id="rId164" Type="http://schemas.openxmlformats.org/officeDocument/2006/relationships/revisionLog" Target="revisionLog52.xml"/><Relationship Id="rId169" Type="http://schemas.openxmlformats.org/officeDocument/2006/relationships/revisionLog" Target="revisionLog57.xml"/><Relationship Id="rId185" Type="http://schemas.openxmlformats.org/officeDocument/2006/relationships/revisionLog" Target="revisionLog3.xml"/><Relationship Id="rId168" Type="http://schemas.openxmlformats.org/officeDocument/2006/relationships/revisionLog" Target="revisionLog56.xml"/><Relationship Id="rId147" Type="http://schemas.openxmlformats.org/officeDocument/2006/relationships/revisionLog" Target="revisionLog35.xml"/><Relationship Id="rId126" Type="http://schemas.openxmlformats.org/officeDocument/2006/relationships/revisionLog" Target="revisionLog13.xml"/><Relationship Id="rId134" Type="http://schemas.openxmlformats.org/officeDocument/2006/relationships/revisionLog" Target="revisionLog22.xml"/><Relationship Id="rId139" Type="http://schemas.openxmlformats.org/officeDocument/2006/relationships/revisionLog" Target="revisionLog27.xml"/><Relationship Id="rId172" Type="http://schemas.openxmlformats.org/officeDocument/2006/relationships/revisionLog" Target="revisionLog60.xml"/><Relationship Id="rId180" Type="http://schemas.openxmlformats.org/officeDocument/2006/relationships/revisionLog" Target="revisionLog68.xml"/><Relationship Id="rId176" Type="http://schemas.openxmlformats.org/officeDocument/2006/relationships/revisionLog" Target="revisionLog64.xml"/><Relationship Id="rId142" Type="http://schemas.openxmlformats.org/officeDocument/2006/relationships/revisionLog" Target="revisionLog30.xml"/><Relationship Id="rId150" Type="http://schemas.openxmlformats.org/officeDocument/2006/relationships/revisionLog" Target="revisionLog38.xml"/><Relationship Id="rId155" Type="http://schemas.openxmlformats.org/officeDocument/2006/relationships/revisionLog" Target="revisionLog43.xml"/><Relationship Id="rId163" Type="http://schemas.openxmlformats.org/officeDocument/2006/relationships/revisionLog" Target="revisionLog51.xml"/><Relationship Id="rId171" Type="http://schemas.openxmlformats.org/officeDocument/2006/relationships/revisionLog" Target="revisionLog59.xml"/><Relationship Id="rId184" Type="http://schemas.openxmlformats.org/officeDocument/2006/relationships/revisionLog" Target="revisionLog2.xml"/><Relationship Id="rId189" Type="http://schemas.openxmlformats.org/officeDocument/2006/relationships/revisionLog" Target="revisionLog7.xml"/><Relationship Id="rId158" Type="http://schemas.openxmlformats.org/officeDocument/2006/relationships/revisionLog" Target="revisionLog46.xml"/><Relationship Id="rId124" Type="http://schemas.openxmlformats.org/officeDocument/2006/relationships/revisionLog" Target="revisionLog11.xml"/><Relationship Id="rId129" Type="http://schemas.openxmlformats.org/officeDocument/2006/relationships/revisionLog" Target="revisionLog17.xml"/><Relationship Id="rId137" Type="http://schemas.openxmlformats.org/officeDocument/2006/relationships/revisionLog" Target="revisionLog25.xml"/><Relationship Id="rId132" Type="http://schemas.openxmlformats.org/officeDocument/2006/relationships/revisionLog" Target="revisionLog20.xml"/><Relationship Id="rId140" Type="http://schemas.openxmlformats.org/officeDocument/2006/relationships/revisionLog" Target="revisionLog28.xml"/><Relationship Id="rId145" Type="http://schemas.openxmlformats.org/officeDocument/2006/relationships/revisionLog" Target="revisionLog33.xml"/><Relationship Id="rId153" Type="http://schemas.openxmlformats.org/officeDocument/2006/relationships/revisionLog" Target="revisionLog41.xml"/><Relationship Id="rId161" Type="http://schemas.openxmlformats.org/officeDocument/2006/relationships/revisionLog" Target="revisionLog49.xml"/><Relationship Id="rId166" Type="http://schemas.openxmlformats.org/officeDocument/2006/relationships/revisionLog" Target="revisionLog54.xml"/><Relationship Id="rId174" Type="http://schemas.openxmlformats.org/officeDocument/2006/relationships/revisionLog" Target="revisionLog62.xml"/><Relationship Id="rId179" Type="http://schemas.openxmlformats.org/officeDocument/2006/relationships/revisionLog" Target="revisionLog67.xml"/><Relationship Id="rId182" Type="http://schemas.openxmlformats.org/officeDocument/2006/relationships/revisionLog" Target="revisionLog70.xml"/><Relationship Id="rId187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43FEDFF-6502-4AE3-901C-92A383DF8D76}" diskRevisions="1" revisionId="1137" version="4" preserveHistory="15">
  <header guid="{E5C9B9FC-CCAB-43C4-B8BD-BC50D8E967F0}" dateTime="2025-02-03T16:34:35" maxSheetId="3" userName="user" r:id="rId123" minRId="687" maxRId="693">
    <sheetIdMap count="2">
      <sheetId val="1"/>
      <sheetId val="2"/>
    </sheetIdMap>
  </header>
  <header guid="{A499B001-8D53-4C03-93EE-4DCDC0B8C36A}" dateTime="2025-02-03T16:35:32" maxSheetId="3" userName="user" r:id="rId124" minRId="694" maxRId="696">
    <sheetIdMap count="2">
      <sheetId val="1"/>
      <sheetId val="2"/>
    </sheetIdMap>
  </header>
  <header guid="{C82586EF-E505-4159-AD0C-B1899DF099CC}" dateTime="2025-02-03T16:36:11" maxSheetId="3" userName="user" r:id="rId125" minRId="697" maxRId="699">
    <sheetIdMap count="2">
      <sheetId val="1"/>
      <sheetId val="2"/>
    </sheetIdMap>
  </header>
  <header guid="{A40E69AC-330D-468F-8132-20300D4423B6}" dateTime="2025-02-03T16:36:30" maxSheetId="3" userName="user" r:id="rId126" minRId="700" maxRId="701">
    <sheetIdMap count="2">
      <sheetId val="1"/>
      <sheetId val="2"/>
    </sheetIdMap>
  </header>
  <header guid="{F60AEFB1-0C37-4E66-99F0-8D75ED9D085F}" dateTime="2025-02-03T16:37:23" maxSheetId="3" userName="user" r:id="rId127" minRId="702" maxRId="704">
    <sheetIdMap count="2">
      <sheetId val="1"/>
      <sheetId val="2"/>
    </sheetIdMap>
  </header>
  <header guid="{DC81C66D-AA7C-43B3-AF99-6823E83D8F14}" dateTime="2025-02-03T16:38:24" maxSheetId="3" userName="user" r:id="rId128" minRId="705" maxRId="710">
    <sheetIdMap count="2">
      <sheetId val="1"/>
      <sheetId val="2"/>
    </sheetIdMap>
  </header>
  <header guid="{C06B029E-F99D-43E1-B2F7-F968804C5DBC}" dateTime="2025-02-03T16:39:27" maxSheetId="3" userName="user" r:id="rId129" minRId="711" maxRId="715">
    <sheetIdMap count="2">
      <sheetId val="1"/>
      <sheetId val="2"/>
    </sheetIdMap>
  </header>
  <header guid="{C726FB4A-29D3-4BE4-BB83-CE226F47BE33}" dateTime="2025-02-03T16:40:05" maxSheetId="3" userName="user" r:id="rId130" minRId="716" maxRId="718">
    <sheetIdMap count="2">
      <sheetId val="1"/>
      <sheetId val="2"/>
    </sheetIdMap>
  </header>
  <header guid="{B585C257-A52F-47FB-A992-08891A880572}" dateTime="2025-02-03T16:40:14" maxSheetId="3" userName="user" r:id="rId131">
    <sheetIdMap count="2">
      <sheetId val="1"/>
      <sheetId val="2"/>
    </sheetIdMap>
  </header>
  <header guid="{52829E8C-FF0F-4ABE-A53E-A5D39FF92930}" dateTime="2025-02-03T16:40:36" maxSheetId="3" userName="user" r:id="rId132" minRId="719">
    <sheetIdMap count="2">
      <sheetId val="1"/>
      <sheetId val="2"/>
    </sheetIdMap>
  </header>
  <header guid="{3B6AF10D-9293-4EE6-BAEE-4BC6E8392068}" dateTime="2025-02-03T16:41:08" maxSheetId="3" userName="user" r:id="rId133" minRId="720" maxRId="723">
    <sheetIdMap count="2">
      <sheetId val="1"/>
      <sheetId val="2"/>
    </sheetIdMap>
  </header>
  <header guid="{399A6169-19BA-4576-B26F-A38B4F9D8A2E}" dateTime="2025-02-03T16:41:26" maxSheetId="3" userName="user" r:id="rId134" minRId="724" maxRId="726">
    <sheetIdMap count="2">
      <sheetId val="1"/>
      <sheetId val="2"/>
    </sheetIdMap>
  </header>
  <header guid="{7532B6AF-1BEC-448A-89FC-E3DFDA886DE8}" dateTime="2025-02-03T16:41:51" maxSheetId="3" userName="user" r:id="rId135" minRId="727">
    <sheetIdMap count="2">
      <sheetId val="1"/>
      <sheetId val="2"/>
    </sheetIdMap>
  </header>
  <header guid="{87B661F9-A008-4D7D-8273-B2062C637EF2}" dateTime="2025-02-03T16:42:26" maxSheetId="3" userName="user" r:id="rId136" minRId="728" maxRId="729">
    <sheetIdMap count="2">
      <sheetId val="1"/>
      <sheetId val="2"/>
    </sheetIdMap>
  </header>
  <header guid="{B7B3E47F-008B-43CF-A7F2-36992F45647F}" dateTime="2025-02-03T16:43:07" maxSheetId="3" userName="user" r:id="rId137" minRId="730" maxRId="732">
    <sheetIdMap count="2">
      <sheetId val="1"/>
      <sheetId val="2"/>
    </sheetIdMap>
  </header>
  <header guid="{73F1C512-86D0-4BFE-A4FA-B8951C77C391}" dateTime="2025-02-03T16:43:32" maxSheetId="3" userName="user" r:id="rId138" minRId="733" maxRId="735">
    <sheetIdMap count="2">
      <sheetId val="1"/>
      <sheetId val="2"/>
    </sheetIdMap>
  </header>
  <header guid="{501BCC1F-F88C-44A5-90C2-486C1D87FF16}" dateTime="2025-02-03T16:45:55" maxSheetId="3" userName="user" r:id="rId139" minRId="736" maxRId="741">
    <sheetIdMap count="2">
      <sheetId val="1"/>
      <sheetId val="2"/>
    </sheetIdMap>
  </header>
  <header guid="{0F8E7FA6-62BE-40BC-9B00-27678C4797C8}" dateTime="2025-02-03T16:46:36" maxSheetId="3" userName="user" r:id="rId140" minRId="742" maxRId="746">
    <sheetIdMap count="2">
      <sheetId val="1"/>
      <sheetId val="2"/>
    </sheetIdMap>
  </header>
  <header guid="{5D6AD355-3D01-4643-8DC6-50DE83A23145}" dateTime="2025-02-03T16:46:56" maxSheetId="3" userName="user" r:id="rId141" minRId="747" maxRId="752">
    <sheetIdMap count="2">
      <sheetId val="1"/>
      <sheetId val="2"/>
    </sheetIdMap>
  </header>
  <header guid="{960CCF32-9E88-466B-B56C-CADE10F5C6CE}" dateTime="2025-02-03T16:47:11" maxSheetId="3" userName="user" r:id="rId142" minRId="753" maxRId="754">
    <sheetIdMap count="2">
      <sheetId val="1"/>
      <sheetId val="2"/>
    </sheetIdMap>
  </header>
  <header guid="{5B5F5711-5AF4-46F5-A70E-CD467F216104}" dateTime="2025-02-03T16:50:41" maxSheetId="3" userName="user" r:id="rId143" minRId="755" maxRId="760">
    <sheetIdMap count="2">
      <sheetId val="1"/>
      <sheetId val="2"/>
    </sheetIdMap>
  </header>
  <header guid="{90DE8A50-ED1A-4EED-8CAC-A2F0A8B99BC1}" dateTime="2025-02-03T16:51:24" maxSheetId="3" userName="user" r:id="rId144" minRId="761" maxRId="766">
    <sheetIdMap count="2">
      <sheetId val="1"/>
      <sheetId val="2"/>
    </sheetIdMap>
  </header>
  <header guid="{E4E02690-E229-4D7C-96CE-E4E6545EA1E4}" dateTime="2025-02-03T16:52:26" maxSheetId="3" userName="user" r:id="rId145" minRId="767" maxRId="770">
    <sheetIdMap count="2">
      <sheetId val="1"/>
      <sheetId val="2"/>
    </sheetIdMap>
  </header>
  <header guid="{F4536819-DB40-4140-805F-B8F7DF7F7489}" dateTime="2025-02-03T16:54:59" maxSheetId="3" userName="user" r:id="rId146" minRId="771" maxRId="774">
    <sheetIdMap count="2">
      <sheetId val="1"/>
      <sheetId val="2"/>
    </sheetIdMap>
  </header>
  <header guid="{D7E41AB8-D1C3-4CBD-95EC-060F736A5932}" dateTime="2025-02-03T16:56:12" maxSheetId="3" userName="user" r:id="rId147" minRId="775" maxRId="778">
    <sheetIdMap count="2">
      <sheetId val="1"/>
      <sheetId val="2"/>
    </sheetIdMap>
  </header>
  <header guid="{65F3B042-9C67-4DBC-AB10-74B5C97B0792}" dateTime="2025-02-03T16:57:16" maxSheetId="3" userName="user" r:id="rId148" minRId="779" maxRId="782">
    <sheetIdMap count="2">
      <sheetId val="1"/>
      <sheetId val="2"/>
    </sheetIdMap>
  </header>
  <header guid="{2B194E31-EFD8-49FE-A8CA-FE284D77C68D}" dateTime="2025-02-03T16:58:03" maxSheetId="3" userName="user" r:id="rId149" minRId="783" maxRId="787">
    <sheetIdMap count="2">
      <sheetId val="1"/>
      <sheetId val="2"/>
    </sheetIdMap>
  </header>
  <header guid="{65EB30D7-D1C5-4890-A0DA-C8DB518319ED}" dateTime="2025-02-03T16:58:52" maxSheetId="3" userName="user" r:id="rId150" minRId="788" maxRId="789">
    <sheetIdMap count="2">
      <sheetId val="1"/>
      <sheetId val="2"/>
    </sheetIdMap>
  </header>
  <header guid="{29ACBBA9-5036-49C1-976C-03E1D6F8F1CB}" dateTime="2025-02-03T17:01:57" maxSheetId="3" userName="user" r:id="rId151" minRId="790" maxRId="793">
    <sheetIdMap count="2">
      <sheetId val="1"/>
      <sheetId val="2"/>
    </sheetIdMap>
  </header>
  <header guid="{84FA9392-5464-4523-B933-BCBD4DD6AB45}" dateTime="2025-02-03T17:02:15" maxSheetId="3" userName="user" r:id="rId152" minRId="794" maxRId="795">
    <sheetIdMap count="2">
      <sheetId val="1"/>
      <sheetId val="2"/>
    </sheetIdMap>
  </header>
  <header guid="{4F47FE3D-ACC9-42FC-85C9-4C8D8CBA1462}" dateTime="2025-02-03T17:02:58" maxSheetId="3" userName="user" r:id="rId153" minRId="796" maxRId="801">
    <sheetIdMap count="2">
      <sheetId val="1"/>
      <sheetId val="2"/>
    </sheetIdMap>
  </header>
  <header guid="{1D58A18C-4D5E-412B-80DC-76ED75C185A0}" dateTime="2025-02-03T17:03:19" maxSheetId="3" userName="user" r:id="rId154" minRId="802" maxRId="803">
    <sheetIdMap count="2">
      <sheetId val="1"/>
      <sheetId val="2"/>
    </sheetIdMap>
  </header>
  <header guid="{DCE946C2-0C50-40F9-BF06-7ED0904B5BA8}" dateTime="2025-02-03T17:03:28" maxSheetId="3" userName="user" r:id="rId155" minRId="804" maxRId="805">
    <sheetIdMap count="2">
      <sheetId val="1"/>
      <sheetId val="2"/>
    </sheetIdMap>
  </header>
  <header guid="{CE861625-4419-480E-93E5-5DE71761D4FB}" dateTime="2025-02-03T17:03:48" maxSheetId="3" userName="user" r:id="rId156" minRId="806" maxRId="807">
    <sheetIdMap count="2">
      <sheetId val="1"/>
      <sheetId val="2"/>
    </sheetIdMap>
  </header>
  <header guid="{092FB3D8-1478-4D3E-8977-C9A28524D724}" dateTime="2025-02-03T17:06:54" maxSheetId="3" userName="user" r:id="rId157">
    <sheetIdMap count="2">
      <sheetId val="1"/>
      <sheetId val="2"/>
    </sheetIdMap>
  </header>
  <header guid="{8A9CC816-EB7C-402A-81D6-0DD91CF165E9}" dateTime="2025-02-03T17:08:58" maxSheetId="3" userName="user" r:id="rId158" minRId="808" maxRId="819">
    <sheetIdMap count="2">
      <sheetId val="1"/>
      <sheetId val="2"/>
    </sheetIdMap>
  </header>
  <header guid="{79F9FDC2-26B4-4085-A1B4-7CB76D296444}" dateTime="2025-02-04T07:15:35" maxSheetId="3" userName="user" r:id="rId159" minRId="820" maxRId="835">
    <sheetIdMap count="2">
      <sheetId val="1"/>
      <sheetId val="2"/>
    </sheetIdMap>
  </header>
  <header guid="{59C521E4-37C2-43E4-A8FD-15F63C48B3EC}" dateTime="2025-02-04T07:17:07" maxSheetId="3" userName="user" r:id="rId160" minRId="836" maxRId="842">
    <sheetIdMap count="2">
      <sheetId val="1"/>
      <sheetId val="2"/>
    </sheetIdMap>
  </header>
  <header guid="{69ED71DF-1B7C-4773-B3DD-0DED604AFE63}" dateTime="2025-02-04T07:18:07" maxSheetId="3" userName="user" r:id="rId161" minRId="843" maxRId="848">
    <sheetIdMap count="2">
      <sheetId val="1"/>
      <sheetId val="2"/>
    </sheetIdMap>
  </header>
  <header guid="{52792FCB-5D9E-446C-AFEE-8468D6A058BD}" dateTime="2025-02-04T07:18:20" maxSheetId="3" userName="user" r:id="rId162" minRId="849">
    <sheetIdMap count="2">
      <sheetId val="1"/>
      <sheetId val="2"/>
    </sheetIdMap>
  </header>
  <header guid="{D7C07563-0404-4033-A497-2E5BBDF55A3D}" dateTime="2025-02-04T07:19:47" maxSheetId="3" userName="user" r:id="rId163" minRId="850" maxRId="856">
    <sheetIdMap count="2">
      <sheetId val="1"/>
      <sheetId val="2"/>
    </sheetIdMap>
  </header>
  <header guid="{46B0C974-052B-4E26-B5C1-DA2451C4A898}" dateTime="2025-02-04T07:20:58" maxSheetId="3" userName="user" r:id="rId164" minRId="857" maxRId="864">
    <sheetIdMap count="2">
      <sheetId val="1"/>
      <sheetId val="2"/>
    </sheetIdMap>
  </header>
  <header guid="{D68EE12A-C43A-4665-85F6-2A1015076F0C}" dateTime="2025-02-04T07:22:06" maxSheetId="3" userName="user" r:id="rId165" minRId="865" maxRId="872">
    <sheetIdMap count="2">
      <sheetId val="1"/>
      <sheetId val="2"/>
    </sheetIdMap>
  </header>
  <header guid="{B8FCABB9-216E-46A9-B34A-2A5B88E42F09}" dateTime="2025-02-04T07:23:14" maxSheetId="3" userName="user" r:id="rId166" minRId="873" maxRId="880">
    <sheetIdMap count="2">
      <sheetId val="1"/>
      <sheetId val="2"/>
    </sheetIdMap>
  </header>
  <header guid="{E53E5087-0935-431C-8B7F-5E8979992B49}" dateTime="2025-02-04T07:24:06" maxSheetId="3" userName="user" r:id="rId167" minRId="881" maxRId="886">
    <sheetIdMap count="2">
      <sheetId val="1"/>
      <sheetId val="2"/>
    </sheetIdMap>
  </header>
  <header guid="{4E56D0C7-C238-49E9-8526-775ABC1FFD24}" dateTime="2025-02-04T07:25:09" maxSheetId="3" userName="user" r:id="rId168" minRId="887" maxRId="893">
    <sheetIdMap count="2">
      <sheetId val="1"/>
      <sheetId val="2"/>
    </sheetIdMap>
  </header>
  <header guid="{A6BA7BAC-3517-4391-B717-FFEF7D8BA46C}" dateTime="2025-02-04T07:26:14" maxSheetId="3" userName="user" r:id="rId169" minRId="894" maxRId="900">
    <sheetIdMap count="2">
      <sheetId val="1"/>
      <sheetId val="2"/>
    </sheetIdMap>
  </header>
  <header guid="{94323B8C-B9F8-4BE8-9D62-914209B48C37}" dateTime="2025-02-04T07:27:41" maxSheetId="3" userName="user" r:id="rId170" minRId="901" maxRId="907">
    <sheetIdMap count="2">
      <sheetId val="1"/>
      <sheetId val="2"/>
    </sheetIdMap>
  </header>
  <header guid="{7D420FE3-A29A-477F-A793-56090654EA7F}" dateTime="2025-02-04T07:28:51" maxSheetId="3" userName="user" r:id="rId171" minRId="908" maxRId="909">
    <sheetIdMap count="2">
      <sheetId val="1"/>
      <sheetId val="2"/>
    </sheetIdMap>
  </header>
  <header guid="{D8724F00-B129-4D83-8A00-11BB709DBF7E}" dateTime="2025-02-04T07:34:10" maxSheetId="3" userName="user" r:id="rId172" minRId="910" maxRId="915">
    <sheetIdMap count="2">
      <sheetId val="1"/>
      <sheetId val="2"/>
    </sheetIdMap>
  </header>
  <header guid="{0047CDEE-AD80-4310-AC38-A6CEBC94EBC8}" dateTime="2025-02-04T07:48:21" maxSheetId="3" userName="user" r:id="rId173">
    <sheetIdMap count="2">
      <sheetId val="1"/>
      <sheetId val="2"/>
    </sheetIdMap>
  </header>
  <header guid="{4A3E11BF-8FB5-4E40-88EF-D5D68980FECC}" dateTime="2025-02-04T07:50:26" maxSheetId="3" userName="user" r:id="rId174">
    <sheetIdMap count="2">
      <sheetId val="1"/>
      <sheetId val="2"/>
    </sheetIdMap>
  </header>
  <header guid="{DB3A9BCE-9E24-4972-B9D8-51F132D67D7F}" dateTime="2025-02-04T08:56:10" maxSheetId="3" userName="user" r:id="rId175" minRId="916">
    <sheetIdMap count="2">
      <sheetId val="1"/>
      <sheetId val="2"/>
    </sheetIdMap>
  </header>
  <header guid="{B631D184-73EF-4A34-A5BD-35D3F86DCB1E}" dateTime="2025-02-04T08:56:57" maxSheetId="3" userName="user" r:id="rId176">
    <sheetIdMap count="2">
      <sheetId val="1"/>
      <sheetId val="2"/>
    </sheetIdMap>
  </header>
  <header guid="{ADBF1D90-BAE4-4E72-8D01-89B06ABBE667}" dateTime="2025-02-04T14:23:42" maxSheetId="3" userName="user" r:id="rId177" minRId="917" maxRId="918">
    <sheetIdMap count="2">
      <sheetId val="1"/>
      <sheetId val="2"/>
    </sheetIdMap>
  </header>
  <header guid="{8C37E2B2-1415-4988-8B43-97AE4DDFDA99}" dateTime="2025-02-04T14:24:00" maxSheetId="3" userName="user" r:id="rId178" minRId="919">
    <sheetIdMap count="2">
      <sheetId val="1"/>
      <sheetId val="2"/>
    </sheetIdMap>
  </header>
  <header guid="{B63F0C7E-AB77-48E6-92FC-C519C19D9F4F}" dateTime="2025-02-04T14:24:09" maxSheetId="3" userName="user" r:id="rId179">
    <sheetIdMap count="2">
      <sheetId val="1"/>
      <sheetId val="2"/>
    </sheetIdMap>
  </header>
  <header guid="{F3DF1EDC-15CF-40F3-B8D3-7A7A8A39CD07}" dateTime="2025-02-04T15:49:42" maxSheetId="3" userName="user" r:id="rId180" minRId="920">
    <sheetIdMap count="2">
      <sheetId val="1"/>
      <sheetId val="2"/>
    </sheetIdMap>
  </header>
  <header guid="{15BE18A0-6FE8-4DB3-8423-9D64568E33AF}" dateTime="2025-02-04T16:22:10" maxSheetId="3" userName="user" r:id="rId181">
    <sheetIdMap count="2">
      <sheetId val="1"/>
      <sheetId val="2"/>
    </sheetIdMap>
  </header>
  <header guid="{0F9EA26E-A82E-46AB-BFA3-7584AC219832}" dateTime="2025-02-04T18:55:41" maxSheetId="3" userName="Sarune Drobuzaite" r:id="rId182" minRId="921" maxRId="926">
    <sheetIdMap count="2">
      <sheetId val="1"/>
      <sheetId val="2"/>
    </sheetIdMap>
  </header>
  <header guid="{319CBAA1-E997-49DC-B1E2-366A3BFAD63A}" dateTime="2025-02-04T19:22:44" maxSheetId="3" userName="Sarune Drobuzaite" r:id="rId183" minRId="927" maxRId="929">
    <sheetIdMap count="2">
      <sheetId val="1"/>
      <sheetId val="2"/>
    </sheetIdMap>
  </header>
  <header guid="{3CDD6A8E-3114-415F-930B-F8E7A6BA960E}" dateTime="2025-02-04T19:47:27" maxSheetId="3" userName="Sarune Drobuzaite" r:id="rId184">
    <sheetIdMap count="2">
      <sheetId val="1"/>
      <sheetId val="2"/>
    </sheetIdMap>
  </header>
  <header guid="{1DD992BF-BF3F-40ED-840C-4224863A5A93}" dateTime="2025-02-04T19:50:56" maxSheetId="3" userName="Sarune Drobuzaite" r:id="rId185">
    <sheetIdMap count="2">
      <sheetId val="1"/>
      <sheetId val="2"/>
    </sheetIdMap>
  </header>
  <header guid="{849215F3-1663-4F41-B21A-705447C899EA}" dateTime="2025-02-07T07:51:11" maxSheetId="3" userName="user" r:id="rId186" minRId="930" maxRId="934">
    <sheetIdMap count="2">
      <sheetId val="1"/>
      <sheetId val="2"/>
    </sheetIdMap>
  </header>
  <header guid="{C69579E6-0D18-4658-BBF5-FC4923F5020A}" dateTime="2025-02-07T11:41:34" maxSheetId="3" userName="Irena Stankeviciene" r:id="rId187">
    <sheetIdMap count="2">
      <sheetId val="1"/>
      <sheetId val="2"/>
    </sheetIdMap>
  </header>
  <header guid="{BD8ADDF3-8DC0-4175-A43A-749BC45638DF}" dateTime="2025-02-07T14:33:21" maxSheetId="3" userName="Irena Stankeviciene" r:id="rId188" minRId="935" maxRId="1122">
    <sheetIdMap count="2">
      <sheetId val="1"/>
      <sheetId val="2"/>
    </sheetIdMap>
  </header>
  <header guid="{C43FEDFF-6502-4AE3-901C-92A383DF8D76}" dateTime="2025-02-07T14:37:59" maxSheetId="3" userName="Irena Stankeviciene" r:id="rId189" minRId="1123" maxRId="113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" sId="1" numFmtId="4">
    <nc r="F132">
      <v>100</v>
    </nc>
  </rcc>
  <rcc rId="928" sId="1" numFmtId="4">
    <nc r="F139">
      <v>200</v>
    </nc>
  </rcc>
  <rcc rId="929" sId="1" numFmtId="4">
    <nc r="F165">
      <v>50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7" sId="1">
    <oc r="B2" t="inlineStr">
      <is>
        <t>3 lentelė. Panevėžio rajono savivaldybės 2024–2026 metų 003 Aktyvaus bendruomenės gyvenimo skatinimo  programos uždaviniai, priemonės, asignavimai ir kitos lėšos (tūkst. eurų)</t>
      </is>
    </oc>
    <nc r="B2" t="inlineStr">
      <is>
        <t>3 lentelė. Panevėžio rajono savivaldybės 2025–2027 metų 003 Aktyvaus bendruomenės gyvenimo skatinimo  programos uždaviniai, priemonės, asignavimai ir kitos lėšos (tūkst. eurų)</t>
      </is>
    </nc>
  </rcc>
  <rcc rId="688" sId="1">
    <oc r="D3" t="inlineStr">
      <is>
        <t>2024 metų asignavimai ir kitos lėšos</t>
      </is>
    </oc>
    <nc r="D3" t="inlineStr">
      <is>
        <t>2025 metų asignavimai ir kitos lėšos</t>
      </is>
    </nc>
  </rcc>
  <rcc rId="689" sId="1">
    <oc r="E3" t="inlineStr">
      <is>
        <t>2025 metų asignavimai ir kitos lėšos</t>
      </is>
    </oc>
    <nc r="E3" t="inlineStr">
      <is>
        <t>2026 metų asignavimai ir kitos lėšos</t>
      </is>
    </nc>
  </rcc>
  <rcc rId="690" sId="1">
    <oc r="F3" t="inlineStr">
      <is>
        <t>2026 metų asignavimai ir kitos lėšos</t>
      </is>
    </oc>
    <nc r="F3" t="inlineStr">
      <is>
        <t>2027 metų asignavimai ir kitos lėšos</t>
      </is>
    </nc>
  </rcc>
  <rcc rId="691" sId="1">
    <oc r="C210">
      <v>2024</v>
    </oc>
    <nc r="C210">
      <v>2025</v>
    </nc>
  </rcc>
  <rcc rId="692" sId="1">
    <oc r="D210">
      <v>2025</v>
    </oc>
    <nc r="D210">
      <v>2026</v>
    </nc>
  </rcc>
  <rcc rId="693" sId="1">
    <oc r="E210">
      <v>2026</v>
    </oc>
    <nc r="E210">
      <v>2027</v>
    </nc>
  </rcc>
  <rcv guid="{917BE945-19D7-4B99-999B-F8FF73E2ADD5}" action="delete"/>
  <rcv guid="{917BE945-19D7-4B99-999B-F8FF73E2ADD5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4" sId="1" numFmtId="4">
    <oc r="D186">
      <v>31</v>
    </oc>
    <nc r="D186">
      <v>34</v>
    </nc>
  </rcc>
  <rcc rId="695" sId="1" numFmtId="4">
    <oc r="E186">
      <v>32.200000000000003</v>
    </oc>
    <nc r="E186">
      <v>35.799999999999997</v>
    </nc>
  </rcc>
  <rcc rId="696" sId="1" numFmtId="4">
    <oc r="F186">
      <v>32.5</v>
    </oc>
    <nc r="F186">
      <v>37.200000000000003</v>
    </nc>
  </rcc>
  <rfmt sheetId="1" sqref="D186:F186">
    <dxf>
      <fill>
        <patternFill>
          <bgColor rgb="FFFFFF00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7" sId="1" numFmtId="4">
    <oc r="D105">
      <v>112.4</v>
    </oc>
    <nc r="D105">
      <v>121.3</v>
    </nc>
  </rcc>
  <rcc rId="698" sId="1" numFmtId="4">
    <oc r="E105">
      <v>117.2</v>
    </oc>
    <nc r="E105">
      <v>127.6</v>
    </nc>
  </rcc>
  <rcc rId="699" sId="1" numFmtId="4">
    <oc r="F105">
      <v>118.4</v>
    </oc>
    <nc r="F105">
      <v>132.4</v>
    </nc>
  </rcc>
  <rfmt sheetId="1" sqref="D105:F105">
    <dxf>
      <fill>
        <patternFill>
          <bgColor rgb="FFFFFF0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10">
    <dxf>
      <fill>
        <patternFill>
          <bgColor rgb="FFFFFF00"/>
        </patternFill>
      </fill>
    </dxf>
  </rfmt>
  <rcc rId="700" sId="1" numFmtId="4">
    <oc r="E110">
      <v>12.4</v>
    </oc>
    <nc r="E110">
      <v>12.6</v>
    </nc>
  </rcc>
  <rcc rId="701" sId="1" numFmtId="4">
    <oc r="F110">
      <v>12.5</v>
    </oc>
    <nc r="F110">
      <v>13.1</v>
    </nc>
  </rcc>
  <rfmt sheetId="1" sqref="E110:F110">
    <dxf>
      <fill>
        <patternFill patternType="solid">
          <bgColor rgb="FFFFFF00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58">
    <dxf>
      <fill>
        <patternFill>
          <bgColor rgb="FFFFFF00"/>
        </patternFill>
      </fill>
    </dxf>
  </rfmt>
  <rcc rId="702" sId="1" numFmtId="4">
    <oc r="D94">
      <v>143.69999999999999</v>
    </oc>
    <nc r="D94">
      <v>203.6</v>
    </nc>
  </rcc>
  <rcc rId="703" sId="1" numFmtId="4">
    <oc r="E94">
      <v>253</v>
    </oc>
    <nc r="E94">
      <v>214.2</v>
    </nc>
  </rcc>
  <rcc rId="704" sId="1" numFmtId="4">
    <oc r="F94">
      <v>255.7</v>
    </oc>
    <nc r="F94">
      <v>222.3</v>
    </nc>
  </rcc>
  <rfmt sheetId="1" sqref="D94:F94">
    <dxf>
      <fill>
        <patternFill>
          <bgColor rgb="FFFFFF00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" sId="1" numFmtId="4">
    <oc r="D120">
      <v>140</v>
    </oc>
    <nc r="D120">
      <v>250</v>
    </nc>
  </rcc>
  <rcc rId="706" sId="1" numFmtId="4">
    <oc r="E120">
      <v>145.19999999999999</v>
    </oc>
    <nc r="E120">
      <v>263</v>
    </nc>
  </rcc>
  <rcc rId="707" sId="1" numFmtId="4">
    <oc r="F120">
      <v>146.69999999999999</v>
    </oc>
    <nc r="F120">
      <v>273</v>
    </nc>
  </rcc>
  <rfmt sheetId="1" sqref="D120:F120">
    <dxf>
      <fill>
        <patternFill>
          <bgColor rgb="FFFFFF00"/>
        </patternFill>
      </fill>
    </dxf>
  </rfmt>
  <rcc rId="708" sId="1" numFmtId="4">
    <oc r="D181">
      <v>142.69999999999999</v>
    </oc>
    <nc r="D181">
      <v>215</v>
    </nc>
  </rcc>
  <rcc rId="709" sId="1" numFmtId="4">
    <oc r="E181">
      <v>223</v>
    </oc>
    <nc r="E181">
      <v>226.2</v>
    </nc>
  </rcc>
  <rcc rId="710" sId="1" numFmtId="4">
    <oc r="F181">
      <v>225.4</v>
    </oc>
    <nc r="F181">
      <v>234.8</v>
    </nc>
  </rcc>
  <rfmt sheetId="1" sqref="D181:F181">
    <dxf>
      <fill>
        <patternFill>
          <bgColor rgb="FFFFFF0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" sId="1" numFmtId="4">
    <oc r="D192">
      <v>12</v>
    </oc>
    <nc r="D192">
      <v>106</v>
    </nc>
  </rcc>
  <rcc rId="712" sId="1" numFmtId="4">
    <oc r="E192">
      <v>12.4</v>
    </oc>
    <nc r="E192">
      <v>111.5</v>
    </nc>
  </rcc>
  <rcc rId="713" sId="1" numFmtId="4">
    <oc r="F192">
      <v>12.5</v>
    </oc>
    <nc r="F192">
      <v>115.7</v>
    </nc>
  </rcc>
  <rfmt sheetId="1" sqref="D192:F192">
    <dxf>
      <fill>
        <patternFill>
          <bgColor rgb="FFFFFF00"/>
        </patternFill>
      </fill>
    </dxf>
  </rfmt>
  <rcc rId="714" sId="1" numFmtId="4">
    <oc r="E176">
      <v>103.7</v>
    </oc>
    <nc r="E176">
      <v>105.2</v>
    </nc>
  </rcc>
  <rcc rId="715" sId="1" numFmtId="4">
    <oc r="F176">
      <v>104.8</v>
    </oc>
    <nc r="F176">
      <v>109.2</v>
    </nc>
  </rcc>
  <rfmt sheetId="1" sqref="D176:F176">
    <dxf>
      <fill>
        <patternFill>
          <bgColor rgb="FFFFFF00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" sId="1" numFmtId="4">
    <oc r="D171">
      <v>37.200000000000003</v>
    </oc>
    <nc r="D171">
      <v>40.200000000000003</v>
    </nc>
  </rcc>
  <rcc rId="717" sId="1" numFmtId="4">
    <oc r="E171">
      <v>38.6</v>
    </oc>
    <nc r="E171">
      <v>42.3</v>
    </nc>
  </rcc>
  <rcc rId="718" sId="1" numFmtId="4">
    <oc r="F171">
      <v>39</v>
    </oc>
    <nc r="F171">
      <v>43.9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71:F171">
    <dxf>
      <fill>
        <patternFill>
          <bgColor rgb="FFFFFF0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10:E217" start="0" length="2147483647">
    <dxf/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" sId="1" numFmtId="4">
    <oc r="D126">
      <v>0.1</v>
    </oc>
    <nc r="D126">
      <v>180.5</v>
    </nc>
  </rcc>
  <rfmt sheetId="1" sqref="D126">
    <dxf>
      <fill>
        <patternFill>
          <bgColor rgb="FFFFFF00"/>
        </patternFill>
      </fill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" sId="1" numFmtId="4">
    <oc r="D148">
      <v>500</v>
    </oc>
    <nc r="D148"/>
  </rcc>
  <rcc rId="721" sId="1" numFmtId="4">
    <oc r="E149">
      <v>330.9</v>
    </oc>
    <nc r="E149"/>
  </rcc>
  <rcc rId="722" sId="1" numFmtId="4">
    <oc r="F149">
      <v>0</v>
    </oc>
    <nc r="F149"/>
  </rcc>
  <rcc rId="723" sId="1" numFmtId="4">
    <oc r="D149">
      <v>460</v>
    </oc>
    <nc r="D149">
      <v>43</v>
    </nc>
  </rcc>
  <rfmt sheetId="1" sqref="D149">
    <dxf>
      <fill>
        <patternFill>
          <bgColor rgb="FFFFFF00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" sId="1" numFmtId="4">
    <nc r="D199">
      <v>60</v>
    </nc>
  </rcc>
  <rcc rId="725" sId="1" numFmtId="4">
    <oc r="D197">
      <v>40</v>
    </oc>
    <nc r="D197"/>
  </rcc>
  <rcc rId="726" sId="1" numFmtId="4">
    <oc r="D198">
      <v>24.8</v>
    </oc>
    <nc r="D198"/>
  </rcc>
  <rfmt sheetId="1" sqref="D199">
    <dxf>
      <fill>
        <patternFill patternType="solid">
          <bgColor rgb="FFFFFF00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" sId="1" numFmtId="4">
    <nc r="D135">
      <v>28</v>
    </nc>
  </rcc>
  <rfmt sheetId="1" sqref="D135">
    <dxf>
      <fill>
        <patternFill patternType="solid">
          <bgColor rgb="FFFFFF0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8" sId="1" numFmtId="4">
    <nc r="D142">
      <v>500</v>
    </nc>
  </rcc>
  <rfmt sheetId="1" sqref="D142">
    <dxf>
      <fill>
        <patternFill patternType="solid">
          <bgColor rgb="FFFFFF00"/>
        </patternFill>
      </fill>
    </dxf>
  </rfmt>
  <rcc rId="729" sId="1" numFmtId="4">
    <nc r="D106">
      <v>0.2</v>
    </nc>
  </rcc>
  <rfmt sheetId="1" sqref="D106">
    <dxf>
      <fill>
        <patternFill patternType="solid">
          <bgColor rgb="FFFFFF00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0" sId="1" numFmtId="4">
    <oc r="D160">
      <v>101.9</v>
    </oc>
    <nc r="D160">
      <v>84.6</v>
    </nc>
  </rcc>
  <rfmt sheetId="1" sqref="D160">
    <dxf>
      <fill>
        <patternFill>
          <bgColor rgb="FFFFFF00"/>
        </patternFill>
      </fill>
    </dxf>
  </rfmt>
  <rcc rId="731" sId="1" numFmtId="4">
    <nc r="D148">
      <v>35</v>
    </nc>
  </rcc>
  <rfmt sheetId="1" sqref="D148">
    <dxf>
      <fill>
        <patternFill patternType="solid">
          <bgColor rgb="FFFFFF00"/>
        </patternFill>
      </fill>
    </dxf>
  </rfmt>
  <rcc rId="732" sId="1" numFmtId="4">
    <oc r="D159">
      <v>18</v>
    </oc>
    <nc r="D159">
      <v>15</v>
    </nc>
  </rcc>
  <rfmt sheetId="1" sqref="D159">
    <dxf>
      <fill>
        <patternFill>
          <bgColor rgb="FFFFFF00"/>
        </patternFill>
      </fill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3" sId="1" numFmtId="4">
    <nc r="D198">
      <v>24.8</v>
    </nc>
  </rcc>
  <rcc rId="734" sId="1" numFmtId="4">
    <oc r="E198">
      <v>24.8</v>
    </oc>
    <nc r="E198"/>
  </rcc>
  <rcc rId="735" sId="1" numFmtId="4">
    <oc r="F198">
      <v>24.8</v>
    </oc>
    <nc r="F198"/>
  </rcc>
  <rfmt sheetId="1" sqref="D198">
    <dxf>
      <fill>
        <patternFill>
          <bgColor rgb="FFFFFF00"/>
        </patternFill>
      </fill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6" sId="1" numFmtId="4">
    <oc r="F132">
      <v>275</v>
    </oc>
    <nc r="F132"/>
  </rcc>
  <rcc rId="737" sId="1" numFmtId="4">
    <oc r="E134">
      <v>125</v>
    </oc>
    <nc r="E134">
      <v>500</v>
    </nc>
  </rcc>
  <rcc rId="738" sId="1" numFmtId="4">
    <nc r="E133">
      <v>50</v>
    </nc>
  </rcc>
  <rcc rId="739" sId="1" numFmtId="4">
    <oc r="F134">
      <v>2000</v>
    </oc>
    <nc r="F134">
      <v>1000</v>
    </nc>
  </rcc>
  <rcc rId="740" sId="1" numFmtId="4">
    <nc r="F133">
      <v>100</v>
    </nc>
  </rcc>
  <rfmt sheetId="1" sqref="E132:E134">
    <dxf>
      <fill>
        <patternFill patternType="solid">
          <bgColor rgb="FFFFFF00"/>
        </patternFill>
      </fill>
    </dxf>
  </rfmt>
  <rfmt sheetId="1" sqref="F133:F134">
    <dxf>
      <fill>
        <patternFill patternType="solid">
          <bgColor rgb="FFFFFF00"/>
        </patternFill>
      </fill>
    </dxf>
  </rfmt>
  <rcc rId="741" sId="1">
    <nc r="D130">
      <f>SUM(D132:D135)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2" sId="1">
    <nc r="D137">
      <f>SUM(D139:D142)</f>
    </nc>
  </rcc>
  <rcc rId="743" sId="1" numFmtId="4">
    <nc r="E141">
      <v>200</v>
    </nc>
  </rcc>
  <rcc rId="744" sId="1" numFmtId="4">
    <nc r="E140">
      <v>20</v>
    </nc>
  </rcc>
  <rcc rId="745" sId="1" numFmtId="4">
    <nc r="F141">
      <v>300</v>
    </nc>
  </rcc>
  <rcc rId="746" sId="1" numFmtId="4">
    <nc r="F140">
      <v>30</v>
    </nc>
  </rcc>
  <rfmt sheetId="1" sqref="E140:F141">
    <dxf>
      <fill>
        <patternFill patternType="solid">
          <bgColor rgb="FFFFFF00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" sId="1" numFmtId="4">
    <oc r="F126">
      <v>16.399999999999999</v>
    </oc>
    <nc r="F126"/>
  </rcc>
  <rcc rId="748" sId="1" numFmtId="4">
    <oc r="E127">
      <v>16.399999999999999</v>
    </oc>
    <nc r="E127"/>
  </rcc>
  <rcc rId="749" sId="1" numFmtId="4">
    <oc r="F127">
      <v>16.399999999999999</v>
    </oc>
    <nc r="F127"/>
  </rcc>
  <rcc rId="750" sId="1" numFmtId="4">
    <oc r="E128">
      <v>90.8</v>
    </oc>
    <nc r="E128"/>
  </rcc>
  <rcc rId="751" sId="1" numFmtId="4">
    <oc r="F128">
      <v>90.9</v>
    </oc>
    <nc r="F128"/>
  </rcc>
  <rcc rId="752" sId="1" numFmtId="4">
    <oc r="E126">
      <v>16.399999999999999</v>
    </oc>
    <nc r="E126">
      <v>31.6</v>
    </nc>
  </rcc>
  <rfmt sheetId="1" sqref="E126">
    <dxf>
      <fill>
        <patternFill>
          <bgColor rgb="FFFFFF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71CEEAC-79E6-45E9-87A1-771F39D7B8A5}" action="delete"/>
  <rcv guid="{D71CEEAC-79E6-45E9-87A1-771F39D7B8A5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" sId="1" numFmtId="4">
    <nc r="E127">
      <v>10</v>
    </nc>
  </rcc>
  <rcc rId="754" sId="1" numFmtId="4">
    <nc r="E128">
      <v>100</v>
    </nc>
  </rcc>
  <rfmt sheetId="1" sqref="E127:E128">
    <dxf>
      <fill>
        <patternFill patternType="solid">
          <bgColor rgb="FFFFFF00"/>
        </patternFill>
      </fill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5" sId="1" numFmtId="4">
    <oc r="D154">
      <v>8.3000000000000007</v>
    </oc>
    <nc r="D154">
      <v>21</v>
    </nc>
  </rcc>
  <rcc rId="756" sId="1" numFmtId="4">
    <oc r="D153">
      <v>48.7</v>
    </oc>
    <nc r="D153"/>
  </rcc>
  <rfmt sheetId="1" sqref="D154">
    <dxf>
      <fill>
        <patternFill>
          <bgColor rgb="FFFFFF00"/>
        </patternFill>
      </fill>
    </dxf>
  </rfmt>
  <rcc rId="757" sId="1" numFmtId="4">
    <oc r="E154">
      <v>4.5</v>
    </oc>
    <nc r="E154"/>
  </rcc>
  <rcc rId="758" sId="1" numFmtId="4">
    <oc r="F154">
      <v>4.5</v>
    </oc>
    <nc r="F154"/>
  </rcc>
  <rcc rId="759" sId="1" numFmtId="4">
    <nc r="E153">
      <v>22.1</v>
    </nc>
  </rcc>
  <rcc rId="760" sId="1" numFmtId="4">
    <nc r="F153">
      <v>22.9</v>
    </nc>
  </rcc>
  <rfmt sheetId="1" sqref="E153:F153">
    <dxf>
      <fill>
        <patternFill patternType="solid">
          <bgColor rgb="FFFFFF00"/>
        </patternFill>
      </fill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1" sId="1" numFmtId="4">
    <oc r="D165">
      <v>0</v>
    </oc>
    <nc r="D165"/>
  </rcc>
  <rcc rId="762" sId="1" numFmtId="4">
    <oc r="E165">
      <v>42</v>
    </oc>
    <nc r="E165"/>
  </rcc>
  <rcc rId="763" sId="1" numFmtId="4">
    <oc r="F165">
      <v>42.4</v>
    </oc>
    <nc r="F165"/>
  </rcc>
  <rcc rId="764" sId="1" numFmtId="4">
    <oc r="D166">
      <v>8.6</v>
    </oc>
    <nc r="D166"/>
  </rcc>
  <rcc rId="765" sId="1" numFmtId="4">
    <oc r="E197">
      <v>41.5</v>
    </oc>
    <nc r="E197"/>
  </rcc>
  <rcc rId="766" sId="1" numFmtId="4">
    <oc r="F197">
      <v>41.9</v>
    </oc>
    <nc r="F197"/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7" sId="1" numFmtId="4">
    <oc r="D187">
      <v>21.2</v>
    </oc>
    <nc r="D187"/>
  </rcc>
  <rcc rId="768" sId="1" numFmtId="4">
    <oc r="D115">
      <v>35</v>
    </oc>
    <nc r="D115">
      <v>32.5</v>
    </nc>
  </rcc>
  <rcc rId="769" sId="1" numFmtId="4">
    <oc r="E115">
      <v>36.299999999999997</v>
    </oc>
    <nc r="E115">
      <v>34.200000000000003</v>
    </nc>
  </rcc>
  <rcc rId="770" sId="1" numFmtId="4">
    <oc r="F115">
      <v>36.700000000000003</v>
    </oc>
    <nc r="F115">
      <v>35.5</v>
    </nc>
  </rcc>
  <rfmt sheetId="1" sqref="D115:F115">
    <dxf>
      <fill>
        <patternFill>
          <bgColor rgb="FFFFFF00"/>
        </patternFill>
      </fill>
    </dxf>
  </rfmt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1" sId="1" numFmtId="4">
    <oc r="D203">
      <v>1483.9</v>
    </oc>
    <nc r="D203">
      <v>-45.9</v>
    </nc>
  </rcc>
  <rcc rId="772" sId="1">
    <oc r="E202">
      <f>+E132+E134</f>
    </oc>
    <nc r="E202">
      <f>SUM(E156+E145+E130)</f>
    </nc>
  </rcc>
  <rcc rId="773" sId="1">
    <oc r="F202">
      <f>+F134+F132</f>
    </oc>
    <nc r="F202">
      <f>SUM(F156+F145+F130)</f>
    </nc>
  </rcc>
  <rcc rId="774" sId="1">
    <nc r="D202">
      <f>SUM(D156+D145+D130)</f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5" sId="1" numFmtId="4">
    <oc r="D16">
      <v>48.4</v>
    </oc>
    <nc r="D16">
      <v>52.5</v>
    </nc>
  </rcc>
  <rcc rId="776" sId="1" numFmtId="4">
    <oc r="D18">
      <v>16.600000000000001</v>
    </oc>
    <nc r="D18">
      <v>1.9</v>
    </nc>
  </rcc>
  <rfmt sheetId="1" sqref="D16:D18">
    <dxf>
      <fill>
        <patternFill>
          <bgColor rgb="FFFFFF00"/>
        </patternFill>
      </fill>
    </dxf>
  </rfmt>
  <rcc rId="777" sId="1" numFmtId="4">
    <nc r="E16">
      <v>55.2</v>
    </nc>
  </rcc>
  <rcc rId="778" sId="1" numFmtId="4">
    <nc r="F16">
      <v>57.3</v>
    </nc>
  </rcc>
  <rfmt sheetId="1" sqref="E16:F16">
    <dxf>
      <fill>
        <patternFill>
          <bgColor rgb="FFFFFF00"/>
        </patternFill>
      </fill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1">
    <dxf>
      <fill>
        <patternFill>
          <bgColor rgb="FFFFFF00"/>
        </patternFill>
      </fill>
    </dxf>
  </rfmt>
  <rcc rId="779" sId="1" numFmtId="4">
    <oc r="D12">
      <v>145</v>
    </oc>
    <nc r="D12">
      <v>54.3</v>
    </nc>
  </rcc>
  <rfmt sheetId="1" sqref="D12">
    <dxf>
      <fill>
        <patternFill>
          <bgColor rgb="FFFFFF00"/>
        </patternFill>
      </fill>
    </dxf>
  </rfmt>
  <rcc rId="780" sId="1" numFmtId="4">
    <oc r="D10">
      <v>46</v>
    </oc>
    <nc r="D10">
      <v>45.7</v>
    </nc>
  </rcc>
  <rcc rId="781" sId="1" numFmtId="4">
    <oc r="E10">
      <v>47.7</v>
    </oc>
    <nc r="E10">
      <v>45.7</v>
    </nc>
  </rcc>
  <rcc rId="782" sId="1" numFmtId="4">
    <oc r="F10">
      <v>48.2</v>
    </oc>
    <nc r="F10">
      <v>45.7</v>
    </nc>
  </rcc>
  <rfmt sheetId="1" sqref="D10:F10">
    <dxf>
      <fill>
        <patternFill>
          <bgColor rgb="FFFFFF00"/>
        </patternFill>
      </fill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3" sId="1" numFmtId="4">
    <oc r="E12">
      <v>106.2</v>
    </oc>
    <nc r="E12"/>
  </rcc>
  <rcc rId="784" sId="1" numFmtId="4">
    <oc r="F12">
      <v>107.3</v>
    </oc>
    <nc r="F12"/>
  </rcc>
  <rcc rId="785" sId="1" numFmtId="4">
    <oc r="D9">
      <v>1436.9</v>
    </oc>
    <nc r="D9">
      <v>1463.7</v>
    </nc>
  </rcc>
  <rcc rId="786" sId="1" numFmtId="4">
    <oc r="E9">
      <v>1549.2</v>
    </oc>
    <nc r="E9">
      <v>1539.8</v>
    </nc>
  </rcc>
  <rcc rId="787" sId="1" numFmtId="4">
    <oc r="F9">
      <v>1565.6</v>
    </oc>
    <nc r="F9">
      <v>1598.3</v>
    </nc>
  </rcc>
  <rfmt sheetId="1" sqref="D9:F9">
    <dxf>
      <fill>
        <patternFill>
          <bgColor rgb="FFFFFF00"/>
        </patternFill>
      </fill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8" sId="1" numFmtId="4">
    <oc r="E11">
      <v>1.1000000000000001</v>
    </oc>
    <nc r="E11">
      <v>1</v>
    </nc>
  </rcc>
  <rfmt sheetId="1" sqref="E11">
    <dxf>
      <fill>
        <patternFill>
          <bgColor rgb="FFFFFF00"/>
        </patternFill>
      </fill>
    </dxf>
  </rfmt>
  <rfmt sheetId="1" sqref="E17">
    <dxf>
      <fill>
        <patternFill>
          <bgColor rgb="FFFFFF00"/>
        </patternFill>
      </fill>
    </dxf>
  </rfmt>
  <rfmt sheetId="1" sqref="F17">
    <dxf>
      <fill>
        <patternFill>
          <bgColor rgb="FFFFFF00"/>
        </patternFill>
      </fill>
    </dxf>
  </rfmt>
  <rcc rId="789" sId="1" numFmtId="4">
    <oc r="F11">
      <v>1.1000000000000001</v>
    </oc>
    <nc r="F11">
      <v>1.2</v>
    </nc>
  </rcc>
  <rfmt sheetId="1" sqref="F11">
    <dxf>
      <fill>
        <patternFill>
          <bgColor rgb="FFFFFF00"/>
        </patternFill>
      </fill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23:F23">
    <dxf>
      <fill>
        <patternFill patternType="solid">
          <bgColor rgb="FFFFFF00"/>
        </patternFill>
      </fill>
    </dxf>
  </rfmt>
  <rcc rId="790" sId="1" numFmtId="4">
    <oc r="E35">
      <v>6.2</v>
    </oc>
    <nc r="E35">
      <v>8</v>
    </nc>
  </rcc>
  <rcc rId="791" sId="1" numFmtId="4">
    <oc r="F35">
      <v>6.3</v>
    </oc>
    <nc r="F35">
      <v>8</v>
    </nc>
  </rcc>
  <rfmt sheetId="1" sqref="E35:F35">
    <dxf>
      <fill>
        <patternFill patternType="solid">
          <bgColor rgb="FFFFFF00"/>
        </patternFill>
      </fill>
    </dxf>
  </rfmt>
  <rfmt sheetId="1" sqref="E41:F41">
    <dxf>
      <fill>
        <patternFill patternType="solid">
          <bgColor rgb="FFFFFF00"/>
        </patternFill>
      </fill>
    </dxf>
  </rfmt>
  <rcc rId="792" sId="1" numFmtId="4">
    <oc r="E47">
      <v>4.0999999999999996</v>
    </oc>
    <nc r="E47">
      <v>5.5</v>
    </nc>
  </rcc>
  <rcc rId="793" sId="1" numFmtId="4">
    <oc r="F47">
      <v>4.0999999999999996</v>
    </oc>
    <nc r="F47">
      <v>5.5</v>
    </nc>
  </rcc>
  <rfmt sheetId="1" sqref="E47:F47">
    <dxf>
      <fill>
        <patternFill patternType="solid">
          <bgColor rgb="FFFFFF0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0" sId="1">
    <oc r="G6" t="inlineStr">
      <is>
        <t>1.3.1.2; 1.2.1.3</t>
      </is>
    </oc>
    <nc r="G6" t="inlineStr">
      <is>
        <t>1.3.1.1</t>
      </is>
    </nc>
  </rcc>
  <rcc rId="931" sId="1">
    <oc r="G19" t="inlineStr">
      <is>
        <t>1.3.1.2; 1.3.1.3</t>
      </is>
    </oc>
    <nc r="G19" t="inlineStr">
      <is>
        <t xml:space="preserve"> 1.3.1.3</t>
      </is>
    </nc>
  </rcc>
  <rcc rId="932" sId="1">
    <nc r="G136" t="inlineStr">
      <is>
        <t>2.1.3.3</t>
      </is>
    </nc>
  </rcc>
  <rcc rId="933" sId="1">
    <oc r="G162" t="inlineStr">
      <is>
        <t>1.3.1.2</t>
      </is>
    </oc>
    <nc r="G162" t="inlineStr">
      <is>
        <t>1.3.1.1</t>
      </is>
    </nc>
  </rcc>
  <rcc rId="934" sId="1">
    <oc r="G183" t="inlineStr">
      <is>
        <t>2.1.7.2</t>
      </is>
    </oc>
    <nc r="G183"/>
  </rcc>
  <rcv guid="{917BE945-19D7-4B99-999B-F8FF73E2ADD5}" action="delete"/>
  <rcv guid="{917BE945-19D7-4B99-999B-F8FF73E2ADD5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4" sId="1" numFmtId="4">
    <oc r="E89">
      <v>17.600000000000001</v>
    </oc>
    <nc r="E89">
      <v>17</v>
    </nc>
  </rcc>
  <rcc rId="795" sId="1" numFmtId="4">
    <oc r="F89">
      <v>17.8</v>
    </oc>
    <nc r="F89">
      <v>17</v>
    </nc>
  </rcc>
  <rfmt sheetId="1" sqref="E89:F89">
    <dxf>
      <fill>
        <patternFill patternType="solid">
          <bgColor rgb="FFFFFF00"/>
        </patternFill>
      </fill>
    </dxf>
  </rfmt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6" sId="1" numFmtId="4">
    <oc r="E53">
      <v>0.5</v>
    </oc>
    <nc r="E53">
      <v>1</v>
    </nc>
  </rcc>
  <rcc rId="797" sId="1" numFmtId="4">
    <oc r="F53">
      <v>0.5</v>
    </oc>
    <nc r="F53">
      <v>1</v>
    </nc>
  </rcc>
  <rfmt sheetId="1" sqref="E53:F53">
    <dxf>
      <fill>
        <patternFill patternType="solid">
          <bgColor rgb="FFFFFF00"/>
        </patternFill>
      </fill>
    </dxf>
  </rfmt>
  <rcc rId="798" sId="1" numFmtId="4">
    <oc r="E59">
      <v>2.4</v>
    </oc>
    <nc r="E59">
      <v>3.1</v>
    </nc>
  </rcc>
  <rcc rId="799" sId="1" numFmtId="4">
    <oc r="F59">
      <v>2.4</v>
    </oc>
    <nc r="F59">
      <v>3.1</v>
    </nc>
  </rcc>
  <rfmt sheetId="1" sqref="E59:F59">
    <dxf>
      <fill>
        <patternFill patternType="solid">
          <bgColor rgb="FFFFFF00"/>
        </patternFill>
      </fill>
    </dxf>
  </rfmt>
  <rcc rId="800" sId="1" numFmtId="4">
    <oc r="E65">
      <v>1.9</v>
    </oc>
    <nc r="E65">
      <v>1.8</v>
    </nc>
  </rcc>
  <rcc rId="801" sId="1" numFmtId="4">
    <oc r="F65">
      <v>1.9</v>
    </oc>
    <nc r="F65">
      <v>1.8</v>
    </nc>
  </rcc>
  <rfmt sheetId="1" sqref="E65:F65">
    <dxf>
      <fill>
        <patternFill patternType="solid">
          <bgColor rgb="FFFFFF00"/>
        </patternFill>
      </fill>
    </dxf>
  </rfmt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2" sId="1" numFmtId="4">
    <oc r="E71">
      <v>3.9</v>
    </oc>
    <nc r="E71">
      <v>4</v>
    </nc>
  </rcc>
  <rcc rId="803" sId="1" numFmtId="4">
    <oc r="F71">
      <v>3.9</v>
    </oc>
    <nc r="F71">
      <v>4</v>
    </nc>
  </rcc>
  <rfmt sheetId="1" sqref="E71:F71">
    <dxf>
      <fill>
        <patternFill patternType="solid">
          <bgColor rgb="FFFFFF00"/>
        </patternFill>
      </fill>
    </dxf>
  </rfmt>
  <rfmt sheetId="1" sqref="E77:F77">
    <dxf>
      <fill>
        <patternFill patternType="solid">
          <bgColor rgb="FFFFFF00"/>
        </patternFill>
      </fill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" sId="1" numFmtId="4">
    <oc r="E83">
      <v>2.1</v>
    </oc>
    <nc r="E83">
      <v>2</v>
    </nc>
  </rcc>
  <rcc rId="805" sId="1" numFmtId="4">
    <oc r="F83">
      <v>2.1</v>
    </oc>
    <nc r="F83">
      <v>2</v>
    </nc>
  </rcc>
  <rfmt sheetId="1" sqref="E83:F83">
    <dxf>
      <fill>
        <patternFill patternType="solid">
          <bgColor rgb="FFFFFF00"/>
        </patternFill>
      </fill>
    </dxf>
  </rfmt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" sId="1" numFmtId="4">
    <oc r="E29">
      <v>4.7</v>
    </oc>
    <nc r="E29">
      <v>4.5</v>
    </nc>
  </rcc>
  <rcc rId="807" sId="1" numFmtId="4">
    <oc r="F29">
      <v>4.7</v>
    </oc>
    <nc r="F29">
      <v>4.5</v>
    </nc>
  </rcc>
  <rfmt sheetId="1" sqref="E29:F29">
    <dxf>
      <fill>
        <patternFill patternType="solid">
          <bgColor rgb="FFFFFF00"/>
        </patternFill>
      </fill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" sId="1">
    <oc r="C217">
      <f>+D160+D134+D128</f>
    </oc>
    <nc r="C217">
      <f>+D160+D134+D128+D141</f>
    </nc>
  </rcc>
  <rcc rId="809" sId="1" odxf="1" dxf="1">
    <oc r="D217">
      <f>+E160+E134+E128</f>
    </oc>
    <nc r="D217">
      <f>+E160+E134+E128+E141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810" sId="1" odxf="1" dxf="1">
    <oc r="E217">
      <f>+F160+F134+F128</f>
    </oc>
    <nc r="E217">
      <f>+F160+F134+F128+F141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811" sId="1">
    <oc r="C216">
      <f>+D10+D133+D159+D198+D148</f>
    </oc>
    <nc r="C216">
      <f>+D10+D133+D159+D198+D148+D140+D127</f>
    </nc>
  </rcc>
  <rcc rId="812" sId="1" odxf="1" dxf="1">
    <oc r="D216">
      <f>+E10+E133+E159+E198+E127</f>
    </oc>
    <nc r="D216">
      <f>+E10+E133+E159+E198+E148+E140+E127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813" sId="1" odxf="1" dxf="1">
    <oc r="E216">
      <f>+F10+F133+F159+F198+F127</f>
    </oc>
    <nc r="E216">
      <f>+F10+F133+F159+F198+F148+F140+F127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814" sId="1">
    <oc r="C215">
      <f>+D12+D18+D24+D30+D36+D42+D48+D54+D60+D66+D72+D78+D84+D90+D149+D154+D199+D193+D187+D182+D177+D172+D166+D161+D135+D121+D116+D111+D106+D100+D95</f>
    </oc>
    <nc r="C215">
      <f>+D12+D18+D24+D30+D36+D42+D48+D54+D60+D66+D72+D78+D84+D90+D149+D154+D199+D193+D187+D182+D177+D172+D166+D161+D135+D121+D116+D111+D106+D100+D95+D142</f>
    </nc>
  </rcc>
  <rcc rId="815" sId="1" odxf="1" dxf="1">
    <oc r="D215">
      <f>+E12+E18+E24+E30+E36+E42+E48+E54+E60+E66+E72+E78+E84+E90+E149+E154</f>
    </oc>
    <nc r="D215">
      <f>+E12+E18+E24+E30+E36+E42+E48+E54+E60+E66+E72+E78+E84+E90+E149+E154+E199+E193+E187+E182+E177+E172+E166+E161+E135+E121+E116+E111+E106+E100+E95+E142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816" sId="1" odxf="1" dxf="1">
    <oc r="E215">
      <f>+F12+F18+F24+F30+F36+F42+F48+F54+F60+F66+F72+F78+F84+F90+F149+F154</f>
    </oc>
    <nc r="E215">
      <f>+F12+F18+F24+F30+F36+F42+F48+F54+F60+F66+F72+F78+F84+F90+F149+F154+F199+F193+F187+F182+F177+F172+F166+F161+F135+F121+F116+F111+F106+F100+F95+F142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817" sId="1">
    <oc r="C213">
      <f>+D9+D16+D22+D28+D34+D40+D46+D52+D58+D64+D70+D76+D82+D88+D94+D99+D105+D115+D120+D126+D147+D153+D158+D165+D171+D176+D181+D186+D192+D197+D132+D110</f>
    </oc>
    <nc r="C213">
      <f>+D9+D16+D22+D28+D34+D40+D46+D52+D58+D64+D70+D76+D82+D88+D94+D99+D105+D115+D120+D126+D147+D153+D158+D165+D171+D176+D181+D186+D192+D197+D132+D110+D139</f>
    </nc>
  </rcc>
  <rcc rId="818" sId="1">
    <oc r="D213">
      <f>E9+E22+E28+E34+E40+E46+E52+E58+E64+E70+E76+E82+E88+E94+E99+E105+E110+E115+E120+E126+E132+E165+E171+E176+E181+E186+E192+E197</f>
    </oc>
    <nc r="D213">
      <f>+E9+E16+E22+E28+E34+E40+E46+E52+E58+E64+E70+E76+E82+E88+E94+E99+E105+E115+E120+E126+E147+E153+E158+E165+E171+E176+E181+E186+E192+E197+E132+E110+E139</f>
    </nc>
  </rcc>
  <rcc rId="819" sId="1">
    <oc r="E213">
      <f>+F9+F16+F22+F28+F34+F40+F46+F52+F58+F64+F70+F76+F82+F88+F94+F99+F105+F115+F120+F126+F147+F153+F158+F165+F171+F176+F181+F186+F192+F197+F132+F110</f>
    </oc>
    <nc r="E213">
      <f>+F9+F16+F22+F28+F34+F40+F46+F52+F58+F64+F70+F76+F82+F88+F94+F99+F105+F115+F120+F126+F147+F153+F158+F165+F171+F176+F181+F186+F192+F197+F132+F110+F139</f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0" sId="1" numFmtId="4">
    <oc r="E99">
      <v>203.8</v>
    </oc>
    <nc r="E99"/>
  </rcc>
  <rcc rId="821" sId="1" numFmtId="4">
    <oc r="F99">
      <v>206</v>
    </oc>
    <nc r="F99"/>
  </rcc>
  <rcc rId="822" sId="1" numFmtId="4">
    <oc r="D70">
      <v>207.5</v>
    </oc>
    <nc r="D70">
      <v>223.8</v>
    </nc>
  </rcc>
  <rcc rId="823" sId="1" numFmtId="4">
    <oc r="D71">
      <v>3.8</v>
    </oc>
    <nc r="D71">
      <v>4</v>
    </nc>
  </rcc>
  <rcc rId="824" sId="1" numFmtId="4">
    <oc r="D72">
      <v>8</v>
    </oc>
    <nc r="D72">
      <v>38.5</v>
    </nc>
  </rcc>
  <rfmt sheetId="1" sqref="D70:D72">
    <dxf>
      <fill>
        <patternFill patternType="solid">
          <bgColor rgb="FFFFFF00"/>
        </patternFill>
      </fill>
    </dxf>
  </rfmt>
  <rcc rId="825" sId="1" numFmtId="4">
    <oc r="E72">
      <v>2.6</v>
    </oc>
    <nc r="E72"/>
  </rcc>
  <rcc rId="826" sId="1" numFmtId="4">
    <oc r="F72">
      <v>2.6</v>
    </oc>
    <nc r="F72"/>
  </rcc>
  <rcc rId="827" sId="1" numFmtId="4">
    <oc r="E70">
      <v>218.4</v>
    </oc>
    <nc r="E70">
      <v>235.4</v>
    </nc>
  </rcc>
  <rcc rId="828" sId="1" numFmtId="4">
    <oc r="F70">
      <v>220.7</v>
    </oc>
    <nc r="F70">
      <v>244.3</v>
    </nc>
  </rcc>
  <rfmt sheetId="1" sqref="E70:F70">
    <dxf>
      <fill>
        <patternFill patternType="solid">
          <bgColor rgb="FFFFFF00"/>
        </patternFill>
      </fill>
    </dxf>
  </rfmt>
  <rcc rId="829" sId="1" numFmtId="4">
    <oc r="D99">
      <v>293.8</v>
    </oc>
    <nc r="D99">
      <v>46.2</v>
    </nc>
  </rcc>
  <rcc rId="830" sId="1" numFmtId="4">
    <oc r="D28">
      <v>277.2</v>
    </oc>
    <nc r="D28">
      <v>275.2</v>
    </nc>
  </rcc>
  <rcc rId="831" sId="1" numFmtId="4">
    <oc r="D30">
      <v>8.1</v>
    </oc>
    <nc r="D30">
      <v>8.8000000000000007</v>
    </nc>
  </rcc>
  <rfmt sheetId="1" sqref="D28:D30">
    <dxf>
      <fill>
        <patternFill patternType="solid">
          <bgColor rgb="FFFFFF00"/>
        </patternFill>
      </fill>
    </dxf>
  </rfmt>
  <rcc rId="832" sId="1" numFmtId="4">
    <oc r="E30">
      <v>6.9</v>
    </oc>
    <nc r="E30"/>
  </rcc>
  <rcc rId="833" sId="1" numFmtId="4">
    <oc r="F30">
      <v>7</v>
    </oc>
    <nc r="F30"/>
  </rcc>
  <rcc rId="834" sId="1" numFmtId="4">
    <oc r="E28">
      <v>281.2</v>
    </oc>
    <nc r="E28">
      <v>289.5</v>
    </nc>
  </rcc>
  <rcc rId="835" sId="1" numFmtId="4">
    <oc r="F28">
      <v>284.2</v>
    </oc>
    <nc r="F28">
      <v>300.5</v>
    </nc>
  </rcc>
  <rfmt sheetId="1" sqref="E28:F28">
    <dxf>
      <fill>
        <patternFill patternType="solid">
          <bgColor rgb="FFFFFF00"/>
        </patternFill>
      </fill>
    </dxf>
  </rfmt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6" sId="1" numFmtId="4">
    <oc r="D99">
      <v>46.2</v>
    </oc>
    <nc r="D99">
      <v>75.7</v>
    </nc>
  </rcc>
  <rcc rId="837" sId="1" numFmtId="4">
    <oc r="D82">
      <v>215.3</v>
    </oc>
    <nc r="D82">
      <v>216.1</v>
    </nc>
  </rcc>
  <rcc rId="838" sId="1" numFmtId="4">
    <oc r="D84">
      <v>4.0999999999999996</v>
    </oc>
    <nc r="D84">
      <v>4.5999999999999996</v>
    </nc>
  </rcc>
  <rfmt sheetId="1" sqref="D82:D84">
    <dxf>
      <fill>
        <patternFill patternType="solid">
          <bgColor rgb="FFFFFF00"/>
        </patternFill>
      </fill>
    </dxf>
  </rfmt>
  <rcc rId="839" sId="1" numFmtId="4">
    <oc r="E82">
      <v>224.9</v>
    </oc>
    <nc r="E82">
      <v>227.3</v>
    </nc>
  </rcc>
  <rcc rId="840" sId="1" numFmtId="4">
    <oc r="F82">
      <v>227.3</v>
    </oc>
    <nc r="F82">
      <v>235.9</v>
    </nc>
  </rcc>
  <rfmt sheetId="1" sqref="E82:F82">
    <dxf>
      <fill>
        <patternFill patternType="solid">
          <bgColor rgb="FFFFFF00"/>
        </patternFill>
      </fill>
    </dxf>
  </rfmt>
  <rcc rId="841" sId="1" numFmtId="4">
    <oc r="E84">
      <v>1</v>
    </oc>
    <nc r="E84"/>
  </rcc>
  <rcc rId="842" sId="1" numFmtId="4">
    <oc r="F84">
      <v>1</v>
    </oc>
    <nc r="F84"/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3" sId="1" numFmtId="4">
    <oc r="E36">
      <v>24.1</v>
    </oc>
    <nc r="E36"/>
  </rcc>
  <rcc rId="844" sId="1" numFmtId="4">
    <oc r="F36">
      <v>24.4</v>
    </oc>
    <nc r="F36"/>
  </rcc>
  <rcc rId="845" sId="1" numFmtId="4">
    <oc r="D34">
      <v>325.89999999999998</v>
    </oc>
    <nc r="D34">
      <v>330.3</v>
    </nc>
  </rcc>
  <rcc rId="846" sId="1" numFmtId="4">
    <oc r="D36">
      <v>27.1</v>
    </oc>
    <nc r="D36">
      <v>15</v>
    </nc>
  </rcc>
  <rfmt sheetId="1" sqref="D34:D36">
    <dxf>
      <fill>
        <patternFill patternType="solid">
          <bgColor rgb="FFFFFF00"/>
        </patternFill>
      </fill>
    </dxf>
  </rfmt>
  <rcc rId="847" sId="1" numFmtId="4">
    <oc r="E34">
      <v>335.8</v>
    </oc>
    <nc r="E34">
      <v>347.5</v>
    </nc>
  </rcc>
  <rcc rId="848" sId="1" numFmtId="4">
    <oc r="F34">
      <v>339.4</v>
    </oc>
    <nc r="F34">
      <v>360.7</v>
    </nc>
  </rcc>
  <rfmt sheetId="1" sqref="E34:F34">
    <dxf>
      <fill>
        <patternFill patternType="solid">
          <bgColor rgb="FFFFFF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235DBAA-9E31-4FD6-90FD-577DFB8A8BED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" sId="1" numFmtId="4">
    <oc r="D99">
      <v>75.7</v>
    </oc>
    <nc r="D99">
      <v>99.3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" sId="1" numFmtId="4">
    <oc r="D99">
      <v>99.3</v>
    </oc>
    <nc r="D99">
      <v>134</v>
    </nc>
  </rcc>
  <rcc rId="851" sId="1" numFmtId="4">
    <oc r="D40">
      <v>199.9</v>
    </oc>
    <nc r="D40">
      <v>222.4</v>
    </nc>
  </rcc>
  <rcc rId="852" sId="1" numFmtId="4">
    <oc r="D42">
      <v>2.6</v>
    </oc>
    <nc r="D42">
      <v>0.8</v>
    </nc>
  </rcc>
  <rfmt sheetId="1" sqref="D40:D42">
    <dxf>
      <fill>
        <patternFill patternType="solid">
          <bgColor rgb="FFFFFF00"/>
        </patternFill>
      </fill>
    </dxf>
  </rfmt>
  <rcc rId="853" sId="1" numFmtId="4">
    <oc r="E42">
      <v>1.5</v>
    </oc>
    <nc r="E42"/>
  </rcc>
  <rcc rId="854" sId="1" numFmtId="4">
    <oc r="F42">
      <v>1.5</v>
    </oc>
    <nc r="F42"/>
  </rcc>
  <rcc rId="855" sId="1" numFmtId="4">
    <oc r="E40">
      <v>207.6</v>
    </oc>
    <nc r="E40">
      <v>234</v>
    </nc>
  </rcc>
  <rcc rId="856" sId="1" numFmtId="4">
    <oc r="F40">
      <v>209.8</v>
    </oc>
    <nc r="F40">
      <v>242.9</v>
    </nc>
  </rcc>
  <rfmt sheetId="1" sqref="E40:F40">
    <dxf>
      <fill>
        <patternFill patternType="solid">
          <bgColor rgb="FFFFFF00"/>
        </patternFill>
      </fill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7" sId="1" numFmtId="4">
    <oc r="D99">
      <v>134</v>
    </oc>
    <nc r="D99">
      <v>165.7</v>
    </nc>
  </rcc>
  <rcc rId="858" sId="1" numFmtId="4">
    <oc r="D46">
      <v>246.6</v>
    </oc>
    <nc r="D46">
      <v>247.6</v>
    </nc>
  </rcc>
  <rcc rId="859" sId="1" numFmtId="4">
    <oc r="D47">
      <v>4</v>
    </oc>
    <nc r="D47">
      <v>5.5</v>
    </nc>
  </rcc>
  <rcc rId="860" sId="1" numFmtId="4">
    <oc r="D48">
      <v>14.3</v>
    </oc>
    <nc r="D48">
      <v>9.6999999999999993</v>
    </nc>
  </rcc>
  <rcc rId="861" sId="1" numFmtId="4">
    <oc r="E48">
      <v>10.9</v>
    </oc>
    <nc r="E48"/>
  </rcc>
  <rcc rId="862" sId="1" numFmtId="4">
    <oc r="F48">
      <v>11</v>
    </oc>
    <nc r="F48"/>
  </rcc>
  <rfmt sheetId="1" sqref="D46:D48">
    <dxf>
      <fill>
        <patternFill patternType="solid">
          <bgColor rgb="FFFFFF00"/>
        </patternFill>
      </fill>
    </dxf>
  </rfmt>
  <rcc rId="863" sId="1" numFmtId="4">
    <oc r="E46">
      <v>255.2</v>
    </oc>
    <nc r="E46">
      <v>260.5</v>
    </nc>
  </rcc>
  <rcc rId="864" sId="1" numFmtId="4">
    <oc r="F46">
      <v>257.89999999999998</v>
    </oc>
    <nc r="F46">
      <v>270.39999999999998</v>
    </nc>
  </rcc>
  <rfmt sheetId="1" sqref="E46:F46">
    <dxf>
      <fill>
        <patternFill patternType="solid">
          <bgColor rgb="FFFFFF00"/>
        </patternFill>
      </fill>
    </dxf>
  </rfmt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5" sId="1" numFmtId="4">
    <oc r="D99">
      <v>165.7</v>
    </oc>
    <nc r="D99">
      <v>182.1</v>
    </nc>
  </rcc>
  <rcc rId="866" sId="1" numFmtId="4">
    <oc r="D52">
      <v>192.7</v>
    </oc>
    <nc r="D52">
      <v>190.1</v>
    </nc>
  </rcc>
  <rcc rId="867" sId="1" numFmtId="4">
    <oc r="D53">
      <v>0.5</v>
    </oc>
    <nc r="D53">
      <v>1</v>
    </nc>
  </rcc>
  <rcc rId="868" sId="1" numFmtId="4">
    <oc r="D54">
      <v>206.2</v>
    </oc>
    <nc r="D54">
      <v>42.4</v>
    </nc>
  </rcc>
  <rfmt sheetId="1" sqref="D52:D54">
    <dxf>
      <fill>
        <patternFill patternType="solid">
          <bgColor rgb="FFFFFF00"/>
        </patternFill>
      </fill>
    </dxf>
  </rfmt>
  <rcc rId="869" sId="1" numFmtId="4">
    <oc r="E54">
      <v>208.9</v>
    </oc>
    <nc r="E54"/>
  </rcc>
  <rcc rId="870" sId="1" numFmtId="4">
    <oc r="F54">
      <v>211.1</v>
    </oc>
    <nc r="F54"/>
  </rcc>
  <rcc rId="871" sId="1" numFmtId="4">
    <oc r="E52">
      <v>204.9</v>
    </oc>
    <nc r="E52">
      <v>200</v>
    </nc>
  </rcc>
  <rcc rId="872" sId="1" numFmtId="4">
    <oc r="F52">
      <v>207.1</v>
    </oc>
    <nc r="F52">
      <v>207.6</v>
    </nc>
  </rcc>
  <rfmt sheetId="1" sqref="E52:F52">
    <dxf>
      <fill>
        <patternFill patternType="solid">
          <bgColor rgb="FFFFFF00"/>
        </patternFill>
      </fill>
    </dxf>
  </rfmt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3" sId="1" numFmtId="4">
    <oc r="D99">
      <v>182.1</v>
    </oc>
    <nc r="D99">
      <v>211.1</v>
    </nc>
  </rcc>
  <rcc rId="874" sId="1" numFmtId="4">
    <oc r="D58">
      <v>219.8</v>
    </oc>
    <nc r="D58">
      <v>279.3</v>
    </nc>
  </rcc>
  <rcc rId="875" sId="1" numFmtId="4">
    <oc r="D59">
      <v>2.2999999999999998</v>
    </oc>
    <nc r="D59">
      <v>3.1</v>
    </nc>
  </rcc>
  <rcc rId="876" sId="1" numFmtId="4">
    <oc r="D60">
      <v>23</v>
    </oc>
    <nc r="D60">
      <v>8.6</v>
    </nc>
  </rcc>
  <rcc rId="877" sId="1" numFmtId="4">
    <oc r="E60">
      <v>22</v>
    </oc>
    <nc r="E60"/>
  </rcc>
  <rcc rId="878" sId="1" numFmtId="4">
    <oc r="F60">
      <v>22.2</v>
    </oc>
    <nc r="F60"/>
  </rcc>
  <rfmt sheetId="1" sqref="D58:D60">
    <dxf>
      <fill>
        <patternFill patternType="solid">
          <bgColor rgb="FFFFFF00"/>
        </patternFill>
      </fill>
    </dxf>
  </rfmt>
  <rcc rId="879" sId="1" numFmtId="4">
    <oc r="E58">
      <v>238.1</v>
    </oc>
    <nc r="E58">
      <v>293.8</v>
    </nc>
  </rcc>
  <rcc rId="880" sId="1" numFmtId="4">
    <oc r="F58">
      <v>240.6</v>
    </oc>
    <nc r="F58">
      <v>305</v>
    </nc>
  </rcc>
  <rfmt sheetId="1" sqref="E58:F58">
    <dxf>
      <fill>
        <patternFill patternType="solid">
          <bgColor rgb="FFFFFF00"/>
        </patternFill>
      </fill>
    </dxf>
  </rfmt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" sId="1" numFmtId="4">
    <oc r="E66">
      <v>1</v>
    </oc>
    <nc r="E66"/>
  </rcc>
  <rcc rId="882" sId="1" numFmtId="4">
    <oc r="F66">
      <v>1</v>
    </oc>
    <nc r="F66"/>
  </rcc>
  <rcc rId="883" sId="1" numFmtId="4">
    <oc r="D64">
      <v>207.3</v>
    </oc>
    <nc r="D64">
      <v>206.2</v>
    </nc>
  </rcc>
  <rcc rId="884" sId="1" numFmtId="4">
    <oc r="D66">
      <v>17.7</v>
    </oc>
    <nc r="D66">
      <v>3.4</v>
    </nc>
  </rcc>
  <rfmt sheetId="1" sqref="D64:D66">
    <dxf>
      <fill>
        <patternFill patternType="solid">
          <bgColor rgb="FFFFFF00"/>
        </patternFill>
      </fill>
    </dxf>
  </rfmt>
  <rcc rId="885" sId="1" numFmtId="4">
    <oc r="E64">
      <v>207.9</v>
    </oc>
    <nc r="E64">
      <v>216.9</v>
    </nc>
  </rcc>
  <rcc rId="886" sId="1" numFmtId="4">
    <oc r="F64">
      <v>210.1</v>
    </oc>
    <nc r="F64">
      <v>225.1</v>
    </nc>
  </rcc>
  <rfmt sheetId="1" sqref="E64:F64">
    <dxf>
      <fill>
        <patternFill patternType="solid">
          <bgColor rgb="FFFFFF00"/>
        </patternFill>
      </fill>
    </dxf>
  </rfmt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" sId="1" numFmtId="4">
    <oc r="D99">
      <v>211.1</v>
    </oc>
    <nc r="D99">
      <v>253.7</v>
    </nc>
  </rcc>
  <rcc rId="888" sId="1" numFmtId="4">
    <oc r="D88">
      <v>193</v>
    </oc>
    <nc r="D88">
      <v>187.2</v>
    </nc>
  </rcc>
  <rcc rId="889" sId="1" numFmtId="4">
    <oc r="D90">
      <v>9.3000000000000007</v>
    </oc>
    <nc r="D90">
      <v>17.600000000000001</v>
    </nc>
  </rcc>
  <rcc rId="890" sId="1" numFmtId="4">
    <oc r="E90">
      <v>7.6</v>
    </oc>
    <nc r="E90"/>
  </rcc>
  <rcc rId="891" sId="1" numFmtId="4">
    <oc r="F90">
      <v>7.7</v>
    </oc>
    <nc r="F90"/>
  </rcc>
  <rcc rId="892" sId="1" numFmtId="4">
    <oc r="E88">
      <v>194.5</v>
    </oc>
    <nc r="E88">
      <v>196.9</v>
    </nc>
  </rcc>
  <rcc rId="893" sId="1" numFmtId="4">
    <oc r="F88">
      <v>196.6</v>
    </oc>
    <nc r="F88">
      <v>204.4</v>
    </nc>
  </rcc>
  <rfmt sheetId="1" sqref="D88:D90">
    <dxf>
      <fill>
        <patternFill patternType="solid">
          <bgColor rgb="FFFFFF00"/>
        </patternFill>
      </fill>
    </dxf>
  </rfmt>
  <rfmt sheetId="1" sqref="E88:F88">
    <dxf>
      <fill>
        <patternFill patternType="solid">
          <bgColor rgb="FFFFFF00"/>
        </patternFill>
      </fill>
    </dxf>
  </rfmt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4" sId="1" numFmtId="4">
    <oc r="D99">
      <v>253.7</v>
    </oc>
    <nc r="D99">
      <v>272.60000000000002</v>
    </nc>
  </rcc>
  <rcc rId="895" sId="1" numFmtId="4">
    <oc r="D22">
      <v>210.5</v>
    </oc>
    <nc r="D22">
      <v>217</v>
    </nc>
  </rcc>
  <rcc rId="896" sId="1" numFmtId="4">
    <oc r="D24">
      <v>10.6</v>
    </oc>
    <nc r="D24">
      <v>3.1</v>
    </nc>
  </rcc>
  <rfmt sheetId="1" sqref="D22:D24">
    <dxf>
      <fill>
        <patternFill patternType="solid">
          <bgColor rgb="FFFFFF00"/>
        </patternFill>
      </fill>
    </dxf>
  </rfmt>
  <rcc rId="897" sId="1" numFmtId="4">
    <oc r="E24">
      <v>5.8</v>
    </oc>
    <nc r="E24"/>
  </rcc>
  <rcc rId="898" sId="1" numFmtId="4">
    <oc r="F24">
      <v>5.9</v>
    </oc>
    <nc r="F24"/>
  </rcc>
  <rcc rId="899" sId="1" numFmtId="4">
    <oc r="E22">
      <v>218</v>
    </oc>
    <nc r="E22">
      <v>228.3</v>
    </nc>
  </rcc>
  <rcc rId="900" sId="1" numFmtId="4">
    <oc r="F22">
      <v>220.3</v>
    </oc>
    <nc r="F22">
      <v>237</v>
    </nc>
  </rcc>
  <rfmt sheetId="1" sqref="E22:F22">
    <dxf>
      <fill>
        <patternFill patternType="solid">
          <bgColor rgb="FFFFFF00"/>
        </patternFill>
      </fill>
    </dxf>
  </rfmt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1" sId="1" numFmtId="4">
    <oc r="D99">
      <v>272.60000000000002</v>
    </oc>
    <nc r="D99">
      <v>287.3</v>
    </nc>
  </rcc>
  <rcc rId="902" sId="1" numFmtId="4">
    <oc r="E78">
      <v>0.9</v>
    </oc>
    <nc r="E78"/>
  </rcc>
  <rcc rId="903" sId="1" numFmtId="4">
    <oc r="F78">
      <v>0.9</v>
    </oc>
    <nc r="F78"/>
  </rcc>
  <rcc rId="904" sId="1" numFmtId="4">
    <oc r="D76">
      <v>170.9</v>
    </oc>
    <nc r="D76">
      <v>176.9</v>
    </nc>
  </rcc>
  <rcc rId="905" sId="1" numFmtId="4">
    <oc r="D78">
      <v>1.4</v>
    </oc>
    <nc r="D78">
      <v>3.1</v>
    </nc>
  </rcc>
  <rfmt sheetId="1" sqref="D76:D78">
    <dxf>
      <fill>
        <patternFill patternType="solid">
          <bgColor rgb="FFFFFF00"/>
        </patternFill>
      </fill>
    </dxf>
  </rfmt>
  <rcc rId="906" sId="1" numFmtId="4">
    <oc r="E76">
      <v>177.8</v>
    </oc>
    <nc r="E76">
      <v>186.1</v>
    </nc>
  </rcc>
  <rcc rId="907" sId="1" numFmtId="4">
    <oc r="F76">
      <v>179.7</v>
    </oc>
    <nc r="F76">
      <v>193.2</v>
    </nc>
  </rcc>
  <rfmt sheetId="1" sqref="E76:F76">
    <dxf>
      <fill>
        <patternFill patternType="solid">
          <bgColor rgb="FFFFFF00"/>
        </patternFill>
      </fill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8" sId="1" numFmtId="4">
    <nc r="E99">
      <v>302.2</v>
    </nc>
  </rcc>
  <rcc rId="909" sId="1" numFmtId="4">
    <nc r="F99">
      <v>313.7</v>
    </nc>
  </rcc>
  <rfmt sheetId="1" sqref="D99:F99">
    <dxf>
      <fill>
        <patternFill>
          <bgColor rgb="FFFFFF0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5" sId="1">
    <oc r="B19" t="inlineStr">
      <is>
        <t>003-01-01-03 (TVP)</t>
      </is>
    </oc>
    <nc r="B19" t="inlineStr">
      <is>
        <t>003-02-01-01 (TVP)</t>
      </is>
    </nc>
  </rcc>
  <rcc rId="936" sId="1">
    <oc r="C19" t="inlineStr">
      <is>
        <t xml:space="preserve">Priemonė: Tiltagalių kultūros centro veiklos užtikrinimas </t>
      </is>
    </oc>
    <nc r="C19" t="inlineStr">
      <is>
        <t>Priemonė: Kultūros centrų veiklos užtikrinimas</t>
      </is>
    </nc>
  </rcc>
  <rcc rId="937" sId="1" numFmtId="4">
    <oc r="D20">
      <f>SUM(D22:D24)</f>
    </oc>
    <nc r="D20">
      <v>2975.6</v>
    </nc>
  </rcc>
  <rcc rId="938" sId="1" numFmtId="4">
    <oc r="D22">
      <v>217</v>
    </oc>
    <nc r="D22">
      <v>2772.1</v>
    </nc>
  </rcc>
  <rcc rId="939" sId="1" numFmtId="4">
    <oc r="D23">
      <v>1</v>
    </oc>
    <nc r="D23">
      <v>47.9</v>
    </nc>
  </rcc>
  <rcc rId="940" sId="1" numFmtId="4">
    <oc r="D24">
      <v>3.1</v>
    </oc>
    <nc r="D24">
      <v>155.6</v>
    </nc>
  </rcc>
  <rcc rId="941" sId="1">
    <oc r="D26">
      <f>SUM(D28:D30)</f>
    </oc>
    <nc r="D26"/>
  </rcc>
  <rcc rId="942" sId="1" numFmtId="4">
    <oc r="D28">
      <v>275.2</v>
    </oc>
    <nc r="D28"/>
  </rcc>
  <rcc rId="943" sId="1" numFmtId="4">
    <oc r="D29">
      <v>4.5</v>
    </oc>
    <nc r="D29"/>
  </rcc>
  <rcc rId="944" sId="1" numFmtId="4">
    <oc r="D30">
      <v>8.8000000000000007</v>
    </oc>
    <nc r="D30"/>
  </rcc>
  <rcc rId="945" sId="1">
    <oc r="D32">
      <f>SUM(D34:D36)</f>
    </oc>
    <nc r="D32"/>
  </rcc>
  <rcc rId="946" sId="1" numFmtId="4">
    <oc r="D34">
      <v>330.3</v>
    </oc>
    <nc r="D34"/>
  </rcc>
  <rcc rId="947" sId="1" numFmtId="4">
    <oc r="D35">
      <v>6</v>
    </oc>
    <nc r="D35"/>
  </rcc>
  <rcc rId="948" sId="1" numFmtId="4">
    <oc r="D36">
      <v>15</v>
    </oc>
    <nc r="D36"/>
  </rcc>
  <rcc rId="949" sId="1">
    <oc r="D38">
      <f>SUM(D40:D42)</f>
    </oc>
    <nc r="D38"/>
  </rcc>
  <rcc rId="950" sId="1" numFmtId="4">
    <oc r="D40">
      <v>222.4</v>
    </oc>
    <nc r="D40"/>
  </rcc>
  <rcc rId="951" sId="1" numFmtId="4">
    <oc r="D41">
      <v>1</v>
    </oc>
    <nc r="D41"/>
  </rcc>
  <rcc rId="952" sId="1" numFmtId="4">
    <oc r="D42">
      <v>0.8</v>
    </oc>
    <nc r="D42"/>
  </rcc>
  <rcc rId="953" sId="1">
    <oc r="D44">
      <f>SUM(D46:D48)</f>
    </oc>
    <nc r="D44"/>
  </rcc>
  <rcc rId="954" sId="1" numFmtId="4">
    <oc r="D46">
      <v>247.6</v>
    </oc>
    <nc r="D46"/>
  </rcc>
  <rcc rId="955" sId="1" numFmtId="4">
    <oc r="D47">
      <v>5.5</v>
    </oc>
    <nc r="D47"/>
  </rcc>
  <rcc rId="956" sId="1" numFmtId="4">
    <oc r="D48">
      <v>9.6999999999999993</v>
    </oc>
    <nc r="D48"/>
  </rcc>
  <rcc rId="957" sId="1">
    <oc r="D50">
      <f>SUM(D52:D54)</f>
    </oc>
    <nc r="D50"/>
  </rcc>
  <rcc rId="958" sId="1" numFmtId="4">
    <oc r="D52">
      <v>190.1</v>
    </oc>
    <nc r="D52"/>
  </rcc>
  <rcc rId="959" sId="1" numFmtId="4">
    <oc r="D53">
      <v>1</v>
    </oc>
    <nc r="D53"/>
  </rcc>
  <rcc rId="960" sId="1" numFmtId="4">
    <oc r="D54">
      <v>42.4</v>
    </oc>
    <nc r="D54"/>
  </rcc>
  <rcc rId="961" sId="1">
    <oc r="D56">
      <f>SUM(D58:D60)</f>
    </oc>
    <nc r="D56"/>
  </rcc>
  <rcc rId="962" sId="1" numFmtId="4">
    <oc r="D58">
      <v>279.3</v>
    </oc>
    <nc r="D58"/>
  </rcc>
  <rcc rId="963" sId="1" numFmtId="4">
    <oc r="D59">
      <v>3.1</v>
    </oc>
    <nc r="D59"/>
  </rcc>
  <rcc rId="964" sId="1" numFmtId="4">
    <oc r="D60">
      <v>8.6</v>
    </oc>
    <nc r="D60"/>
  </rcc>
  <rcc rId="965" sId="1">
    <oc r="D62">
      <f>SUM(D64:D66)</f>
    </oc>
    <nc r="D62"/>
  </rcc>
  <rcc rId="966" sId="1" numFmtId="4">
    <oc r="D64">
      <v>206.2</v>
    </oc>
    <nc r="D64"/>
  </rcc>
  <rcc rId="967" sId="1" numFmtId="4">
    <oc r="D65">
      <v>1.8</v>
    </oc>
    <nc r="D65"/>
  </rcc>
  <rcc rId="968" sId="1" numFmtId="4">
    <oc r="D66">
      <v>3.4</v>
    </oc>
    <nc r="D66"/>
  </rcc>
  <rcc rId="969" sId="1">
    <oc r="D68">
      <f>SUM(D70:D72)</f>
    </oc>
    <nc r="D68"/>
  </rcc>
  <rcc rId="970" sId="1" numFmtId="4">
    <oc r="D70">
      <v>223.8</v>
    </oc>
    <nc r="D70"/>
  </rcc>
  <rcc rId="971" sId="1" numFmtId="4">
    <oc r="D71">
      <v>4</v>
    </oc>
    <nc r="D71"/>
  </rcc>
  <rcc rId="972" sId="1" numFmtId="4">
    <oc r="D72">
      <v>38.5</v>
    </oc>
    <nc r="D72"/>
  </rcc>
  <rcc rId="973" sId="1">
    <oc r="D74">
      <f>SUM(D76:D78)</f>
    </oc>
    <nc r="D74"/>
  </rcc>
  <rcc rId="974" sId="1" numFmtId="4">
    <oc r="D76">
      <v>176.9</v>
    </oc>
    <nc r="D76"/>
  </rcc>
  <rcc rId="975" sId="1" numFmtId="4">
    <oc r="D77">
      <v>1</v>
    </oc>
    <nc r="D77"/>
  </rcc>
  <rcc rId="976" sId="1" numFmtId="4">
    <oc r="D78">
      <v>3.1</v>
    </oc>
    <nc r="D78"/>
  </rcc>
  <rcc rId="977" sId="1">
    <oc r="D80">
      <f>SUM(D82:D84)</f>
    </oc>
    <nc r="D80"/>
  </rcc>
  <rcc rId="978" sId="1" numFmtId="4">
    <oc r="D82">
      <v>216.1</v>
    </oc>
    <nc r="D82"/>
  </rcc>
  <rcc rId="979" sId="1" numFmtId="4">
    <oc r="D83">
      <v>2</v>
    </oc>
    <nc r="D83"/>
  </rcc>
  <rcc rId="980" sId="1" numFmtId="4">
    <oc r="D84">
      <v>4.5999999999999996</v>
    </oc>
    <nc r="D84"/>
  </rcc>
  <rcc rId="981" sId="1">
    <oc r="D86">
      <f>SUM(D88:D90)</f>
    </oc>
    <nc r="D86"/>
  </rcc>
  <rcc rId="982" sId="1" numFmtId="4">
    <oc r="D88">
      <v>187.2</v>
    </oc>
    <nc r="D88"/>
  </rcc>
  <rcc rId="983" sId="1" numFmtId="4">
    <oc r="D89">
      <v>17</v>
    </oc>
    <nc r="D89"/>
  </rcc>
  <rcc rId="984" sId="1" numFmtId="4">
    <oc r="D90">
      <v>17.600000000000001</v>
    </oc>
    <nc r="D90"/>
  </rcc>
  <rcc rId="985" sId="1" numFmtId="4">
    <oc r="E20">
      <f>SUM(E22:E24)</f>
    </oc>
    <nc r="E20">
      <v>2966.1</v>
    </nc>
  </rcc>
  <rcc rId="986" sId="1" numFmtId="4">
    <oc r="E22">
      <v>228.3</v>
    </oc>
    <nc r="E22">
      <v>2916.2</v>
    </nc>
  </rcc>
  <rcc rId="987" sId="1" numFmtId="4">
    <oc r="E23">
      <v>1</v>
    </oc>
    <nc r="E23">
      <v>49.9</v>
    </nc>
  </rcc>
  <rcc rId="988" sId="1" numFmtId="4">
    <oc r="F20">
      <f>SUM(F22:F24)</f>
    </oc>
    <nc r="F20">
      <v>3076.9</v>
    </nc>
  </rcc>
  <rcc rId="989" sId="1" numFmtId="4">
    <oc r="F22">
      <v>237</v>
    </oc>
    <nc r="F22">
      <v>3027</v>
    </nc>
  </rcc>
  <rcc rId="990" sId="1">
    <oc r="E26">
      <f>SUM(E28:E30)</f>
    </oc>
    <nc r="E26"/>
  </rcc>
  <rcc rId="991" sId="1" numFmtId="4">
    <oc r="E28">
      <v>289.5</v>
    </oc>
    <nc r="E28"/>
  </rcc>
  <rcc rId="992" sId="1" numFmtId="4">
    <oc r="E29">
      <v>4.5</v>
    </oc>
    <nc r="E29"/>
  </rcc>
  <rcc rId="993" sId="1" numFmtId="4">
    <oc r="F23">
      <v>1</v>
    </oc>
    <nc r="F23">
      <v>49.9</v>
    </nc>
  </rcc>
  <rcc rId="994" sId="1">
    <oc r="F26">
      <f>SUM(F28:F30)</f>
    </oc>
    <nc r="F26"/>
  </rcc>
  <rcc rId="995" sId="1" numFmtId="4">
    <oc r="F28">
      <v>300.5</v>
    </oc>
    <nc r="F28"/>
  </rcc>
  <rcc rId="996" sId="1" numFmtId="4">
    <oc r="F29">
      <v>4.5</v>
    </oc>
    <nc r="F29"/>
  </rcc>
  <rcc rId="997" sId="1">
    <oc r="F32">
      <f>SUM(F34:F36)</f>
    </oc>
    <nc r="F32"/>
  </rcc>
  <rcc rId="998" sId="1" numFmtId="4">
    <oc r="F34">
      <v>360.7</v>
    </oc>
    <nc r="F34"/>
  </rcc>
  <rcc rId="999" sId="1" numFmtId="4">
    <oc r="F35">
      <v>8</v>
    </oc>
    <nc r="F35"/>
  </rcc>
  <rcc rId="1000" sId="1">
    <oc r="F38">
      <f>SUM(F40:F42)</f>
    </oc>
    <nc r="F38"/>
  </rcc>
  <rcc rId="1001" sId="1" numFmtId="4">
    <oc r="F40">
      <v>242.9</v>
    </oc>
    <nc r="F40"/>
  </rcc>
  <rcc rId="1002" sId="1" numFmtId="4">
    <oc r="F41">
      <v>1</v>
    </oc>
    <nc r="F41"/>
  </rcc>
  <rcc rId="1003" sId="1">
    <oc r="F44">
      <f>SUM(F46:F48)</f>
    </oc>
    <nc r="F44"/>
  </rcc>
  <rcc rId="1004" sId="1" numFmtId="4">
    <oc r="F46">
      <v>270.39999999999998</v>
    </oc>
    <nc r="F46"/>
  </rcc>
  <rcc rId="1005" sId="1" numFmtId="4">
    <oc r="F47">
      <v>5.5</v>
    </oc>
    <nc r="F47"/>
  </rcc>
  <rcc rId="1006" sId="1">
    <oc r="F50">
      <f>SUM(F52:F54)</f>
    </oc>
    <nc r="F50"/>
  </rcc>
  <rcc rId="1007" sId="1" numFmtId="4">
    <oc r="F52">
      <v>207.6</v>
    </oc>
    <nc r="F52"/>
  </rcc>
  <rcc rId="1008" sId="1" numFmtId="4">
    <oc r="F53">
      <v>1</v>
    </oc>
    <nc r="F53"/>
  </rcc>
  <rcc rId="1009" sId="1">
    <oc r="F56">
      <f>SUM(F58:F60)</f>
    </oc>
    <nc r="F56"/>
  </rcc>
  <rcc rId="1010" sId="1" numFmtId="4">
    <oc r="F58">
      <v>305</v>
    </oc>
    <nc r="F58"/>
  </rcc>
  <rcc rId="1011" sId="1" numFmtId="4">
    <oc r="F59">
      <v>3.1</v>
    </oc>
    <nc r="F59"/>
  </rcc>
  <rcc rId="1012" sId="1">
    <oc r="F62">
      <f>SUM(F64:F66)</f>
    </oc>
    <nc r="F62"/>
  </rcc>
  <rcc rId="1013" sId="1" numFmtId="4">
    <oc r="F64">
      <v>225.1</v>
    </oc>
    <nc r="F64"/>
  </rcc>
  <rcc rId="1014" sId="1" numFmtId="4">
    <oc r="F65">
      <v>1.8</v>
    </oc>
    <nc r="F65"/>
  </rcc>
  <rcc rId="1015" sId="1">
    <oc r="F68">
      <f>SUM(F70:F72)</f>
    </oc>
    <nc r="F68"/>
  </rcc>
  <rcc rId="1016" sId="1" numFmtId="4">
    <oc r="F70">
      <v>244.3</v>
    </oc>
    <nc r="F70"/>
  </rcc>
  <rcc rId="1017" sId="1" numFmtId="4">
    <oc r="F71">
      <v>4</v>
    </oc>
    <nc r="F71"/>
  </rcc>
  <rcc rId="1018" sId="1">
    <oc r="F74">
      <f>SUM(F76:F78)</f>
    </oc>
    <nc r="F74"/>
  </rcc>
  <rcc rId="1019" sId="1" numFmtId="4">
    <oc r="F76">
      <v>193.2</v>
    </oc>
    <nc r="F76"/>
  </rcc>
  <rcc rId="1020" sId="1" numFmtId="4">
    <oc r="F77">
      <v>1</v>
    </oc>
    <nc r="F77"/>
  </rcc>
  <rcc rId="1021" sId="1">
    <oc r="F80">
      <f>SUM(F82:F84)</f>
    </oc>
    <nc r="F80"/>
  </rcc>
  <rcc rId="1022" sId="1" numFmtId="4">
    <oc r="F82">
      <v>235.9</v>
    </oc>
    <nc r="F82"/>
  </rcc>
  <rcc rId="1023" sId="1" numFmtId="4">
    <oc r="F83">
      <v>2</v>
    </oc>
    <nc r="F83"/>
  </rcc>
  <rcc rId="1024" sId="1">
    <oc r="F86">
      <f>SUM(F88:F90)</f>
    </oc>
    <nc r="F86"/>
  </rcc>
  <rcc rId="1025" sId="1" numFmtId="4">
    <oc r="F88">
      <v>204.4</v>
    </oc>
    <nc r="F88"/>
  </rcc>
  <rcc rId="1026" sId="1" numFmtId="4">
    <oc r="F89">
      <v>17</v>
    </oc>
    <nc r="F89"/>
  </rcc>
  <rcc rId="1027" sId="1">
    <oc r="E74">
      <f>SUM(E76:E78)</f>
    </oc>
    <nc r="E74"/>
  </rcc>
  <rcc rId="1028" sId="1" numFmtId="4">
    <oc r="E76">
      <v>186.1</v>
    </oc>
    <nc r="E76"/>
  </rcc>
  <rcc rId="1029" sId="1" numFmtId="4">
    <oc r="E77">
      <v>1</v>
    </oc>
    <nc r="E77"/>
  </rcc>
  <rcc rId="1030" sId="1">
    <oc r="E80">
      <f>SUM(E82:E84)</f>
    </oc>
    <nc r="E80"/>
  </rcc>
  <rcc rId="1031" sId="1" numFmtId="4">
    <oc r="E82">
      <v>227.3</v>
    </oc>
    <nc r="E82"/>
  </rcc>
  <rcc rId="1032" sId="1" numFmtId="4">
    <oc r="E83">
      <v>2</v>
    </oc>
    <nc r="E83"/>
  </rcc>
  <rcc rId="1033" sId="1">
    <oc r="E86">
      <f>SUM(E88:E90)</f>
    </oc>
    <nc r="E86"/>
  </rcc>
  <rcc rId="1034" sId="1" numFmtId="4">
    <oc r="E88">
      <v>196.9</v>
    </oc>
    <nc r="E88"/>
  </rcc>
  <rcc rId="1035" sId="1" numFmtId="4">
    <oc r="E89">
      <v>17</v>
    </oc>
    <nc r="E89"/>
  </rcc>
  <rcc rId="1036" sId="1" numFmtId="4">
    <oc r="E52">
      <v>200</v>
    </oc>
    <nc r="E52"/>
  </rcc>
  <rcc rId="1037" sId="1" numFmtId="4">
    <oc r="E53">
      <v>1</v>
    </oc>
    <nc r="E53"/>
  </rcc>
  <rcc rId="1038" sId="1">
    <oc r="E56">
      <f>SUM(E58:E60)</f>
    </oc>
    <nc r="E56"/>
  </rcc>
  <rcc rId="1039" sId="1" numFmtId="4">
    <oc r="E58">
      <v>293.8</v>
    </oc>
    <nc r="E58"/>
  </rcc>
  <rcc rId="1040" sId="1" numFmtId="4">
    <oc r="E59">
      <v>3.1</v>
    </oc>
    <nc r="E59"/>
  </rcc>
  <rcc rId="1041" sId="1">
    <oc r="E62">
      <f>SUM(E64:E66)</f>
    </oc>
    <nc r="E62"/>
  </rcc>
  <rcc rId="1042" sId="1" numFmtId="4">
    <oc r="E64">
      <v>216.9</v>
    </oc>
    <nc r="E64"/>
  </rcc>
  <rcc rId="1043" sId="1" numFmtId="4">
    <oc r="E65">
      <v>1.8</v>
    </oc>
    <nc r="E65"/>
  </rcc>
  <rcc rId="1044" sId="1">
    <oc r="E68">
      <f>SUM(E70:E72)</f>
    </oc>
    <nc r="E68"/>
  </rcc>
  <rcc rId="1045" sId="1" numFmtId="4">
    <oc r="E70">
      <v>235.4</v>
    </oc>
    <nc r="E70"/>
  </rcc>
  <rcc rId="1046" sId="1" numFmtId="4">
    <oc r="E71">
      <v>4</v>
    </oc>
    <nc r="E71"/>
  </rcc>
  <rcc rId="1047" sId="1">
    <oc r="E32">
      <f>SUM(E34:E36)</f>
    </oc>
    <nc r="E32"/>
  </rcc>
  <rcc rId="1048" sId="1" numFmtId="4">
    <oc r="E34">
      <v>347.5</v>
    </oc>
    <nc r="E34"/>
  </rcc>
  <rcc rId="1049" sId="1" numFmtId="4">
    <oc r="E35">
      <v>8</v>
    </oc>
    <nc r="E35"/>
  </rcc>
  <rcc rId="1050" sId="1">
    <oc r="E38">
      <f>SUM(E40:E42)</f>
    </oc>
    <nc r="E38"/>
  </rcc>
  <rcc rId="1051" sId="1" numFmtId="4">
    <oc r="E40">
      <v>234</v>
    </oc>
    <nc r="E40"/>
  </rcc>
  <rcc rId="1052" sId="1" numFmtId="4">
    <oc r="E41">
      <v>1</v>
    </oc>
    <nc r="E41"/>
  </rcc>
  <rcc rId="1053" sId="1">
    <oc r="E44">
      <f>SUM(E46:E48)</f>
    </oc>
    <nc r="E44"/>
  </rcc>
  <rcc rId="1054" sId="1" numFmtId="4">
    <oc r="E46">
      <v>260.5</v>
    </oc>
    <nc r="E46"/>
  </rcc>
  <rcc rId="1055" sId="1" numFmtId="4">
    <oc r="E47">
      <v>5.5</v>
    </oc>
    <nc r="E47"/>
  </rcc>
  <rcc rId="1056" sId="1">
    <oc r="E50">
      <f>SUM(E52:E54)</f>
    </oc>
    <nc r="E50"/>
  </rcc>
  <rrc rId="105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003-01-01-04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Krekenavos 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58" sId="1" ref="A25:XFD25" action="deleteRow">
    <undo index="52" exp="ref" v="1" dr="F25" r="F200" sId="1"/>
    <undo index="52" exp="ref" v="1" dr="E25" r="E200" sId="1"/>
    <undo index="52" exp="ref" v="1" dr="D25" r="D20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" sId="1" ref="A25:XFD25" action="deleteRow">
    <undo index="6" exp="ref" v="1" dr="F25" r="E210" sId="1"/>
    <undo index="6" exp="ref" v="1" dr="E25" r="D210" sId="1"/>
    <undo index="6" exp="ref" v="1" dr="D25" r="C21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" sId="1" ref="A25:XFD25" action="deleteRow">
    <undo index="6" exp="ref" v="1" dr="F25" r="E210" sId="1"/>
    <undo index="6" exp="ref" v="1" dr="E25" r="D210" sId="1"/>
    <undo index="6" exp="ref" v="1" dr="D25" r="C21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" sId="1" ref="A25:XFD25" action="deleteRow">
    <undo index="6" exp="ref" v="1" dr="F25" r="E210" sId="1"/>
    <undo index="6" exp="ref" v="1" dr="E25" r="D210" sId="1"/>
    <undo index="6" exp="ref" v="1" dr="D25" r="C21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003-01-01-05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Miežiškių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64" sId="1" ref="A25:XFD25" action="deleteRow">
    <undo index="50" exp="ref" v="1" dr="F25" r="F194" sId="1"/>
    <undo index="50" exp="ref" v="1" dr="E25" r="E194" sId="1"/>
    <undo index="50" exp="ref" v="1" dr="D25" r="D19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" sId="1" ref="A25:XFD25" action="deleteRow">
    <undo index="8" exp="ref" v="1" dr="F25" r="E204" sId="1"/>
    <undo index="8" exp="ref" v="1" dr="E25" r="D204" sId="1"/>
    <undo index="8" exp="ref" v="1" dr="D25" r="C20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" sId="1" ref="A25:XFD25" action="deleteRow">
    <undo index="8" exp="ref" v="1" dr="F25" r="E204" sId="1"/>
    <undo index="8" exp="ref" v="1" dr="E25" r="D204" sId="1"/>
    <undo index="8" exp="ref" v="1" dr="D25" r="C20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" sId="1" ref="A25:XFD25" action="deleteRow">
    <undo index="8" exp="ref" v="1" dr="F25" r="E204" sId="1"/>
    <undo index="8" exp="ref" v="1" dr="E25" r="D204" sId="1"/>
    <undo index="8" exp="ref" v="1" dr="D25" r="C20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003-01-01-06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Naujamiesčio kultūros centro-dailės galerijos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70" sId="1" ref="A25:XFD25" action="deleteRow">
    <undo index="48" exp="ref" v="1" dr="F25" r="F188" sId="1"/>
    <undo index="48" exp="ref" v="1" dr="E25" r="E188" sId="1"/>
    <undo index="48" exp="ref" v="1" dr="D25" r="D18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" sId="1" ref="A25:XFD25" action="deleteRow">
    <undo index="10" exp="ref" v="1" dr="F25" r="E198" sId="1"/>
    <undo index="10" exp="ref" v="1" dr="E25" r="D198" sId="1"/>
    <undo index="10" exp="ref" v="1" dr="D25" r="C19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" sId="1" ref="A25:XFD25" action="deleteRow">
    <undo index="10" exp="ref" v="1" dr="F25" r="E198" sId="1"/>
    <undo index="10" exp="ref" v="1" dr="E25" r="D198" sId="1"/>
    <undo index="10" exp="ref" v="1" dr="D25" r="C19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" sId="1" ref="A25:XFD25" action="deleteRow">
    <undo index="10" exp="ref" v="1" dr="F25" r="E198" sId="1"/>
    <undo index="10" exp="ref" v="1" dr="E25" r="D198" sId="1"/>
    <undo index="10" exp="ref" v="1" dr="D25" r="C19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003-01-01-07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Paįstrio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76" sId="1" ref="A25:XFD25" action="deleteRow">
    <undo index="46" exp="ref" v="1" dr="F25" r="F182" sId="1"/>
    <undo index="46" exp="ref" v="1" dr="E25" r="E182" sId="1"/>
    <undo index="46" exp="ref" v="1" dr="D25" r="D18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" sId="1" ref="A25:XFD25" action="deleteRow">
    <undo index="12" exp="ref" v="1" dr="F25" r="E192" sId="1"/>
    <undo index="12" exp="ref" v="1" dr="E25" r="D192" sId="1"/>
    <undo index="12" exp="ref" v="1" dr="D25" r="C19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" sId="1" ref="A25:XFD25" action="deleteRow">
    <undo index="12" exp="ref" v="1" dr="F25" r="E192" sId="1"/>
    <undo index="12" exp="ref" v="1" dr="E25" r="D192" sId="1"/>
    <undo index="12" exp="ref" v="1" dr="D25" r="C19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" sId="1" ref="A25:XFD25" action="deleteRow">
    <undo index="12" exp="ref" v="1" dr="F25" r="E192" sId="1"/>
    <undo index="12" exp="ref" v="1" dr="E25" r="D192" sId="1"/>
    <undo index="12" exp="ref" v="1" dr="D25" r="C19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003-01-01-08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Raguvos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82" sId="1" ref="A25:XFD25" action="deleteRow">
    <undo index="44" exp="ref" v="1" dr="F25" r="F176" sId="1"/>
    <undo index="44" exp="ref" v="1" dr="E25" r="E176" sId="1"/>
    <undo index="44" exp="ref" v="1" dr="D25" r="D17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" sId="1" ref="A25:XFD25" action="deleteRow">
    <undo index="14" exp="ref" v="1" dr="F25" r="E186" sId="1"/>
    <undo index="14" exp="ref" v="1" dr="E25" r="D186" sId="1"/>
    <undo index="14" exp="ref" v="1" dr="D25" r="C18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" sId="1" ref="A25:XFD25" action="deleteRow">
    <undo index="14" exp="ref" v="1" dr="F25" r="E186" sId="1"/>
    <undo index="14" exp="ref" v="1" dr="E25" r="D186" sId="1"/>
    <undo index="14" exp="ref" v="1" dr="D25" r="C18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" sId="1" ref="A25:XFD25" action="deleteRow">
    <undo index="14" exp="ref" v="1" dr="F25" r="E186" sId="1"/>
    <undo index="14" exp="ref" v="1" dr="E25" r="D186" sId="1"/>
    <undo index="14" exp="ref" v="1" dr="D25" r="C18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003-01-01-09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Ramygalos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88" sId="1" ref="A25:XFD25" action="deleteRow">
    <undo index="42" exp="ref" v="1" dr="F25" r="F170" sId="1"/>
    <undo index="42" exp="ref" v="1" dr="E25" r="E170" sId="1"/>
    <undo index="42" exp="ref" v="1" dr="D25" r="D17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" sId="1" ref="A25:XFD25" action="deleteRow">
    <undo index="16" exp="ref" v="1" dr="F25" r="E180" sId="1"/>
    <undo index="16" exp="ref" v="1" dr="E25" r="D180" sId="1"/>
    <undo index="16" exp="ref" v="1" dr="D25" r="C18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" sId="1" ref="A25:XFD25" action="deleteRow">
    <undo index="16" exp="ref" v="1" dr="F25" r="E180" sId="1"/>
    <undo index="16" exp="ref" v="1" dr="E25" r="D180" sId="1"/>
    <undo index="16" exp="ref" v="1" dr="D25" r="C18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" sId="1" ref="A25:XFD25" action="deleteRow">
    <undo index="16" exp="ref" v="1" dr="F25" r="E180" sId="1"/>
    <undo index="16" exp="ref" v="1" dr="E25" r="D180" sId="1"/>
    <undo index="16" exp="ref" v="1" dr="D25" r="C18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003-01-01-10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Smilgių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94" sId="1" ref="A25:XFD25" action="deleteRow">
    <undo index="40" exp="ref" v="1" dr="F25" r="F164" sId="1"/>
    <undo index="40" exp="ref" v="1" dr="E25" r="E164" sId="1"/>
    <undo index="40" exp="ref" v="1" dr="D25" r="D16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" sId="1" ref="A25:XFD25" action="deleteRow">
    <undo index="18" exp="ref" v="1" dr="F25" r="E174" sId="1"/>
    <undo index="18" exp="ref" v="1" dr="E25" r="D174" sId="1"/>
    <undo index="18" exp="ref" v="1" dr="D25" r="C17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" sId="1" ref="A25:XFD25" action="deleteRow">
    <undo index="26" exp="ref" v="1" dr="F25" r="E174" sId="1"/>
    <undo index="26" exp="ref" v="1" dr="E25" r="D174" sId="1"/>
    <undo index="26" exp="ref" v="1" dr="D25" r="C17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" sId="1" ref="A25:XFD25" action="deleteRow">
    <undo index="18" exp="ref" v="1" dr="F25" r="E174" sId="1"/>
    <undo index="18" exp="ref" v="1" dr="E25" r="D174" sId="1"/>
    <undo index="18" exp="ref" v="1" dr="D25" r="C17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003-01-01-11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>Priemonė: Ėriškių kultūros centro veiklos užtikrinimas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00" sId="1" ref="A25:XFD25" action="deleteRow">
    <undo index="38" exp="ref" v="1" dr="F25" r="F158" sId="1"/>
    <undo index="38" exp="ref" v="1" dr="E25" r="E158" sId="1"/>
    <undo index="38" exp="ref" v="1" dr="D25" r="D15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" sId="1" ref="A25:XFD25" action="deleteRow">
    <undo index="20" exp="ref" v="1" dr="F25" r="E168" sId="1"/>
    <undo index="20" exp="ref" v="1" dr="E25" r="D168" sId="1"/>
    <undo index="20" exp="ref" v="1" dr="D25" r="C16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" sId="1" ref="A25:XFD25" action="deleteRow">
    <undo index="18" exp="ref" v="1" dr="F25" r="E168" sId="1"/>
    <undo index="18" exp="ref" v="1" dr="E25" r="D168" sId="1"/>
    <undo index="18" exp="ref" v="1" dr="D25" r="C16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" sId="1" ref="A25:XFD25" action="deleteRow">
    <undo index="20" exp="ref" v="1" dr="F25" r="E168" sId="1"/>
    <undo index="20" exp="ref" v="1" dr="E25" r="D168" sId="1"/>
    <undo index="20" exp="ref" v="1" dr="D25" r="C16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003-01-01-12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Vadoklių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06" sId="1" ref="A25:XFD25" action="deleteRow">
    <undo index="36" exp="ref" v="1" dr="F25" r="F152" sId="1"/>
    <undo index="36" exp="ref" v="1" dr="E25" r="E152" sId="1"/>
    <undo index="36" exp="ref" v="1" dr="D25" r="D15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" sId="1" ref="A25:XFD25" action="deleteRow">
    <undo index="22" exp="ref" v="1" dr="F25" r="E162" sId="1"/>
    <undo index="22" exp="ref" v="1" dr="E25" r="D162" sId="1"/>
    <undo index="22" exp="ref" v="1" dr="D25" r="C16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" sId="1" ref="A25:XFD25" action="deleteRow">
    <undo index="20" exp="ref" v="1" dr="F25" r="E162" sId="1"/>
    <undo index="20" exp="ref" v="1" dr="E25" r="D162" sId="1"/>
    <undo index="20" exp="ref" v="1" dr="D25" r="C16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" sId="1" ref="A25:XFD25" action="deleteRow">
    <undo index="22" exp="ref" v="1" dr="F25" r="E162" sId="1"/>
    <undo index="22" exp="ref" v="1" dr="E25" r="D162" sId="1"/>
    <undo index="22" exp="ref" v="1" dr="D25" r="C16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003-01-01-13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Liūdynės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12" sId="1" ref="A25:XFD25" action="deleteRow">
    <undo index="34" exp="ref" v="1" dr="F25" r="F146" sId="1"/>
    <undo index="34" exp="ref" v="1" dr="E25" r="E146" sId="1"/>
    <undo index="34" exp="ref" v="1" dr="D25" r="D14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" sId="1" ref="A25:XFD25" action="deleteRow">
    <undo index="24" exp="ref" v="1" dr="F25" r="E156" sId="1"/>
    <undo index="24" exp="ref" v="1" dr="E25" r="D156" sId="1"/>
    <undo index="24" exp="ref" v="1" dr="D25" r="C15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" sId="1" ref="A25:XFD25" action="deleteRow">
    <undo index="22" exp="ref" v="1" dr="F25" r="E156" sId="1"/>
    <undo index="22" exp="ref" v="1" dr="E25" r="D156" sId="1"/>
    <undo index="22" exp="ref" v="1" dr="D25" r="C15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" sId="1" ref="A25:XFD25" action="deleteRow">
    <undo index="24" exp="ref" v="1" dr="F25" r="E156" sId="1"/>
    <undo index="24" exp="ref" v="1" dr="E25" r="D156" sId="1"/>
    <undo index="24" exp="ref" v="1" dr="D25" r="C15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003-01-01-14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Šilagalio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18" sId="1" ref="A25:XFD25" action="deleteRow">
    <undo index="32" exp="ref" v="1" dr="F25" r="F140" sId="1"/>
    <undo index="32" exp="ref" v="1" dr="E25" r="E140" sId="1"/>
    <undo index="32" exp="ref" v="1" dr="D25" r="D14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" sId="1" ref="A25:XFD25" action="deleteRow">
    <undo index="26" exp="ref" v="1" dr="F25" r="E150" sId="1"/>
    <undo index="26" exp="ref" v="1" dr="E25" r="D150" sId="1"/>
    <undo index="26" exp="ref" v="1" dr="D25" r="C15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" sId="1" ref="A25:XFD25" action="deleteRow">
    <undo index="24" exp="ref" v="1" dr="F25" r="E150" sId="1"/>
    <undo index="24" exp="ref" v="1" dr="E25" r="D150" sId="1"/>
    <undo index="24" exp="ref" v="1" dr="D25" r="C15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" sId="1" ref="A25:XFD25" action="deleteRow">
    <undo index="26" exp="ref" v="1" dr="F25" r="E150" sId="1"/>
    <undo index="26" exp="ref" v="1" dr="E25" r="D150" sId="1"/>
    <undo index="26" exp="ref" v="1" dr="D25" r="C15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0" sId="1">
    <oc r="D201">
      <f>+D195+D190+D184+D179+D174+D169+D156+D151+D145+D124+D118+D113+D108+D103+D97+D92+D86+D80+D74+D68+D62+D56+D50+D44+D38+D32+D26+D20+D14+D7+D163+D130</f>
    </oc>
    <nc r="D201">
      <f>+D195+D190+D184+D179+D174+D169+D156+D151+D145+D124+D118+D113+D108+D103+D97+D92+D86+D80+D74+D68+D62+D56+D50+D44+D38+D32+D26+D20+D14+D7+D163+D130+D137</f>
    </nc>
  </rcc>
  <rcc rId="911" sId="1">
    <oc r="E201">
      <f>+E195+E190+E184+E179+E174+E169+E156+E151+E145+E124+E118+E113+E108+E103+E97+E92+E86+E80+E74+E68+E62+E56+E50+E44+E38+E32+E26+E20+E14+E7+E163+E130</f>
    </oc>
    <nc r="E201">
      <f>+E195+E190+E184+E179+E174+E169+E156+E151+E145+E124+E118+E113+E108+E103+E97+E92+E86+E80+E74+E68+E62+E56+E50+E44+E38+E32+E26+E20+E14+E7+E163+E130+E137</f>
    </nc>
  </rcc>
  <rcc rId="912" sId="1">
    <oc r="F201">
      <f>+F195+F190+F184+F179+F174+F169+F156+F151+F145+F124+F118+F113+F108+F103+F97+F92+F86+F80+F74+F68+F62+F56+F50+F44+F38+F32+F26+F20+F14+F7+F163+F130</f>
    </oc>
    <nc r="F201">
      <f>+F195+F190+F184+F179+F174+F169+F156+F151+F145+F124+F118+F113+F108+F103+F97+F92+F86+F80+F74+F68+F62+F56+F50+F44+F38+F32+F26+F20+F14+F7+F163+F130+F137</f>
    </nc>
  </rcc>
  <rcc rId="913" sId="1">
    <oc r="D202">
      <f>SUM(D156+D145+D130)</f>
    </oc>
    <nc r="D202">
      <f>SUM(D163+D156+D151+D145+D130+D124)</f>
    </nc>
  </rcc>
  <rcc rId="914" sId="1">
    <oc r="E202">
      <f>SUM(E156+E145+E130)</f>
    </oc>
    <nc r="E202">
      <f>SUM(E163+E156+E151+E145+E130+E124)</f>
    </nc>
  </rcc>
  <rcc rId="915" sId="1">
    <oc r="F202">
      <f>SUM(F156+F145+F130)</f>
    </oc>
    <nc r="F202">
      <f>SUM(F163+F156+F151+F145+F130+F124)</f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98:D199 D192:G192 F192:G192 D186:F186 D181:F181 D176:F176 D171:F171 D158:D160 D153:F154 D148:D149 D140:F142 D132:F135 D126:E128 D119:F120 D115:F115 D109:F110 D105:F106 D99:F99 D93:F94 D88:F90 D82:F84 D76:F78 D70:F72 D64:F66 D58:F60 D52:F54 D46:F47 D40:F42 D48 D34:F36 D28:F30 D22:F23 D16:F18 D24 D9:F12">
    <dxf>
      <fill>
        <patternFill patternType="none">
          <bgColor auto="1"/>
        </patternFill>
      </fill>
    </dxf>
  </rfmt>
  <rcv guid="{917BE945-19D7-4B99-999B-F8FF73E2ADD5}" action="delete"/>
  <rcv guid="{917BE945-19D7-4B99-999B-F8FF73E2ADD5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6" sId="1" numFmtId="4">
    <oc r="D9">
      <v>1463.7</v>
    </oc>
    <nc r="D9">
      <v>1463.6</v>
    </nc>
  </rcc>
  <rcv guid="{917BE945-19D7-4B99-999B-F8FF73E2ADD5}" action="delete"/>
  <rcv guid="{917BE945-19D7-4B99-999B-F8FF73E2ADD5}" action="add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7" sId="1" numFmtId="4">
    <nc r="E139">
      <v>300</v>
    </nc>
  </rcc>
  <rcc rId="918" sId="1">
    <oc r="D213">
      <f>+E9+E16+E22+E28+E34+E40+E46+E52+E58+E64+E70+E76+E82+E88+E94+E99+E105+E115+E120+E126+E147+E153+E158+E165+E171+E176+E181+E186+E192+E197+E132+E110+E139</f>
    </oc>
    <nc r="D213">
      <f>+E9+E16+E22+E28+E34+E40+E46+E52+E58+E64+E70+E76+E82+E88+E94+E99+E105+E115+E120+E126+E147+E153+E158+E165+E171+E176+E181+E186+E192+E197+E132+E110+E139</f>
    </nc>
  </rcc>
  <rcv guid="{917BE945-19D7-4B99-999B-F8FF73E2ADD5}" action="delete"/>
  <rcv guid="{917BE945-19D7-4B99-999B-F8FF73E2ADD5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9" sId="1">
    <oc r="E213">
      <f>+F9+F16+F22+F28+F34+F40+F46+F52+F58+F64+F70+F76+F82+F88+F94+F99+F105+F115+F120+F126+F147+F153+F158+F165+F171+F176+F181+F186+F192+F197+F132+F110+F139</f>
    </oc>
    <nc r="E213">
      <f>+F9+F16+F22+F28+F34+F40+F46+F52+F58+F64+F70+F76+F82+F88+F94+F99+F105+F115+F120+F126+F147+F153+F158+F165+F171+F176+F181+F186+F192+F197+F132+F110+F139</f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0" sId="1">
    <oc r="D216">
      <f>+E10+E133+E159+E198+E148+E140+E127</f>
    </oc>
    <nc r="D216">
      <f>+E10+E133+E159+E198+E148+E140+E127</f>
    </nc>
  </rcc>
  <rcv guid="{917BE945-19D7-4B99-999B-F8FF73E2ADD5}" action="delete"/>
  <rcv guid="{917BE945-19D7-4B99-999B-F8FF73E2ADD5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3" sId="1" numFmtId="4">
    <oc r="D135">
      <f>+D129+D124+D118+D113+D108+D103+D90+D85+D79+D58+D52+D47+D42+D37+D31+D26+#REF!+#REF!+#REF!+#REF!+#REF!+#REF!+#REF!+#REF!+#REF!+#REF!+#REF!+D20+D14+D7+D97+D64+D71</f>
    </oc>
    <nc r="D135">
      <v>7019.4</v>
    </nc>
  </rcc>
  <rcc rId="1124" sId="1" numFmtId="4">
    <oc r="E135">
      <f>+E129+E124+E118+E113+E108+E103+E90+E85+E79+E58+E52+E47+E42+E37+E31+E26+#REF!+#REF!+#REF!+#REF!+#REF!+#REF!+#REF!+#REF!+#REF!+#REF!+#REF!+E20+E14+E7+E97+E64+E71</f>
    </oc>
    <nc r="E135">
      <v>7417.1</v>
    </nc>
  </rcc>
  <rcc rId="1125" sId="1" numFmtId="4">
    <oc r="F135">
      <f>+F129+F124+F118+F113+F108+F103+F90+F85+F79+F58+F52+F47+F42+F37+F31+F26+#REF!+#REF!+#REF!+#REF!+#REF!+#REF!+#REF!+#REF!+#REF!+#REF!+#REF!+F20+F14+F7+F97+F64+F71</f>
    </oc>
    <nc r="F135">
      <v>8113.9</v>
    </nc>
  </rcc>
  <rcc rId="1126" sId="1" numFmtId="4">
    <oc r="C145">
      <f>+C147+C148+C149+C150+C151</f>
    </oc>
    <nc r="C145">
      <v>7019.4</v>
    </nc>
  </rcc>
  <rcc rId="1127" sId="1" numFmtId="4">
    <oc r="C147">
      <f>+D9+D16+D22+#REF!+#REF!+#REF!+#REF!+#REF!+#REF!+#REF!+#REF!+#REF!+#REF!+#REF!+D28+D33+D39+D49+D54+D60+D81+D87+D92+D99+D105+D110+D115+D120+D126+D131+D66+D44+D73</f>
    </oc>
    <nc r="C147">
      <v>5900.6</v>
    </nc>
  </rcc>
  <rcc rId="1128" sId="1" numFmtId="4">
    <oc r="C148">
      <f>+D11+D17+D23+#REF!+#REF!+#REF!+#REF!+#REF!+#REF!+#REF!+#REF!+#REF!+#REF!+#REF!</f>
    </oc>
    <nc r="C148">
      <v>49.7</v>
    </nc>
  </rcc>
  <rcc rId="1129" sId="1" numFmtId="4">
    <oc r="C149">
      <f>+D12+D18+D24+#REF!+#REF!+#REF!+#REF!+#REF!+#REF!+#REF!+#REF!+#REF!+#REF!+#REF!+D83+D88+D133+D127+D121+D116+D111+D106+D100+D95+D69+D55+D50+D45+D40+D34+D29+D76</f>
    </oc>
    <nc r="C149">
      <v>864</v>
    </nc>
  </rcc>
  <rcc rId="1130" sId="1" numFmtId="4">
    <oc r="D145">
      <f>+D147+D148+D149+D150+D151</f>
    </oc>
    <nc r="D145">
      <v>7417.1</v>
    </nc>
  </rcc>
  <rcc rId="1131" sId="1" numFmtId="4">
    <oc r="D147">
      <f>+E9+E16+E22+#REF!+#REF!+#REF!+#REF!+#REF!+#REF!+#REF!+#REF!+#REF!+#REF!+#REF!+E28+E33+E39+E49+E54+E60+E81+E87+E92+E99+E105+E110+E115+E120+E126+E131+E66+E44+E73</f>
    </oc>
    <nc r="D147">
      <v>6439.7</v>
    </nc>
  </rcc>
  <rcc rId="1132" sId="1" numFmtId="4">
    <oc r="D148">
      <f>+E11+E17+E23+#REF!+#REF!+#REF!+#REF!+#REF!+#REF!+#REF!+#REF!+#REF!+#REF!+#REF!</f>
    </oc>
    <nc r="D148">
      <v>51.7</v>
    </nc>
  </rcc>
  <rcc rId="1133" sId="1" numFmtId="4">
    <oc r="D149">
      <f>+E12+E18+E24+#REF!+#REF!+#REF!+#REF!+#REF!+#REF!+#REF!+#REF!+#REF!+#REF!+#REF!+E83+E88+E133+E127+E121+E116+E111+E106+E100+E95+E69+E55+E50+E45+E40+E34+E29+E76</f>
    </oc>
    <nc r="D149">
      <v>0</v>
    </nc>
  </rcc>
  <rcc rId="1134" sId="1" numFmtId="4">
    <oc r="E145">
      <f>+E147+E148+E149+E150+E151</f>
    </oc>
    <nc r="E145">
      <v>8113.9</v>
    </nc>
  </rcc>
  <rcc rId="1135" sId="1" numFmtId="4">
    <oc r="E147">
      <f>+F9+F16+F22+#REF!+#REF!+#REF!+#REF!+#REF!+#REF!+#REF!+#REF!+#REF!+#REF!+#REF!+F28+F33+F39+F49+F54+F60+F81+F87+F92+F99+F105+F110+F115+F120+F126+F131+F66+F44+F73</f>
    </oc>
    <nc r="E147">
      <v>6586.3</v>
    </nc>
  </rcc>
  <rcc rId="1136" sId="1" numFmtId="4">
    <oc r="E148">
      <f>+F11+F17+F23+#REF!+#REF!+#REF!+#REF!+#REF!+#REF!+#REF!+#REF!+#REF!+#REF!+#REF!</f>
    </oc>
    <nc r="E148">
      <v>51.9</v>
    </nc>
  </rcc>
  <rcc rId="1137" sId="1" numFmtId="4">
    <oc r="E149">
      <f>+F12+F18+F24+#REF!+#REF!+#REF!+#REF!+#REF!+#REF!+#REF!+#REF!+#REF!+#REF!+#REF!+F83+F88+F133+F127+F121+F116+F111+F106+F100+F95+F69+F55+F50+F45+F40+F34+F29+F76</f>
    </oc>
    <nc r="E149">
      <v>0</v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21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17" start="0" length="0">
      <dxf>
        <numFmt numFmtId="164" formatCode="0.0"/>
      </dxf>
    </rfmt>
    <rfmt sheetId="1" sqref="H18" start="0" length="0">
      <dxf>
        <numFmt numFmtId="164" formatCode="0.0"/>
      </dxf>
    </rfmt>
    <rfmt sheetId="1" sqref="H19" start="0" length="0">
      <dxf>
        <numFmt numFmtId="164" formatCode="0.0"/>
      </dxf>
    </rfmt>
    <rfmt sheetId="1" sqref="H102" start="0" length="0">
      <dxf>
        <fill>
          <patternFill patternType="solid">
            <bgColor theme="0"/>
          </patternFill>
        </fill>
      </dxf>
    </rfmt>
    <rfmt sheetId="1" sqref="H129" start="0" length="0">
      <dxf>
        <fill>
          <patternFill patternType="solid">
            <bgColor theme="0"/>
          </patternFill>
        </fill>
      </dxf>
    </rfmt>
    <rcc rId="0" sId="1" dxf="1">
      <nc r="H136" t="inlineStr">
        <is>
          <t>Nauja nuo 2025 m.</t>
        </is>
      </nc>
      <ndxf>
        <fill>
          <patternFill patternType="solid">
            <bgColor rgb="FFFFFF00"/>
          </patternFill>
        </fill>
      </ndxf>
    </rcc>
    <rcc rId="0" sId="1" dxf="1">
      <nc r="H168" t="inlineStr">
        <is>
          <t>Patikslintas pavadinimas nuo 2025</t>
        </is>
      </nc>
      <ndxf>
        <fill>
          <patternFill patternType="solid">
            <bgColor rgb="FFFFFF00"/>
          </patternFill>
        </fill>
      </ndxf>
    </rcc>
    <rfmt sheetId="1" sqref="H197" start="0" length="0">
      <dxf>
        <font>
          <sz val="10"/>
          <color rgb="FFFF0000"/>
          <name val="Times New Roman"/>
          <family val="1"/>
          <scheme val="none"/>
        </font>
      </dxf>
    </rfmt>
    <rfmt sheetId="1" sqref="H198" start="0" length="0">
      <dxf>
        <font>
          <sz val="10"/>
          <color rgb="FFFF0000"/>
          <name val="Times New Roman"/>
          <family val="1"/>
          <scheme val="none"/>
        </font>
      </dxf>
    </rfmt>
    <rfmt sheetId="1" sqref="H205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206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rc rId="922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102" start="0" length="0">
      <dxf>
        <fill>
          <patternFill patternType="solid">
            <bgColor theme="0"/>
          </patternFill>
        </fill>
      </dxf>
    </rfmt>
    <rfmt sheetId="1" sqref="H129" start="0" length="0">
      <dxf>
        <fill>
          <patternFill patternType="solid">
            <bgColor theme="0"/>
          </patternFill>
        </fill>
      </dxf>
    </rfmt>
    <rfmt sheetId="1" sqref="H168" start="0" length="0">
      <dxf>
        <numFmt numFmtId="164" formatCode="0.0"/>
      </dxf>
    </rfmt>
    <rfmt sheetId="1" sqref="H169" start="0" length="0">
      <dxf>
        <numFmt numFmtId="164" formatCode="0.0"/>
      </dxf>
    </rfmt>
    <rfmt sheetId="1" sqref="H170" start="0" length="0">
      <dxf>
        <numFmt numFmtId="164" formatCode="0.0"/>
      </dxf>
    </rfmt>
    <rfmt sheetId="1" sqref="H171" start="0" length="0">
      <dxf>
        <numFmt numFmtId="164" formatCode="0.0"/>
      </dxf>
    </rfmt>
    <rfmt sheetId="1" sqref="H172" start="0" length="0">
      <dxf>
        <numFmt numFmtId="164" formatCode="0.0"/>
      </dxf>
    </rfmt>
    <rfmt sheetId="1" sqref="H197" start="0" length="0">
      <dxf>
        <font>
          <sz val="10"/>
          <color rgb="FFFF0000"/>
          <name val="Times New Roman"/>
          <family val="1"/>
          <scheme val="none"/>
        </font>
      </dxf>
    </rfmt>
    <rfmt sheetId="1" sqref="H198" start="0" length="0">
      <dxf>
        <font>
          <sz val="10"/>
          <color rgb="FFFF0000"/>
          <name val="Times New Roman"/>
          <family val="1"/>
          <scheme val="none"/>
        </font>
      </dxf>
    </rfmt>
  </rrc>
  <rrc rId="923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17" start="0" length="0">
      <dxf>
        <numFmt numFmtId="164" formatCode="0.0"/>
      </dxf>
    </rfmt>
    <rfmt sheetId="1" sqref="H129" start="0" length="0">
      <dxf>
        <fill>
          <patternFill patternType="solid">
            <bgColor theme="0"/>
          </patternFill>
        </fill>
      </dxf>
    </rfmt>
  </rrc>
  <rrc rId="924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925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926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cv guid="{D71CEEAC-79E6-45E9-87A1-771F39D7B8A5}" action="delete"/>
  <rcv guid="{D71CEEAC-79E6-45E9-87A1-771F39D7B8A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1"/>
  <sheetViews>
    <sheetView tabSelected="1" topLeftCell="A127" zoomScale="110" zoomScaleNormal="100" workbookViewId="0">
      <selection activeCell="E150" sqref="E15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93</v>
      </c>
      <c r="C2" s="77"/>
      <c r="D2" s="77"/>
      <c r="E2" s="77"/>
      <c r="F2" s="77"/>
      <c r="G2" s="77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1564.6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1463.6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54.3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55.199999999999996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52.5</v>
      </c>
      <c r="E16" s="76">
        <v>55.2</v>
      </c>
      <c r="F16" s="76">
        <v>57.3</v>
      </c>
      <c r="G16" s="56"/>
    </row>
    <row r="17" spans="2:7" ht="19.5" customHeight="1" x14ac:dyDescent="0.2">
      <c r="B17" s="83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84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v>2975.6</v>
      </c>
      <c r="E20" s="7">
        <v>2966.1</v>
      </c>
      <c r="F20" s="7">
        <v>3076.9</v>
      </c>
      <c r="G20" s="57"/>
    </row>
    <row r="21" spans="2:7" ht="17.25" customHeight="1" x14ac:dyDescent="0.2">
      <c r="B21" s="79"/>
      <c r="C21" s="42" t="s">
        <v>4</v>
      </c>
      <c r="D21" s="6"/>
      <c r="E21" s="6"/>
      <c r="F21" s="6"/>
      <c r="G21" s="58"/>
    </row>
    <row r="22" spans="2:7" ht="27.75" customHeight="1" x14ac:dyDescent="0.2">
      <c r="B22" s="80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0"/>
      <c r="C23" s="40" t="s">
        <v>17</v>
      </c>
      <c r="D23" s="22">
        <v>47.9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1"/>
      <c r="C24" s="40" t="s">
        <v>9</v>
      </c>
      <c r="D24" s="22">
        <v>155.6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203.6</v>
      </c>
      <c r="E26" s="7">
        <f t="shared" ref="E26" si="1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79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0"/>
      <c r="C28" s="40" t="s">
        <v>10</v>
      </c>
      <c r="D28" s="22">
        <v>203.6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1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287.3</v>
      </c>
      <c r="E31" s="7">
        <f t="shared" ref="E31:F31" si="2">SUM(E33:E34)</f>
        <v>302.2</v>
      </c>
      <c r="F31" s="7">
        <f t="shared" si="2"/>
        <v>313.7</v>
      </c>
      <c r="G31" s="57"/>
    </row>
    <row r="32" spans="2:7" ht="16.149999999999999" customHeight="1" x14ac:dyDescent="0.2">
      <c r="B32" s="79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0"/>
      <c r="C33" s="40" t="s">
        <v>10</v>
      </c>
      <c r="D33" s="22">
        <v>287.3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1"/>
      <c r="C34" s="40" t="s">
        <v>9</v>
      </c>
      <c r="D34" s="22"/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3">SUM(E39:E40)</f>
        <v>127.6</v>
      </c>
      <c r="F37" s="7">
        <f t="shared" si="3"/>
        <v>132.4</v>
      </c>
      <c r="G37" s="57"/>
    </row>
    <row r="38" spans="2:7" ht="16.149999999999999" customHeight="1" x14ac:dyDescent="0.2">
      <c r="B38" s="79"/>
      <c r="C38" s="42" t="s">
        <v>4</v>
      </c>
      <c r="D38" s="6"/>
      <c r="E38" s="6"/>
      <c r="F38" s="6"/>
      <c r="G38" s="58"/>
    </row>
    <row r="39" spans="2:7" ht="28.15" customHeight="1" x14ac:dyDescent="0.2">
      <c r="B39" s="80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1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4">SUM(E44:E45)</f>
        <v>12.6</v>
      </c>
      <c r="F42" s="7">
        <f t="shared" si="4"/>
        <v>13.1</v>
      </c>
      <c r="G42" s="57"/>
    </row>
    <row r="43" spans="2:7" ht="16.149999999999999" customHeight="1" x14ac:dyDescent="0.2">
      <c r="B43" s="79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0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1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5">SUM(E49:E50)</f>
        <v>34.200000000000003</v>
      </c>
      <c r="F47" s="7">
        <f t="shared" si="5"/>
        <v>35.5</v>
      </c>
      <c r="G47" s="57"/>
    </row>
    <row r="48" spans="2:7" ht="16.149999999999999" customHeight="1" x14ac:dyDescent="0.2">
      <c r="B48" s="79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0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1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6">SUM(E54:E55)</f>
        <v>263</v>
      </c>
      <c r="F52" s="7">
        <f t="shared" si="6"/>
        <v>273</v>
      </c>
      <c r="G52" s="57"/>
    </row>
    <row r="53" spans="2:7" ht="16.149999999999999" customHeight="1" x14ac:dyDescent="0.2">
      <c r="B53" s="79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0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1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180.5</v>
      </c>
      <c r="E58" s="7">
        <f t="shared" ref="E58" si="7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79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0"/>
      <c r="C60" s="40" t="s">
        <v>10</v>
      </c>
      <c r="D60" s="22">
        <v>180.5</v>
      </c>
      <c r="E60" s="22">
        <v>31.6</v>
      </c>
      <c r="F60" s="21"/>
      <c r="G60" s="58"/>
    </row>
    <row r="61" spans="2:7" ht="16.149999999999999" customHeight="1" x14ac:dyDescent="0.2">
      <c r="B61" s="80"/>
      <c r="C61" s="40" t="s">
        <v>13</v>
      </c>
      <c r="D61" s="22"/>
      <c r="E61" s="22">
        <v>10</v>
      </c>
      <c r="F61" s="22"/>
      <c r="G61" s="59"/>
    </row>
    <row r="62" spans="2:7" ht="27" customHeight="1" x14ac:dyDescent="0.2">
      <c r="B62" s="80"/>
      <c r="C62" s="49" t="s">
        <v>14</v>
      </c>
      <c r="D62" s="50"/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79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0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0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0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1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500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500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78</v>
      </c>
      <c r="E79" s="7">
        <f t="shared" ref="E79:F79" si="8">SUM(E81:E83)</f>
        <v>0</v>
      </c>
      <c r="F79" s="7">
        <f t="shared" si="8"/>
        <v>0</v>
      </c>
      <c r="G79" s="57"/>
    </row>
    <row r="80" spans="2:7" ht="16.149999999999999" customHeight="1" x14ac:dyDescent="0.2">
      <c r="B80" s="79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0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0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1"/>
      <c r="C83" s="40" t="s">
        <v>9</v>
      </c>
      <c r="D83" s="22">
        <v>43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9">SUM(D87:D88)</f>
        <v>21</v>
      </c>
      <c r="E85" s="7">
        <f t="shared" si="9"/>
        <v>22.1</v>
      </c>
      <c r="F85" s="7">
        <f t="shared" si="9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/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21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0">SUM(E92:E95)</f>
        <v>0</v>
      </c>
      <c r="F90" s="7">
        <f t="shared" si="10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1">SUM(E99:E100)</f>
        <v>0</v>
      </c>
      <c r="F97" s="7">
        <f t="shared" si="11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40.200000000000003</v>
      </c>
      <c r="E103" s="7">
        <f t="shared" ref="E103:F103" si="12">SUM(E105:E106)</f>
        <v>42.3</v>
      </c>
      <c r="F103" s="7">
        <f t="shared" si="12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/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100</v>
      </c>
      <c r="E108" s="7">
        <f t="shared" ref="E108:F108" si="13">SUM(E110:E111)</f>
        <v>105.2</v>
      </c>
      <c r="F108" s="7">
        <f t="shared" si="13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100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/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215</v>
      </c>
      <c r="E113" s="7">
        <f t="shared" ref="E113:F113" si="14">SUM(E115:E116)</f>
        <v>226.2</v>
      </c>
      <c r="F113" s="7">
        <f t="shared" si="14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215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5">SUM(E120:E121)</f>
        <v>35.799999999999997</v>
      </c>
      <c r="F118" s="7">
        <f t="shared" si="15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18.75" customHeight="1" x14ac:dyDescent="0.2">
      <c r="B122" s="11" t="s">
        <v>46</v>
      </c>
      <c r="C122" s="18" t="s">
        <v>84</v>
      </c>
      <c r="D122" s="24"/>
      <c r="E122" s="24"/>
      <c r="F122" s="24"/>
      <c r="G122" s="52"/>
    </row>
    <row r="123" spans="2:7" ht="27" customHeight="1" x14ac:dyDescent="0.2">
      <c r="B123" s="44" t="s">
        <v>47</v>
      </c>
      <c r="C123" s="14" t="s">
        <v>85</v>
      </c>
      <c r="D123" s="23"/>
      <c r="E123" s="23"/>
      <c r="F123" s="23"/>
      <c r="G123" s="53" t="s">
        <v>57</v>
      </c>
    </row>
    <row r="124" spans="2:7" ht="23.25" customHeight="1" x14ac:dyDescent="0.2">
      <c r="B124" s="41"/>
      <c r="C124" s="17" t="s">
        <v>3</v>
      </c>
      <c r="D124" s="7">
        <f>SUM(D126:D127)</f>
        <v>106</v>
      </c>
      <c r="E124" s="7">
        <f t="shared" ref="E124:F124" si="16">SUM(E126:E127)</f>
        <v>111.5</v>
      </c>
      <c r="F124" s="7">
        <f t="shared" si="16"/>
        <v>115.7</v>
      </c>
      <c r="G124" s="57"/>
    </row>
    <row r="125" spans="2:7" ht="12.75" customHeight="1" x14ac:dyDescent="0.2">
      <c r="B125" s="46"/>
      <c r="C125" s="42" t="s">
        <v>4</v>
      </c>
      <c r="D125" s="6"/>
      <c r="E125" s="6"/>
      <c r="F125" s="6"/>
      <c r="G125" s="58"/>
    </row>
    <row r="126" spans="2:7" ht="27" customHeight="1" x14ac:dyDescent="0.2">
      <c r="B126" s="28"/>
      <c r="C126" s="40" t="s">
        <v>10</v>
      </c>
      <c r="D126" s="22">
        <v>106</v>
      </c>
      <c r="E126" s="22">
        <v>111.5</v>
      </c>
      <c r="F126" s="22">
        <v>115.7</v>
      </c>
      <c r="G126" s="59"/>
    </row>
    <row r="127" spans="2:7" ht="23.45" customHeight="1" x14ac:dyDescent="0.2">
      <c r="B127" s="35"/>
      <c r="C127" s="40" t="s">
        <v>9</v>
      </c>
      <c r="D127" s="22"/>
      <c r="E127" s="22"/>
      <c r="F127" s="22"/>
      <c r="G127" s="59"/>
    </row>
    <row r="128" spans="2:7" ht="38.25" x14ac:dyDescent="0.2">
      <c r="B128" s="44" t="s">
        <v>48</v>
      </c>
      <c r="C128" s="14" t="s">
        <v>86</v>
      </c>
      <c r="D128" s="23"/>
      <c r="E128" s="23"/>
      <c r="F128" s="23"/>
      <c r="G128" s="53" t="s">
        <v>57</v>
      </c>
    </row>
    <row r="129" spans="2:7" ht="18" customHeight="1" x14ac:dyDescent="0.2">
      <c r="B129" s="41"/>
      <c r="C129" s="17" t="s">
        <v>3</v>
      </c>
      <c r="D129" s="7">
        <f>SUM(D131:D133)</f>
        <v>84.8</v>
      </c>
      <c r="E129" s="7">
        <f t="shared" ref="E129:F129" si="17">SUM(E131:E133)</f>
        <v>0</v>
      </c>
      <c r="F129" s="7">
        <f t="shared" si="17"/>
        <v>0</v>
      </c>
      <c r="G129" s="57"/>
    </row>
    <row r="130" spans="2:7" ht="17.25" customHeight="1" x14ac:dyDescent="0.2">
      <c r="B130" s="46"/>
      <c r="C130" s="42" t="s">
        <v>4</v>
      </c>
      <c r="D130" s="6"/>
      <c r="E130" s="6"/>
      <c r="F130" s="6"/>
      <c r="G130" s="58"/>
    </row>
    <row r="131" spans="2:7" ht="26.25" customHeight="1" x14ac:dyDescent="0.2">
      <c r="B131" s="28"/>
      <c r="C131" s="40" t="s">
        <v>10</v>
      </c>
      <c r="D131" s="21"/>
      <c r="E131" s="22"/>
      <c r="F131" s="22"/>
      <c r="G131" s="59"/>
    </row>
    <row r="132" spans="2:7" ht="18" customHeight="1" x14ac:dyDescent="0.2">
      <c r="B132" s="28"/>
      <c r="C132" s="40" t="s">
        <v>13</v>
      </c>
      <c r="D132" s="22">
        <v>24.8</v>
      </c>
      <c r="E132" s="22"/>
      <c r="F132" s="22"/>
      <c r="G132" s="59"/>
    </row>
    <row r="133" spans="2:7" ht="18" customHeight="1" x14ac:dyDescent="0.2">
      <c r="B133" s="35"/>
      <c r="C133" s="40" t="s">
        <v>9</v>
      </c>
      <c r="D133" s="22">
        <v>60</v>
      </c>
      <c r="E133" s="22"/>
      <c r="F133" s="22"/>
      <c r="G133" s="59"/>
    </row>
    <row r="134" spans="2:7" ht="17.45" customHeight="1" x14ac:dyDescent="0.2">
      <c r="B134" s="48"/>
      <c r="C134" s="15" t="s">
        <v>4</v>
      </c>
      <c r="D134" s="6"/>
      <c r="E134" s="6"/>
      <c r="F134" s="6"/>
      <c r="G134" s="58"/>
    </row>
    <row r="135" spans="2:7" ht="26.25" customHeight="1" x14ac:dyDescent="0.2">
      <c r="B135" s="27"/>
      <c r="C135" s="38" t="s">
        <v>19</v>
      </c>
      <c r="D135" s="39">
        <v>7019.4</v>
      </c>
      <c r="E135" s="39">
        <v>7417.1</v>
      </c>
      <c r="F135" s="39">
        <v>8113.9</v>
      </c>
      <c r="G135" s="61"/>
    </row>
    <row r="136" spans="2:7" ht="15.75" customHeight="1" x14ac:dyDescent="0.2">
      <c r="B136" s="20"/>
      <c r="C136" s="19" t="s">
        <v>5</v>
      </c>
      <c r="D136" s="5">
        <f>SUM(D97+D90+D85+D79+D64+D58)</f>
        <v>437.1</v>
      </c>
      <c r="E136" s="5">
        <f t="shared" ref="E136:F136" si="18">SUM(E97+E90+E85+E79+E64+E58)</f>
        <v>813.7</v>
      </c>
      <c r="F136" s="5">
        <f t="shared" si="18"/>
        <v>1272.9000000000001</v>
      </c>
      <c r="G136" s="62"/>
    </row>
    <row r="137" spans="2:7" ht="40.5" customHeight="1" x14ac:dyDescent="0.2">
      <c r="B137" s="20"/>
      <c r="C137" s="19" t="s">
        <v>6</v>
      </c>
      <c r="D137" s="5">
        <v>-45.9</v>
      </c>
      <c r="E137" s="5">
        <f>+E135-D135</f>
        <v>397.70000000000073</v>
      </c>
      <c r="F137" s="5">
        <f>+F135-E135</f>
        <v>696.79999999999927</v>
      </c>
      <c r="G137" s="62"/>
    </row>
    <row r="138" spans="2:7" x14ac:dyDescent="0.2">
      <c r="C138" s="4"/>
    </row>
    <row r="139" spans="2:7" ht="13.15" customHeight="1" x14ac:dyDescent="0.2">
      <c r="B139" s="78" t="s">
        <v>11</v>
      </c>
      <c r="C139" s="78"/>
      <c r="D139" s="78"/>
      <c r="E139" s="78"/>
      <c r="F139" s="78"/>
      <c r="G139" s="78"/>
    </row>
    <row r="140" spans="2:7" ht="18" customHeight="1" x14ac:dyDescent="0.2">
      <c r="B140" s="78" t="s">
        <v>12</v>
      </c>
      <c r="C140" s="78"/>
      <c r="D140" s="78"/>
      <c r="E140" s="78"/>
      <c r="F140" s="78"/>
      <c r="G140" s="78"/>
    </row>
    <row r="141" spans="2:7" x14ac:dyDescent="0.2">
      <c r="B141" s="82" t="s">
        <v>16</v>
      </c>
      <c r="C141" s="82"/>
      <c r="D141" s="82"/>
      <c r="E141" s="82"/>
      <c r="F141" s="82"/>
      <c r="G141" s="82"/>
    </row>
    <row r="142" spans="2:7" x14ac:dyDescent="0.2">
      <c r="B142" s="1" t="s">
        <v>15</v>
      </c>
    </row>
    <row r="143" spans="2:7" x14ac:dyDescent="0.2">
      <c r="D143" s="51"/>
    </row>
    <row r="144" spans="2:7" x14ac:dyDescent="0.2">
      <c r="B144" s="64" t="s">
        <v>87</v>
      </c>
      <c r="C144" s="65">
        <v>2025</v>
      </c>
      <c r="D144" s="65">
        <v>2026</v>
      </c>
      <c r="E144" s="65">
        <v>2027</v>
      </c>
      <c r="G144" s="33"/>
    </row>
    <row r="145" spans="2:6" ht="36" x14ac:dyDescent="0.2">
      <c r="B145" s="66" t="s">
        <v>3</v>
      </c>
      <c r="C145" s="67">
        <v>7019.4</v>
      </c>
      <c r="D145" s="67">
        <v>7417.1</v>
      </c>
      <c r="E145" s="67">
        <v>8113.9</v>
      </c>
      <c r="F145" s="33"/>
    </row>
    <row r="146" spans="2:6" x14ac:dyDescent="0.2">
      <c r="B146" s="68" t="s">
        <v>4</v>
      </c>
      <c r="C146" s="69"/>
      <c r="D146" s="69"/>
      <c r="E146" s="69"/>
      <c r="F146" s="33"/>
    </row>
    <row r="147" spans="2:6" ht="38.25" customHeight="1" x14ac:dyDescent="0.2">
      <c r="B147" s="70" t="s">
        <v>10</v>
      </c>
      <c r="C147" s="71">
        <v>5900.6</v>
      </c>
      <c r="D147" s="71">
        <v>6439.7</v>
      </c>
      <c r="E147" s="71">
        <v>6586.3</v>
      </c>
    </row>
    <row r="148" spans="2:6" ht="24" x14ac:dyDescent="0.2">
      <c r="B148" s="70" t="s">
        <v>88</v>
      </c>
      <c r="C148" s="73">
        <v>49.7</v>
      </c>
      <c r="D148" s="71">
        <v>51.7</v>
      </c>
      <c r="E148" s="71">
        <v>51.9</v>
      </c>
    </row>
    <row r="149" spans="2:6" ht="13.9" customHeight="1" x14ac:dyDescent="0.2">
      <c r="B149" s="70" t="s">
        <v>9</v>
      </c>
      <c r="C149" s="73">
        <v>864</v>
      </c>
      <c r="D149" s="73">
        <v>0</v>
      </c>
      <c r="E149" s="73">
        <v>0</v>
      </c>
    </row>
    <row r="150" spans="2:6" ht="36" x14ac:dyDescent="0.2">
      <c r="B150" s="70" t="s">
        <v>13</v>
      </c>
      <c r="C150" s="73">
        <f>+D10+D67+D93+D132+D82+D74+D61</f>
        <v>120.5</v>
      </c>
      <c r="D150" s="73">
        <f>+E10+E67+E93+E132+E82+E74+E61</f>
        <v>125.7</v>
      </c>
      <c r="E150" s="73">
        <f>+F10+F67+F93+F132+F82+F74+F61</f>
        <v>175.7</v>
      </c>
    </row>
    <row r="151" spans="2:6" ht="42.75" customHeight="1" x14ac:dyDescent="0.2">
      <c r="B151" s="72" t="s">
        <v>14</v>
      </c>
      <c r="C151" s="73">
        <f>+D94+D68+D62+D75</f>
        <v>84.6</v>
      </c>
      <c r="D151" s="73">
        <f t="shared" ref="D151:E151" si="19">+E94+E68+E62+E75</f>
        <v>800</v>
      </c>
      <c r="E151" s="73">
        <f t="shared" si="19"/>
        <v>1300</v>
      </c>
    </row>
  </sheetData>
  <customSheetViews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141:G141"/>
    <mergeCell ref="B17:B18"/>
    <mergeCell ref="B21:B24"/>
    <mergeCell ref="B139:G139"/>
    <mergeCell ref="B38:B40"/>
    <mergeCell ref="B43:B45"/>
    <mergeCell ref="B48:B50"/>
    <mergeCell ref="B53:B55"/>
    <mergeCell ref="B2:G2"/>
    <mergeCell ref="B140:G140"/>
    <mergeCell ref="B27:B29"/>
    <mergeCell ref="B32:B34"/>
    <mergeCell ref="B59:B62"/>
    <mergeCell ref="B65:B69"/>
    <mergeCell ref="B80:B83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2025-02-07T12:37:59Z</dcterms:modified>
</cp:coreProperties>
</file>