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9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6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35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49.xml" ContentType="application/vnd.openxmlformats-officedocument.spreadsheetml.revisionLog+xml"/>
  <Override PartName="/xl/revisions/revisionLog41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34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45.xml" ContentType="application/vnd.openxmlformats-officedocument.spreadsheetml.revisionLog+xml"/>
  <Override PartName="/xl/revisions/revisionLog40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4.xml" ContentType="application/vnd.openxmlformats-officedocument.spreadsheetml.revisionLog+xml"/>
  <Override PartName="/xl/revisions/revisionLog48.xml" ContentType="application/vnd.openxmlformats-officedocument.spreadsheetml.revisionLog+xml"/>
  <Override PartName="/xl/revisions/revisionLog33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47.xml" ContentType="application/vnd.openxmlformats-officedocument.spreadsheetml.revisionLog+xml"/>
  <Override PartName="/xl/revisions/revisionLog39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Log43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38.xml" ContentType="application/vnd.openxmlformats-officedocument.spreadsheetml.revisionLog+xml"/>
  <Override PartName="/xl/revisions/revisionLog36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50.xml" ContentType="application/vnd.openxmlformats-officedocument.spreadsheetml.revisionLog+xml"/>
  <Override PartName="/xl/revisions/revisionLog42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37.xml" ContentType="application/vnd.openxmlformats-officedocument.spreadsheetml.revisionLog+xml"/>
  <Override PartName="/xl/revisions/revisionLog5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ena.stankeviciene\Desktop\2025-2027\2025-2027\"/>
    </mc:Choice>
  </mc:AlternateContent>
  <bookViews>
    <workbookView xWindow="0" yWindow="0" windowWidth="28770" windowHeight="13650"/>
  </bookViews>
  <sheets>
    <sheet name="1 programa 3 lentelė" sheetId="1" r:id="rId1"/>
    <sheet name="Lėšų atmintinė" sheetId="2" r:id="rId2"/>
  </sheets>
  <calcPr calcId="152511"/>
  <customWorkbookViews>
    <customWorkbookView name="Irena Stankeviciene - Individuali peržiūra" guid="{1A4B7F4A-6FE4-43A5-B9FE-6DFE01C5262A}" mergeInterval="0" personalView="1" yWindow="40" windowWidth="1920" windowHeight="1040" activeSheetId="1"/>
    <customWorkbookView name="Sarune Drobuzaite - Personal View" guid="{974B3D56-B907-4FD7-AF29-205D674939BB}" mergeInterval="0" personalView="1" maximized="1" xWindow="-9" yWindow="-9" windowWidth="1938" windowHeight="1038" activeSheetId="1"/>
    <customWorkbookView name="Indrė Butenienė - Individuali peržiūra" guid="{0950847F-C5D6-4B73-AB72-6FF6F74E30B1}" mergeInterval="0" personalView="1" yWindow="2" windowWidth="1920" windowHeight="1018" activeSheetId="1"/>
    <customWorkbookView name="Daiva Ulianskiene - Individuali peržiūra" guid="{8B6C7191-8D5C-4793-9D88-46E336E02B5F}" mergeInterval="0" personalView="1" maximized="1" xWindow="-8" yWindow="-8" windowWidth="1936" windowHeight="1056" activeSheetId="1"/>
    <customWorkbookView name="Svetlana Jerpyliova - Individuali peržiūra" guid="{B387BF2B-BD6A-49CD-818E-820464B234C6}" autoUpdate="1" mergeInterval="15" changesSavedWin="1" personalView="1" xWindow="310" yWindow="70" windowWidth="1502" windowHeight="970" activeSheetId="1"/>
    <customWorkbookView name="Migle Brazeniene - Personal View" guid="{530B83ED-570D-4354-9AD4-04EFB5ECABC2}" mergeInterval="0" personalView="1" maximized="1" xWindow="-8" yWindow="-8" windowWidth="1936" windowHeight="1056" activeSheetId="1"/>
    <customWorkbookView name="user - Individuali peržiūra" guid="{C1EF5078-F834-466D-A78D-C2FEFDDB78FD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4" i="1" l="1"/>
  <c r="E91" i="1"/>
  <c r="D101" i="1"/>
  <c r="D106" i="1" l="1"/>
  <c r="E106" i="1"/>
  <c r="D103" i="1"/>
  <c r="E103" i="1" l="1"/>
  <c r="E101" i="1" s="1"/>
  <c r="C103" i="1"/>
  <c r="D107" i="1" l="1"/>
  <c r="E107" i="1"/>
  <c r="C107" i="1" l="1"/>
  <c r="C106" i="1"/>
  <c r="D105" i="1"/>
  <c r="E105" i="1"/>
  <c r="C105" i="1"/>
  <c r="C104" i="1"/>
  <c r="F85" i="1" l="1"/>
  <c r="E85" i="1"/>
  <c r="D85" i="1"/>
  <c r="F78" i="1" l="1"/>
  <c r="E78" i="1"/>
  <c r="D78" i="1"/>
  <c r="F71" i="1" l="1"/>
  <c r="E71" i="1"/>
  <c r="D71" i="1"/>
  <c r="D60" i="1" l="1"/>
  <c r="E31" i="1" l="1"/>
  <c r="F31" i="1"/>
  <c r="D31" i="1"/>
  <c r="E7" i="1"/>
  <c r="F7" i="1"/>
  <c r="D7" i="1"/>
  <c r="E104" i="1"/>
  <c r="F37" i="1"/>
  <c r="E37" i="1"/>
  <c r="D37" i="1"/>
  <c r="E48" i="1"/>
  <c r="D104" i="1"/>
  <c r="E12" i="1"/>
  <c r="D12" i="1"/>
  <c r="C101" i="1" l="1"/>
  <c r="F12" i="1"/>
  <c r="E18" i="1"/>
  <c r="F18" i="1"/>
  <c r="D18" i="1"/>
  <c r="E23" i="1"/>
  <c r="F23" i="1"/>
  <c r="D23" i="1"/>
  <c r="E27" i="1"/>
  <c r="F27" i="1"/>
  <c r="D27" i="1"/>
  <c r="E60" i="1"/>
  <c r="E92" i="1" s="1"/>
  <c r="F60" i="1"/>
  <c r="F54" i="1"/>
  <c r="D54" i="1"/>
  <c r="D92" i="1" s="1"/>
  <c r="F48" i="1"/>
  <c r="D48" i="1"/>
  <c r="E43" i="1"/>
  <c r="F43" i="1"/>
  <c r="D43" i="1"/>
  <c r="D91" i="1" l="1"/>
  <c r="F91" i="1"/>
  <c r="F92" i="1"/>
  <c r="F93" i="1" l="1"/>
  <c r="E93" i="1"/>
</calcChain>
</file>

<file path=xl/sharedStrings.xml><?xml version="1.0" encoding="utf-8"?>
<sst xmlns="http://schemas.openxmlformats.org/spreadsheetml/2006/main" count="144" uniqueCount="71">
  <si>
    <t>Programos uždavinio, priemonės kodas ir požymis</t>
  </si>
  <si>
    <t>Uždavinio, priemonės pavadinimas, finansavimo šaltiniai</t>
  </si>
  <si>
    <t>Savivaldybės strateginio plėtros plano priemonės kodas</t>
  </si>
  <si>
    <t>1. Savivaldybės biudžetas (įskaitant skolintas lėšas)</t>
  </si>
  <si>
    <t>Iš jo:</t>
  </si>
  <si>
    <t>Iš jų: regioninių pažangos priemonių lėšos</t>
  </si>
  <si>
    <t>Asignavimų ir kitų lėšų pokytis, palyginti su ankstesnių metų patvirtintų asignavimų ir kitų lėšų planu</t>
  </si>
  <si>
    <t>2025 metų asignavimai ir kitos lėšos</t>
  </si>
  <si>
    <t>2026 metų asignavimai ir kitos lėšos</t>
  </si>
  <si>
    <t xml:space="preserve">Ankstesnių metų likučiai
</t>
  </si>
  <si>
    <t xml:space="preserve">Savivaldybės biudžeto lėšos (nuosavos, be ankstesnių metų likučio) </t>
  </si>
  <si>
    <t xml:space="preserve">* T – tęstinės veiklos uždavinys </t>
  </si>
  <si>
    <t>** P – pažangos veiklos uždavinys</t>
  </si>
  <si>
    <t xml:space="preserve">Pajamų įmokos ir kitos pajamos </t>
  </si>
  <si>
    <t>Lietuvos Respublikos valstybės biudžeto dotacijos</t>
  </si>
  <si>
    <t>Europos Sąjungos ir kitos tarptautinės finansinės paramos lėšos</t>
  </si>
  <si>
    <t>Skolintos lėšos</t>
  </si>
  <si>
    <t>****PVP - pažangos veiklos priemonė</t>
  </si>
  <si>
    <t>***TVP - tęstinės veiklos priemonė</t>
  </si>
  <si>
    <t>1. Savivaldybės biudžetas (įskaitant skolintas lėšas).</t>
  </si>
  <si>
    <t>IŠ VISO programai finansuoti pagal finansavimo šaltinius (1 ir 2 punktai)</t>
  </si>
  <si>
    <r>
      <rPr>
        <b/>
        <sz val="10"/>
        <color theme="1"/>
        <rFont val="Times New Roman"/>
        <family val="1"/>
        <charset val="186"/>
      </rPr>
      <t xml:space="preserve">1.2. Lietuvos Respublikos valstybės biudžeto dotacijos: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Lėšos valstybinės funkcijoms atlikti </t>
    </r>
    <r>
      <rPr>
        <i/>
        <sz val="10"/>
        <color rgb="FFFF0000"/>
        <rFont val="Times New Roman"/>
        <family val="1"/>
        <charset val="186"/>
      </rPr>
      <t>4VB(VD)</t>
    </r>
    <r>
      <rPr>
        <i/>
        <sz val="10"/>
        <color theme="1"/>
        <rFont val="Times New Roman"/>
        <family val="1"/>
        <charset val="186"/>
      </rPr>
      <t xml:space="preserve">                       Valstybės biudžeto lėšos </t>
    </r>
    <r>
      <rPr>
        <i/>
        <sz val="10"/>
        <color rgb="FFFF0000"/>
        <rFont val="Times New Roman"/>
        <family val="1"/>
        <charset val="186"/>
      </rPr>
      <t xml:space="preserve">4VB(T) </t>
    </r>
    <r>
      <rPr>
        <i/>
        <sz val="10"/>
        <color theme="1"/>
        <rFont val="Times New Roman"/>
        <family val="1"/>
        <charset val="186"/>
      </rPr>
      <t xml:space="preserve">                                         Valstybės biudžeto tikslinės paskirties lėšos 4</t>
    </r>
    <r>
      <rPr>
        <i/>
        <sz val="10"/>
        <color rgb="FFFF0000"/>
        <rFont val="Times New Roman"/>
        <family val="1"/>
        <charset val="186"/>
      </rPr>
      <t xml:space="preserve">VB(TP) </t>
    </r>
    <r>
      <rPr>
        <i/>
        <sz val="10"/>
        <color theme="1"/>
        <rFont val="Times New Roman"/>
        <family val="1"/>
        <charset val="186"/>
      </rPr>
      <t xml:space="preserve">              Valstybės biudžeto lėšos, valstybės vardu paskolintos lėšos </t>
    </r>
    <r>
      <rPr>
        <i/>
        <sz val="10"/>
        <color rgb="FFFF0000"/>
        <rFont val="Times New Roman"/>
        <family val="1"/>
        <charset val="186"/>
      </rPr>
      <t xml:space="preserve">4LRVB(S)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Tikslinės valstybės biudžeto lėšos pagal kt. teisės aktus </t>
    </r>
    <r>
      <rPr>
        <i/>
        <sz val="10"/>
        <color rgb="FFFF0000"/>
        <rFont val="Times New Roman"/>
        <family val="1"/>
        <charset val="186"/>
      </rPr>
      <t>4LRVB(T)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Valstybės biudžeto lėšos 4LRVB</t>
    </r>
    <r>
      <rPr>
        <i/>
        <sz val="10"/>
        <color rgb="FFFF0000"/>
        <rFont val="Times New Roman"/>
        <family val="1"/>
        <charset val="186"/>
      </rPr>
      <t xml:space="preserve">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Valstybės lėšos projektams </t>
    </r>
    <r>
      <rPr>
        <i/>
        <sz val="10"/>
        <color rgb="FFFF0000"/>
        <rFont val="Times New Roman"/>
        <family val="1"/>
        <charset val="186"/>
      </rPr>
      <t>4VBP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Mokinio krepšelis </t>
    </r>
    <r>
      <rPr>
        <i/>
        <sz val="10"/>
        <color rgb="FFFF0000"/>
        <rFont val="Times New Roman"/>
        <family val="1"/>
        <charset val="186"/>
      </rPr>
      <t xml:space="preserve">4VB(MK)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Vyriausybės rezervo lėšos </t>
    </r>
    <r>
      <rPr>
        <i/>
        <sz val="10"/>
        <color rgb="FFFF0000"/>
        <rFont val="Times New Roman"/>
        <family val="1"/>
        <charset val="186"/>
      </rPr>
      <t>4VB(R)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Dotacijos iš VIPA ES projektams finansuoti </t>
    </r>
    <r>
      <rPr>
        <i/>
        <sz val="10"/>
        <color rgb="FFFF0000"/>
        <rFont val="Times New Roman"/>
        <family val="1"/>
        <charset val="186"/>
      </rPr>
      <t>4VB(VIPA)</t>
    </r>
    <r>
      <rPr>
        <i/>
        <sz val="10"/>
        <color theme="1"/>
        <rFont val="Times New Roman"/>
        <family val="1"/>
        <charset val="186"/>
      </rPr>
      <t xml:space="preserve"> Valstybės lėšos Kelių direkcija </t>
    </r>
    <r>
      <rPr>
        <i/>
        <sz val="10"/>
        <color rgb="FFFF0000"/>
        <rFont val="Times New Roman"/>
        <family val="1"/>
        <charset val="186"/>
      </rPr>
      <t>4LAKD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
Valstybės biudžeto specialiosios tikslinės dotacijos lėšos (iš valstybės investicijų programos) </t>
    </r>
    <r>
      <rPr>
        <sz val="10"/>
        <color rgb="FFFF0000"/>
        <rFont val="Times New Roman"/>
        <family val="1"/>
        <charset val="186"/>
      </rPr>
      <t xml:space="preserve">4VB(VIP)
</t>
    </r>
    <r>
      <rPr>
        <sz val="10"/>
        <rFont val="Times New Roman"/>
        <family val="1"/>
        <charset val="186"/>
      </rPr>
      <t xml:space="preserve">Biudžeto pajamų mažėjimui kompensuoti (Bendrosios sot. komp.) </t>
    </r>
    <r>
      <rPr>
        <sz val="10"/>
        <color rgb="FFFF0000"/>
        <rFont val="Times New Roman"/>
        <family val="1"/>
        <charset val="186"/>
      </rPr>
      <t xml:space="preserve">4VB(V)
</t>
    </r>
    <r>
      <rPr>
        <sz val="10"/>
        <color theme="1"/>
        <rFont val="Times New Roman"/>
        <family val="1"/>
        <charset val="186"/>
      </rPr>
      <t>Pažangos priemonės lėšos</t>
    </r>
    <r>
      <rPr>
        <sz val="10"/>
        <color rgb="FFFF0000"/>
        <rFont val="Times New Roman"/>
        <family val="1"/>
        <charset val="186"/>
      </rPr>
      <t xml:space="preserve"> 4VB(PZ)</t>
    </r>
  </si>
  <si>
    <r>
      <rPr>
        <b/>
        <sz val="10"/>
        <color theme="1"/>
        <rFont val="Times New Roman"/>
        <family val="1"/>
        <charset val="186"/>
      </rPr>
      <t xml:space="preserve">1.4. Europos Sąjungos ir kitos tarptautinės finansinės paramos lėšos:  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Europos Sąjungos paramos lėšos (IŽDAS) </t>
    </r>
    <r>
      <rPr>
        <sz val="10"/>
        <color rgb="FFFF0000"/>
        <rFont val="Times New Roman"/>
        <family val="1"/>
        <charset val="186"/>
      </rPr>
      <t xml:space="preserve">3ESI </t>
    </r>
    <r>
      <rPr>
        <sz val="10"/>
        <color theme="1"/>
        <rFont val="Times New Roman"/>
        <family val="1"/>
        <charset val="186"/>
      </rPr>
      <t xml:space="preserve">                             
Europos Sąjungos lėšų projektams (Iždas) </t>
    </r>
    <r>
      <rPr>
        <sz val="10"/>
        <color rgb="FFFF0000"/>
        <rFont val="Times New Roman"/>
        <family val="1"/>
        <charset val="186"/>
      </rPr>
      <t>3ESP</t>
    </r>
  </si>
  <si>
    <r>
      <rPr>
        <b/>
        <sz val="10"/>
        <color theme="1"/>
        <rFont val="Times New Roman"/>
        <family val="1"/>
        <charset val="186"/>
      </rPr>
      <t xml:space="preserve">1.5. skolintos lėšos: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Paskolos lėšos </t>
    </r>
    <r>
      <rPr>
        <i/>
        <sz val="10"/>
        <color rgb="FFFF0000"/>
        <rFont val="Times New Roman"/>
        <family val="1"/>
        <charset val="186"/>
      </rPr>
      <t>5P(P)</t>
    </r>
  </si>
  <si>
    <r>
      <rPr>
        <b/>
        <sz val="10"/>
        <color theme="1"/>
        <rFont val="Times New Roman"/>
        <family val="1"/>
        <charset val="186"/>
      </rPr>
      <t>2. Kiti šaltiniai (Europos Sąjungos finansinė parama projektams įgyvendinti ir kitos teisėtai gautos lėšos, nurodant atskirus šaltinius):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Kiti finansavimo šaltiniai 6KT                                                              NEC 1.1.1.1.1.                                                                                               Kitos lėšos (be finansavimo(kaip spec lesos)) 7                            Užsienio valstybių lėšos </t>
    </r>
    <r>
      <rPr>
        <i/>
        <sz val="10"/>
        <color rgb="FFFF0000"/>
        <rFont val="Times New Roman"/>
        <family val="1"/>
        <charset val="186"/>
      </rPr>
      <t>3UV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Europos Sąjungos paramos lėšos  (ne IŽDO lėšos) 3ES</t>
    </r>
  </si>
  <si>
    <r>
      <rPr>
        <b/>
        <sz val="10"/>
        <color theme="1"/>
        <rFont val="Times New Roman"/>
        <family val="1"/>
        <charset val="186"/>
      </rPr>
      <t xml:space="preserve">Iš jo:
1.1. savivaldybės biudžeto lėšos (nuosavos, be ankstesnių metų likučio): 
</t>
    </r>
    <r>
      <rPr>
        <i/>
        <sz val="10"/>
        <color theme="1"/>
        <rFont val="Times New Roman"/>
        <family val="1"/>
        <charset val="186"/>
      </rPr>
      <t>Savivaldybės biudžeto lėšos</t>
    </r>
    <r>
      <rPr>
        <i/>
        <sz val="10"/>
        <color rgb="FFFF0000"/>
        <rFont val="Times New Roman"/>
        <family val="1"/>
        <charset val="186"/>
      </rPr>
      <t xml:space="preserve"> 5SB </t>
    </r>
    <r>
      <rPr>
        <i/>
        <sz val="10"/>
        <color theme="1"/>
        <rFont val="Times New Roman"/>
        <family val="1"/>
        <charset val="186"/>
      </rPr>
      <t xml:space="preserve">                                       Savivaldybės biudžeto lėšos ES finansinės paramos projektų bendrajam finansavimui </t>
    </r>
    <r>
      <rPr>
        <i/>
        <sz val="10"/>
        <color rgb="FFFF0000"/>
        <rFont val="Times New Roman"/>
        <family val="1"/>
        <charset val="186"/>
      </rPr>
      <t>5SB(EF)</t>
    </r>
    <r>
      <rPr>
        <i/>
        <sz val="10"/>
        <color theme="1"/>
        <rFont val="Times New Roman"/>
        <family val="1"/>
        <charset val="186"/>
      </rPr>
      <t xml:space="preserve">                                     Savivaldybės biudžeto lėšos, gautos iš administracijos projektų vykdymui </t>
    </r>
    <r>
      <rPr>
        <i/>
        <sz val="10"/>
        <color rgb="FFFF0000"/>
        <rFont val="Times New Roman"/>
        <family val="1"/>
        <charset val="186"/>
      </rPr>
      <t>5SB(PR)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Savivaldybės aplinkos apsaugos rėmimo specialiosios programos lėšos </t>
    </r>
    <r>
      <rPr>
        <i/>
        <sz val="10"/>
        <color rgb="FFFF0000"/>
        <rFont val="Times New Roman"/>
        <family val="1"/>
        <charset val="186"/>
      </rPr>
      <t>5SB(AA)</t>
    </r>
    <r>
      <rPr>
        <i/>
        <sz val="10"/>
        <color theme="1"/>
        <rFont val="Times New Roman"/>
        <family val="1"/>
        <charset val="186"/>
      </rPr>
      <t xml:space="preserve">
Lėšos piniginei socialinei paramai </t>
    </r>
    <r>
      <rPr>
        <i/>
        <sz val="10"/>
        <color rgb="FFFF0000"/>
        <rFont val="Times New Roman"/>
        <family val="1"/>
        <charset val="186"/>
      </rPr>
      <t>5SB(VP)</t>
    </r>
    <r>
      <rPr>
        <i/>
        <sz val="10"/>
        <color theme="1"/>
        <rFont val="Times New Roman"/>
        <family val="1"/>
        <charset val="186"/>
      </rPr>
      <t xml:space="preserve">
</t>
    </r>
    <r>
      <rPr>
        <sz val="10"/>
        <color theme="1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</si>
  <si>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1.3. pajamų įmokos ir kitos pajamos: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Spec.progr.lėšos (pajamos už turto nuomą) </t>
    </r>
    <r>
      <rPr>
        <i/>
        <sz val="10"/>
        <color rgb="FFFF0000"/>
        <rFont val="Times New Roman"/>
        <family val="1"/>
        <charset val="186"/>
      </rPr>
      <t xml:space="preserve">5SB(SP3) </t>
    </r>
    <r>
      <rPr>
        <i/>
        <sz val="10"/>
        <color theme="1"/>
        <rFont val="Times New Roman"/>
        <family val="1"/>
        <charset val="186"/>
      </rPr>
      <t xml:space="preserve">                            Įmokos už paslaugas švietimo, soc apsaugos ir kitose įstaigose </t>
    </r>
    <r>
      <rPr>
        <i/>
        <sz val="10"/>
        <color rgb="FFFF0000"/>
        <rFont val="Times New Roman"/>
        <family val="1"/>
        <charset val="186"/>
      </rPr>
      <t>5SB(SP2)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   Specialiosios programos lėšos (pajamos už teikiamas paslaugas) </t>
    </r>
    <r>
      <rPr>
        <i/>
        <sz val="10"/>
        <color rgb="FFFF0000"/>
        <rFont val="Times New Roman"/>
        <family val="1"/>
        <charset val="186"/>
      </rPr>
      <t xml:space="preserve">5SB(SP1)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</t>
    </r>
  </si>
  <si>
    <r>
      <rPr>
        <b/>
        <sz val="10"/>
        <color theme="1"/>
        <rFont val="Times New Roman"/>
        <family val="1"/>
        <charset val="186"/>
      </rPr>
      <t>1.6. ankstesnių metų likučiai: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Savivaldybės biudžeto lėšos  Lėšų likutis </t>
    </r>
    <r>
      <rPr>
        <i/>
        <sz val="10"/>
        <color rgb="FFFF0000"/>
        <rFont val="Times New Roman"/>
        <family val="1"/>
        <charset val="186"/>
      </rPr>
      <t xml:space="preserve">5SBLL  </t>
    </r>
    <r>
      <rPr>
        <i/>
        <sz val="10"/>
        <color theme="1"/>
        <rFont val="Times New Roman"/>
        <family val="1"/>
        <charset val="186"/>
      </rPr>
      <t xml:space="preserve">         Spec.progr.lėšos (pajamos už turto nuomą) Lėšų likutis </t>
    </r>
    <r>
      <rPr>
        <i/>
        <sz val="10"/>
        <color rgb="FFFF0000"/>
        <rFont val="Times New Roman"/>
        <family val="1"/>
        <charset val="186"/>
      </rPr>
      <t>5SB(SP3)LL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Specialiosios programos lėšos (pajamos už teikiamas paslaugas) Lėšų likutis </t>
    </r>
    <r>
      <rPr>
        <i/>
        <sz val="10"/>
        <color rgb="FFFF0000"/>
        <rFont val="Times New Roman"/>
        <family val="1"/>
        <charset val="186"/>
      </rPr>
      <t>5SB(SP1)LL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Savivaldybės aplinkos apsaugos rėmimo specialiosios programos lėšos. Lėšų likutis </t>
    </r>
    <r>
      <rPr>
        <sz val="10"/>
        <color rgb="FFFF0000"/>
        <rFont val="Times New Roman"/>
        <family val="1"/>
        <charset val="186"/>
      </rPr>
      <t>5SB(AA)LL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Valstybės lėšų likutis </t>
    </r>
    <r>
      <rPr>
        <sz val="10"/>
        <color rgb="FFFF0000"/>
        <rFont val="Times New Roman"/>
        <family val="1"/>
        <charset val="186"/>
      </rPr>
      <t>4LRVB(LL)</t>
    </r>
    <r>
      <rPr>
        <sz val="10"/>
        <color theme="1"/>
        <rFont val="Times New Roman"/>
        <family val="1"/>
        <charset val="186"/>
      </rPr>
      <t xml:space="preserve">
Įmokos už paslaugas švietimo, soc apsaugos ir kitose įstaigose Lėšų likutis </t>
    </r>
    <r>
      <rPr>
        <sz val="10"/>
        <color rgb="FFFF0000"/>
        <rFont val="Times New Roman"/>
        <family val="1"/>
        <charset val="186"/>
      </rPr>
      <t xml:space="preserve">5SB(SP2)LL
</t>
    </r>
    <r>
      <rPr>
        <sz val="10"/>
        <rFont val="Times New Roman"/>
        <family val="1"/>
        <charset val="186"/>
      </rPr>
      <t xml:space="preserve">Europos Sąjungos lėšų projektams likutis (IŽDAS) </t>
    </r>
    <r>
      <rPr>
        <sz val="10"/>
        <color rgb="FFFF0000"/>
        <rFont val="Times New Roman"/>
        <family val="1"/>
        <charset val="186"/>
      </rPr>
      <t>3ESI(L)</t>
    </r>
  </si>
  <si>
    <t xml:space="preserve">001-01-01 (T)*
</t>
  </si>
  <si>
    <t>001-01-01-01 (TVP)***</t>
  </si>
  <si>
    <t>0001-01-01-02 (TVP)</t>
  </si>
  <si>
    <t>001-01-01-03 (TVP)</t>
  </si>
  <si>
    <t>001-01-01-04 (TVP)</t>
  </si>
  <si>
    <t>001-01-01-05 (TVP)</t>
  </si>
  <si>
    <t>001-01-01-06 (TVP)</t>
  </si>
  <si>
    <t>001-01-02 (T)</t>
  </si>
  <si>
    <t>001-01-02-01 (TVP)</t>
  </si>
  <si>
    <t>001-01-03 (P)**</t>
  </si>
  <si>
    <t>001-01-03-01 (PVP)****</t>
  </si>
  <si>
    <t>001-01-03-02 (PVP)</t>
  </si>
  <si>
    <t>001-01-03-03 (PVP)</t>
  </si>
  <si>
    <t>001-01-02-02 (TVP)</t>
  </si>
  <si>
    <t>001-01-01-07(TVP)</t>
  </si>
  <si>
    <t>1.1.1</t>
  </si>
  <si>
    <t>1.1.1.1</t>
  </si>
  <si>
    <t>1.1.1.1;
1.1.1.2</t>
  </si>
  <si>
    <t>Uždavinys: Sudaryti sąlygas savivaldybės funkcijų vykdymui</t>
  </si>
  <si>
    <t>Priemonė: Savivaldybės tarybos darbo organizavimas</t>
  </si>
  <si>
    <t>Priemonė: Savivaldybės administracijos darbo organizavimas</t>
  </si>
  <si>
    <t xml:space="preserve">Priemonė: Kontrolės ir audito tarnybos darbo  organizavimas </t>
  </si>
  <si>
    <t xml:space="preserve">Priemonė: Mero rezervas </t>
  </si>
  <si>
    <t>Priemonė: Dalyvavimas vietinėse ir tarptautinėse organizacijose (narystės mokesčių mokėjimas), garbės piliečio išmokos mokėjimas</t>
  </si>
  <si>
    <t>Priemonė: Valstybės deleguotų funkcijų vykdymas</t>
  </si>
  <si>
    <t xml:space="preserve">Priemonė: Priešgaisrinės tarnybos darbo organizavimas </t>
  </si>
  <si>
    <t xml:space="preserve">Priemonė: Paskolų grąžinimas, palūkanų mokėjimas, kredito linijos ir dotacijų grąžinimas </t>
  </si>
  <si>
    <t xml:space="preserve">Priemonė: Projektų administravimas (darbo užmokestis) </t>
  </si>
  <si>
    <t xml:space="preserve">Priemonė: Projekto 05-002-01-07-08 „Valstybinės žemės nuomos mokesčio skaitmeninimas Panevėžio rajono ir Rokiškio rajono savivaldybėse“ įgyvendinimas </t>
  </si>
  <si>
    <t xml:space="preserve">Priemonė: Administracinės naštos mažinimo priemonių taikymas </t>
  </si>
  <si>
    <t xml:space="preserve">Uždavinys: Efektyviai valdyti savivaldybės investicijas ir finansinius srautus </t>
  </si>
  <si>
    <t>Uždavinys: Investuoti į savivaldybės administracijos darbuotojų kompetencijas, darbo sąlygų gerinimą, klientų aptarnavimo tobulinimą</t>
  </si>
  <si>
    <t>Metai</t>
  </si>
  <si>
    <t>Priemonė: Projekto „Pasirengimo valdyti krizes ir ekstremaliąsias situacijas stiprinimas Panevėžio rajone“ įgyvendinimas</t>
  </si>
  <si>
    <t>Priemonė: Projekto „Civilinės saugos pajėgumų stiprinimas pasienio regionuose per vietos lyderius“ (Stay Safe) įgyvendinimas</t>
  </si>
  <si>
    <t>Priemonė: Projekto „Priedangų infrastruktūros plėtra Panevėžio rajone“ įgyvendinimas</t>
  </si>
  <si>
    <t>001-01-03-06 (PVP)</t>
  </si>
  <si>
    <t>001-01-03-04 (PVP)</t>
  </si>
  <si>
    <t>001-01-03-05 (PVP)</t>
  </si>
  <si>
    <t xml:space="preserve">Priemonė: Panevėžio rajono administracinio pastato Vasario 16-osios g. 27, Panevėžio m. atnaujinimas </t>
  </si>
  <si>
    <t>2027 metų asignavimai ir kitos lėšos</t>
  </si>
  <si>
    <t>3 lentelė. Panevėžio rajono savivaldybės 2025–2027 metų 001 Savivaldybės valdymo programos uždaviniai, priemonės, asignavimai ir kitos lėšos (tūkst. eurų)</t>
  </si>
  <si>
    <t>1.1.1.1.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</si>
</sst>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i/>
      <sz val="1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0" borderId="3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164" fontId="1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2" fontId="3" fillId="5" borderId="1" xfId="0" applyNumberFormat="1" applyFont="1" applyFill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2" fontId="6" fillId="4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center" wrapText="1"/>
    </xf>
    <xf numFmtId="164" fontId="1" fillId="7" borderId="1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 wrapText="1"/>
    </xf>
    <xf numFmtId="164" fontId="3" fillId="0" borderId="0" xfId="0" applyNumberFormat="1" applyFont="1"/>
    <xf numFmtId="2" fontId="6" fillId="3" borderId="1" xfId="0" applyNumberFormat="1" applyFont="1" applyFill="1" applyBorder="1" applyAlignment="1">
      <alignment horizontal="center" vertical="top" wrapText="1"/>
    </xf>
    <xf numFmtId="2" fontId="6" fillId="5" borderId="1" xfId="0" applyNumberFormat="1" applyFont="1" applyFill="1" applyBorder="1" applyAlignment="1">
      <alignment horizontal="center" vertical="top" wrapText="1"/>
    </xf>
    <xf numFmtId="164" fontId="7" fillId="5" borderId="1" xfId="0" applyNumberFormat="1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vertical="top" wrapText="1"/>
    </xf>
    <xf numFmtId="164" fontId="6" fillId="3" borderId="0" xfId="0" applyNumberFormat="1" applyFont="1" applyFill="1"/>
    <xf numFmtId="49" fontId="1" fillId="4" borderId="1" xfId="0" applyNumberFormat="1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2" fontId="7" fillId="5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10" fillId="3" borderId="0" xfId="0" applyFont="1" applyFill="1"/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center" wrapText="1"/>
    </xf>
    <xf numFmtId="164" fontId="7" fillId="4" borderId="1" xfId="0" applyNumberFormat="1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vertical="top" wrapText="1"/>
    </xf>
    <xf numFmtId="164" fontId="7" fillId="6" borderId="1" xfId="0" applyNumberFormat="1" applyFont="1" applyFill="1" applyBorder="1" applyAlignment="1">
      <alignment horizontal="center" vertical="top" wrapText="1"/>
    </xf>
    <xf numFmtId="0" fontId="12" fillId="3" borderId="1" xfId="0" applyFont="1" applyFill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wrapText="1"/>
    </xf>
    <xf numFmtId="0" fontId="12" fillId="5" borderId="1" xfId="0" applyFont="1" applyFill="1" applyBorder="1"/>
    <xf numFmtId="0" fontId="12" fillId="5" borderId="1" xfId="0" applyFont="1" applyFill="1" applyBorder="1" applyAlignment="1">
      <alignment vertical="top"/>
    </xf>
    <xf numFmtId="0" fontId="12" fillId="5" borderId="1" xfId="0" applyFont="1" applyFill="1" applyBorder="1" applyAlignment="1">
      <alignment vertical="top" wrapText="1"/>
    </xf>
    <xf numFmtId="164" fontId="12" fillId="0" borderId="1" xfId="0" applyNumberFormat="1" applyFont="1" applyBorder="1" applyAlignment="1">
      <alignment vertical="top"/>
    </xf>
    <xf numFmtId="164" fontId="13" fillId="5" borderId="1" xfId="0" applyNumberFormat="1" applyFont="1" applyFill="1" applyBorder="1"/>
    <xf numFmtId="0" fontId="9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4" fillId="0" borderId="0" xfId="0" applyFont="1" applyAlignment="1">
      <alignment horizontal="left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109" Type="http://schemas.openxmlformats.org/officeDocument/2006/relationships/revisionLog" Target="revisionLog46.xml"/><Relationship Id="rId117" Type="http://schemas.openxmlformats.org/officeDocument/2006/relationships/revisionLog" Target="revisionLog4.xml"/><Relationship Id="rId98" Type="http://schemas.openxmlformats.org/officeDocument/2006/relationships/revisionLog" Target="revisionLog35.xml"/><Relationship Id="rId80" Type="http://schemas.openxmlformats.org/officeDocument/2006/relationships/revisionLog" Target="revisionLog17.xml"/><Relationship Id="rId85" Type="http://schemas.openxmlformats.org/officeDocument/2006/relationships/revisionLog" Target="revisionLog22.xml"/><Relationship Id="rId93" Type="http://schemas.openxmlformats.org/officeDocument/2006/relationships/revisionLog" Target="revisionLog30.xml"/><Relationship Id="rId121" Type="http://schemas.openxmlformats.org/officeDocument/2006/relationships/revisionLog" Target="revisionLog8.xml"/><Relationship Id="rId112" Type="http://schemas.openxmlformats.org/officeDocument/2006/relationships/revisionLog" Target="revisionLog49.xml"/><Relationship Id="rId104" Type="http://schemas.openxmlformats.org/officeDocument/2006/relationships/revisionLog" Target="revisionLog41.xml"/><Relationship Id="rId76" Type="http://schemas.openxmlformats.org/officeDocument/2006/relationships/revisionLog" Target="revisionLog13.xml"/><Relationship Id="rId84" Type="http://schemas.openxmlformats.org/officeDocument/2006/relationships/revisionLog" Target="revisionLog21.xml"/><Relationship Id="rId89" Type="http://schemas.openxmlformats.org/officeDocument/2006/relationships/revisionLog" Target="revisionLog26.xml"/><Relationship Id="rId97" Type="http://schemas.openxmlformats.org/officeDocument/2006/relationships/revisionLog" Target="revisionLog34.xml"/><Relationship Id="rId120" Type="http://schemas.openxmlformats.org/officeDocument/2006/relationships/revisionLog" Target="revisionLog7.xml"/><Relationship Id="rId92" Type="http://schemas.openxmlformats.org/officeDocument/2006/relationships/revisionLog" Target="revisionLog29.xml"/><Relationship Id="rId108" Type="http://schemas.openxmlformats.org/officeDocument/2006/relationships/revisionLog" Target="revisionLog45.xml"/><Relationship Id="rId103" Type="http://schemas.openxmlformats.org/officeDocument/2006/relationships/revisionLog" Target="revisionLog40.xml"/><Relationship Id="rId116" Type="http://schemas.openxmlformats.org/officeDocument/2006/relationships/revisionLog" Target="revisionLog3.xml"/><Relationship Id="rId107" Type="http://schemas.openxmlformats.org/officeDocument/2006/relationships/revisionLog" Target="revisionLog44.xml"/><Relationship Id="rId111" Type="http://schemas.openxmlformats.org/officeDocument/2006/relationships/revisionLog" Target="revisionLog48.xml"/><Relationship Id="rId96" Type="http://schemas.openxmlformats.org/officeDocument/2006/relationships/revisionLog" Target="revisionLog33.xml"/><Relationship Id="rId83" Type="http://schemas.openxmlformats.org/officeDocument/2006/relationships/revisionLog" Target="revisionLog20.xml"/><Relationship Id="rId88" Type="http://schemas.openxmlformats.org/officeDocument/2006/relationships/revisionLog" Target="revisionLog25.xml"/><Relationship Id="rId91" Type="http://schemas.openxmlformats.org/officeDocument/2006/relationships/revisionLog" Target="revisionLog28.xml"/><Relationship Id="rId110" Type="http://schemas.openxmlformats.org/officeDocument/2006/relationships/revisionLog" Target="revisionLog47.xml"/><Relationship Id="rId102" Type="http://schemas.openxmlformats.org/officeDocument/2006/relationships/revisionLog" Target="revisionLog39.xml"/><Relationship Id="rId79" Type="http://schemas.openxmlformats.org/officeDocument/2006/relationships/revisionLog" Target="revisionLog16.xml"/><Relationship Id="rId87" Type="http://schemas.openxmlformats.org/officeDocument/2006/relationships/revisionLog" Target="revisionLog24.xml"/><Relationship Id="rId115" Type="http://schemas.openxmlformats.org/officeDocument/2006/relationships/revisionLog" Target="revisionLog2.xml"/><Relationship Id="rId82" Type="http://schemas.openxmlformats.org/officeDocument/2006/relationships/revisionLog" Target="revisionLog19.xml"/><Relationship Id="rId90" Type="http://schemas.openxmlformats.org/officeDocument/2006/relationships/revisionLog" Target="revisionLog27.xml"/><Relationship Id="rId95" Type="http://schemas.openxmlformats.org/officeDocument/2006/relationships/revisionLog" Target="revisionLog32.xml"/><Relationship Id="rId106" Type="http://schemas.openxmlformats.org/officeDocument/2006/relationships/revisionLog" Target="revisionLog43.xml"/><Relationship Id="rId114" Type="http://schemas.openxmlformats.org/officeDocument/2006/relationships/revisionLog" Target="revisionLog1.xml"/><Relationship Id="rId119" Type="http://schemas.openxmlformats.org/officeDocument/2006/relationships/revisionLog" Target="revisionLog6.xml"/><Relationship Id="rId101" Type="http://schemas.openxmlformats.org/officeDocument/2006/relationships/revisionLog" Target="revisionLog38.xml"/><Relationship Id="rId99" Type="http://schemas.openxmlformats.org/officeDocument/2006/relationships/revisionLog" Target="revisionLog36.xml"/><Relationship Id="rId78" Type="http://schemas.openxmlformats.org/officeDocument/2006/relationships/revisionLog" Target="revisionLog15.xml"/><Relationship Id="rId81" Type="http://schemas.openxmlformats.org/officeDocument/2006/relationships/revisionLog" Target="revisionLog18.xml"/><Relationship Id="rId86" Type="http://schemas.openxmlformats.org/officeDocument/2006/relationships/revisionLog" Target="revisionLog23.xml"/><Relationship Id="rId94" Type="http://schemas.openxmlformats.org/officeDocument/2006/relationships/revisionLog" Target="revisionLog31.xml"/><Relationship Id="rId122" Type="http://schemas.openxmlformats.org/officeDocument/2006/relationships/revisionLog" Target="revisionLog9.xml"/><Relationship Id="rId113" Type="http://schemas.openxmlformats.org/officeDocument/2006/relationships/revisionLog" Target="revisionLog50.xml"/><Relationship Id="rId105" Type="http://schemas.openxmlformats.org/officeDocument/2006/relationships/revisionLog" Target="revisionLog42.xml"/><Relationship Id="rId77" Type="http://schemas.openxmlformats.org/officeDocument/2006/relationships/revisionLog" Target="revisionLog14.xml"/><Relationship Id="rId100" Type="http://schemas.openxmlformats.org/officeDocument/2006/relationships/revisionLog" Target="revisionLog37.xml"/><Relationship Id="rId118" Type="http://schemas.openxmlformats.org/officeDocument/2006/relationships/revisionLog" Target="revisionLog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6431C349-0A8A-4E55-84AE-D0F2C1555B85}" diskRevisions="1" revisionId="831" version="2" preserveHistory="15">
  <header guid="{62B54D61-1D8F-4C49-AC03-61D57FD9E0BE}" dateTime="2025-02-03T11:24:10" maxSheetId="3" userName="user" r:id="rId76">
    <sheetIdMap count="2">
      <sheetId val="1"/>
      <sheetId val="2"/>
    </sheetIdMap>
  </header>
  <header guid="{D1EEBA05-ACBB-4B15-9C77-62B9DDB33AEA}" dateTime="2025-02-04T08:38:09" maxSheetId="3" userName="user" r:id="rId77" minRId="682" maxRId="689">
    <sheetIdMap count="2">
      <sheetId val="1"/>
      <sheetId val="2"/>
    </sheetIdMap>
  </header>
  <header guid="{D4CA8C3D-626B-4098-B824-325CE26283DA}" dateTime="2025-02-04T08:39:04" maxSheetId="3" userName="user" r:id="rId78" minRId="690" maxRId="694">
    <sheetIdMap count="2">
      <sheetId val="1"/>
      <sheetId val="2"/>
    </sheetIdMap>
  </header>
  <header guid="{F34A0EDA-4A8A-4E8B-813B-60113735BC3E}" dateTime="2025-02-04T08:41:24" maxSheetId="3" userName="user" r:id="rId79" minRId="695" maxRId="698">
    <sheetIdMap count="2">
      <sheetId val="1"/>
      <sheetId val="2"/>
    </sheetIdMap>
  </header>
  <header guid="{E680B708-2D5C-4ED2-B1D1-FCE7846C9A4D}" dateTime="2025-02-04T08:42:21" maxSheetId="3" userName="user" r:id="rId80" minRId="699" maxRId="704">
    <sheetIdMap count="2">
      <sheetId val="1"/>
      <sheetId val="2"/>
    </sheetIdMap>
  </header>
  <header guid="{1714FAC0-E4FA-4459-8DE8-AAC6BAC88702}" dateTime="2025-02-04T08:42:39" maxSheetId="3" userName="user" r:id="rId81" minRId="705">
    <sheetIdMap count="2">
      <sheetId val="1"/>
      <sheetId val="2"/>
    </sheetIdMap>
  </header>
  <header guid="{7EA0E4F0-C69B-4FB0-A21C-83F3A610D8F9}" dateTime="2025-02-04T09:06:21" maxSheetId="3" userName="user" r:id="rId82" minRId="706" maxRId="713">
    <sheetIdMap count="2">
      <sheetId val="1"/>
      <sheetId val="2"/>
    </sheetIdMap>
  </header>
  <header guid="{66E05D1C-9DA3-4EF4-BC12-C10708A997E3}" dateTime="2025-02-04T09:07:52" maxSheetId="3" userName="user" r:id="rId83" minRId="714" maxRId="720">
    <sheetIdMap count="2">
      <sheetId val="1"/>
      <sheetId val="2"/>
    </sheetIdMap>
  </header>
  <header guid="{745F05C0-6099-471B-959A-81A544A1D936}" dateTime="2025-02-04T09:08:34" maxSheetId="3" userName="user" r:id="rId84" minRId="721" maxRId="722">
    <sheetIdMap count="2">
      <sheetId val="1"/>
      <sheetId val="2"/>
    </sheetIdMap>
  </header>
  <header guid="{9D6250D3-7721-4AA1-B0E5-B49CA15B9E9A}" dateTime="2025-02-04T09:11:10" maxSheetId="3" userName="user" r:id="rId85" minRId="723" maxRId="729">
    <sheetIdMap count="2">
      <sheetId val="1"/>
      <sheetId val="2"/>
    </sheetIdMap>
  </header>
  <header guid="{50628B6B-9E14-48A4-BD9E-3D30E75F8B88}" dateTime="2025-02-04T09:14:51" maxSheetId="3" userName="user" r:id="rId86" minRId="730" maxRId="731">
    <sheetIdMap count="2">
      <sheetId val="1"/>
      <sheetId val="2"/>
    </sheetIdMap>
  </header>
  <header guid="{C667258D-3366-4F45-95E4-D18E94E4A87D}" dateTime="2025-02-04T09:16:58" maxSheetId="3" userName="user" r:id="rId87" minRId="732" maxRId="734">
    <sheetIdMap count="2">
      <sheetId val="1"/>
      <sheetId val="2"/>
    </sheetIdMap>
  </header>
  <header guid="{061B3F3C-DF2F-4F77-9CE0-A61A7B8AB6C6}" dateTime="2025-02-04T09:19:53" maxSheetId="3" userName="user" r:id="rId88" minRId="735" maxRId="736">
    <sheetIdMap count="2">
      <sheetId val="1"/>
      <sheetId val="2"/>
    </sheetIdMap>
  </header>
  <header guid="{977EC77C-BFED-4EE3-86FB-324E12EA74B8}" dateTime="2025-02-04T09:20:21" maxSheetId="3" userName="user" r:id="rId89" minRId="737" maxRId="740">
    <sheetIdMap count="2">
      <sheetId val="1"/>
      <sheetId val="2"/>
    </sheetIdMap>
  </header>
  <header guid="{0CC7A5F3-917C-4738-BB50-A021BDF4254C}" dateTime="2025-02-04T09:20:45" maxSheetId="3" userName="user" r:id="rId90" minRId="741" maxRId="744">
    <sheetIdMap count="2">
      <sheetId val="1"/>
      <sheetId val="2"/>
    </sheetIdMap>
  </header>
  <header guid="{5E41DE72-5E01-4588-97DA-63358EF484D8}" dateTime="2025-02-04T09:22:15" maxSheetId="3" userName="user" r:id="rId91" minRId="745">
    <sheetIdMap count="2">
      <sheetId val="1"/>
      <sheetId val="2"/>
    </sheetIdMap>
  </header>
  <header guid="{07AA8136-DDB0-4996-B4FF-20DB90C74AAD}" dateTime="2025-02-04T09:24:06" maxSheetId="3" userName="user" r:id="rId92" minRId="746" maxRId="755">
    <sheetIdMap count="2">
      <sheetId val="1"/>
      <sheetId val="2"/>
    </sheetIdMap>
  </header>
  <header guid="{79F693FC-99F9-421B-BF4F-DD843172D89D}" dateTime="2025-02-04T09:26:13" maxSheetId="3" userName="user" r:id="rId93" minRId="756" maxRId="758">
    <sheetIdMap count="2">
      <sheetId val="1"/>
      <sheetId val="2"/>
    </sheetIdMap>
  </header>
  <header guid="{AD38F1D1-F74F-411B-9212-83BBEDDB55DE}" dateTime="2025-02-04T09:26:43" maxSheetId="3" userName="user" r:id="rId94" minRId="759" maxRId="762">
    <sheetIdMap count="2">
      <sheetId val="1"/>
      <sheetId val="2"/>
    </sheetIdMap>
  </header>
  <header guid="{EF698874-979C-412B-8080-19810FC8B23C}" dateTime="2025-02-04T09:27:03" maxSheetId="3" userName="user" r:id="rId95">
    <sheetIdMap count="2">
      <sheetId val="1"/>
      <sheetId val="2"/>
    </sheetIdMap>
  </header>
  <header guid="{E085E420-674B-45E1-ABF0-672142874BE5}" dateTime="2025-02-04T09:28:32" maxSheetId="3" userName="user" r:id="rId96" minRId="763" maxRId="767">
    <sheetIdMap count="2">
      <sheetId val="1"/>
      <sheetId val="2"/>
    </sheetIdMap>
  </header>
  <header guid="{497954F9-4CF1-45C1-85DF-9BFBCE2AC4BB}" dateTime="2025-02-04T09:31:17" maxSheetId="3" userName="user" r:id="rId97" minRId="768" maxRId="769">
    <sheetIdMap count="2">
      <sheetId val="1"/>
      <sheetId val="2"/>
    </sheetIdMap>
  </header>
  <header guid="{D4D12161-7799-4391-BC6F-49295E3D964C}" dateTime="2025-02-04T09:31:33" maxSheetId="3" userName="user" r:id="rId98">
    <sheetIdMap count="2">
      <sheetId val="1"/>
      <sheetId val="2"/>
    </sheetIdMap>
  </header>
  <header guid="{13416825-383B-465D-89AD-C7E7BEA20A7F}" dateTime="2025-02-04T09:32:59" maxSheetId="3" userName="user" r:id="rId99" minRId="770" maxRId="775">
    <sheetIdMap count="2">
      <sheetId val="1"/>
      <sheetId val="2"/>
    </sheetIdMap>
  </header>
  <header guid="{95A3C0FC-59DA-49B2-9A24-D30A1A7657F2}" dateTime="2025-02-04T09:33:16" maxSheetId="3" userName="user" r:id="rId100" minRId="776" maxRId="779">
    <sheetIdMap count="2">
      <sheetId val="1"/>
      <sheetId val="2"/>
    </sheetIdMap>
  </header>
  <header guid="{6BC65B27-EC86-4BFC-BB75-06B5A50B17B2}" dateTime="2025-02-04T09:33:37" maxSheetId="3" userName="user" r:id="rId101">
    <sheetIdMap count="2">
      <sheetId val="1"/>
      <sheetId val="2"/>
    </sheetIdMap>
  </header>
  <header guid="{264B22D1-41B0-48D4-B894-E6C7D3B5527E}" dateTime="2025-02-04T09:35:01" maxSheetId="3" userName="user" r:id="rId102" minRId="780" maxRId="781">
    <sheetIdMap count="2">
      <sheetId val="1"/>
      <sheetId val="2"/>
    </sheetIdMap>
  </header>
  <header guid="{1F42A4F6-C89E-44B6-90D4-D53EC94105B6}" dateTime="2025-02-04T09:35:07" maxSheetId="3" userName="user" r:id="rId103">
    <sheetIdMap count="2">
      <sheetId val="1"/>
      <sheetId val="2"/>
    </sheetIdMap>
  </header>
  <header guid="{79954DCE-9887-470A-8898-225F61FF0534}" dateTime="2025-02-04T09:38:57" maxSheetId="3" userName="user" r:id="rId104" minRId="782" maxRId="784">
    <sheetIdMap count="2">
      <sheetId val="1"/>
      <sheetId val="2"/>
    </sheetIdMap>
  </header>
  <header guid="{6969875B-0B84-42C6-8C20-E9E5293773E8}" dateTime="2025-02-04T09:41:56" maxSheetId="3" userName="user" r:id="rId105" minRId="785" maxRId="786">
    <sheetIdMap count="2">
      <sheetId val="1"/>
      <sheetId val="2"/>
    </sheetIdMap>
  </header>
  <header guid="{E592ABE2-EC32-4B3D-A4F5-559038FD6441}" dateTime="2025-02-04T09:43:26" maxSheetId="3" userName="user" r:id="rId106" minRId="787" maxRId="794">
    <sheetIdMap count="2">
      <sheetId val="1"/>
      <sheetId val="2"/>
    </sheetIdMap>
  </header>
  <header guid="{2CC98BED-5811-4F15-984A-1A7CFE5049B5}" dateTime="2025-02-04T09:44:07" maxSheetId="3" userName="user" r:id="rId107">
    <sheetIdMap count="2">
      <sheetId val="1"/>
      <sheetId val="2"/>
    </sheetIdMap>
  </header>
  <header guid="{8FCFE1BD-98BA-4777-959B-0DDAF27443A0}" dateTime="2025-02-04T13:31:47" maxSheetId="3" userName="user" r:id="rId108" minRId="795" maxRId="796">
    <sheetIdMap count="2">
      <sheetId val="1"/>
      <sheetId val="2"/>
    </sheetIdMap>
  </header>
  <header guid="{4A23B67D-D6AD-4A34-ABE5-B3122E2748EE}" dateTime="2025-02-04T14:17:51" maxSheetId="3" userName="user" r:id="rId109" minRId="797" maxRId="801">
    <sheetIdMap count="2">
      <sheetId val="1"/>
      <sheetId val="2"/>
    </sheetIdMap>
  </header>
  <header guid="{55ABCD6C-ED14-452C-BE51-4C216F629F0D}" dateTime="2025-02-04T16:06:02" maxSheetId="3" userName="user" r:id="rId110" minRId="802" maxRId="805">
    <sheetIdMap count="2">
      <sheetId val="1"/>
      <sheetId val="2"/>
    </sheetIdMap>
  </header>
  <header guid="{BC4830A0-B4CD-41A4-8706-72E2A99BCC54}" dateTime="2025-02-04T16:17:25" maxSheetId="3" userName="user" r:id="rId111" minRId="806">
    <sheetIdMap count="2">
      <sheetId val="1"/>
      <sheetId val="2"/>
    </sheetIdMap>
  </header>
  <header guid="{95AC1142-D53F-4E5E-800A-AB8C15965A6D}" dateTime="2025-02-04T16:32:48" maxSheetId="3" userName="user" r:id="rId112" minRId="807" maxRId="808">
    <sheetIdMap count="2">
      <sheetId val="1"/>
      <sheetId val="2"/>
    </sheetIdMap>
  </header>
  <header guid="{EFDE9A09-6984-436E-BC4A-0BA4684B462A}" dateTime="2025-02-04T18:57:09" maxSheetId="3" userName="Sarune Drobuzaite" r:id="rId113" minRId="809" maxRId="815">
    <sheetIdMap count="2">
      <sheetId val="1"/>
      <sheetId val="2"/>
    </sheetIdMap>
  </header>
  <header guid="{FE202B67-4155-499B-8C90-0746F2D4F777}" dateTime="2025-02-04T19:19:53" maxSheetId="3" userName="Sarune Drobuzaite" r:id="rId114" minRId="816">
    <sheetIdMap count="2">
      <sheetId val="1"/>
      <sheetId val="2"/>
    </sheetIdMap>
  </header>
  <header guid="{1167D695-93A2-426C-B6FA-C1662FD23E4C}" dateTime="2025-02-04T20:19:28" maxSheetId="3" userName="Sarune Drobuzaite" r:id="rId115" minRId="817">
    <sheetIdMap count="2">
      <sheetId val="1"/>
      <sheetId val="2"/>
    </sheetIdMap>
  </header>
  <header guid="{BAF87049-ACCE-46F6-9C7E-F06C69C29D3D}" dateTime="2025-02-06T15:38:28" maxSheetId="3" userName="user" r:id="rId116" minRId="818" maxRId="820">
    <sheetIdMap count="2">
      <sheetId val="1"/>
      <sheetId val="2"/>
    </sheetIdMap>
  </header>
  <header guid="{474E1738-48AB-4DE8-9BDF-4FAA087E30A0}" dateTime="2025-02-06T15:43:10" maxSheetId="3" userName="user" r:id="rId117">
    <sheetIdMap count="2">
      <sheetId val="1"/>
      <sheetId val="2"/>
    </sheetIdMap>
  </header>
  <header guid="{0A03E1E6-BF9D-4AB9-AAF4-A155C987912B}" dateTime="2025-02-06T16:06:40" maxSheetId="3" userName="user" r:id="rId118">
    <sheetIdMap count="2">
      <sheetId val="1"/>
      <sheetId val="2"/>
    </sheetIdMap>
  </header>
  <header guid="{65A63DD0-A435-41D0-8818-6083184A32CD}" dateTime="2025-02-06T16:22:11" maxSheetId="3" userName="user" r:id="rId119" minRId="821" maxRId="822">
    <sheetIdMap count="2">
      <sheetId val="1"/>
      <sheetId val="2"/>
    </sheetIdMap>
  </header>
  <header guid="{ABAEF147-9158-49E1-8763-FC54953C7057}" dateTime="2025-02-06T16:35:22" maxSheetId="3" userName="user" r:id="rId120" minRId="823" maxRId="831">
    <sheetIdMap count="2">
      <sheetId val="1"/>
      <sheetId val="2"/>
    </sheetIdMap>
  </header>
  <header guid="{A05E21F8-7452-46A2-B3B0-9620BF1E70DF}" dateTime="2025-02-07T07:59:49" maxSheetId="3" userName="user" r:id="rId121">
    <sheetIdMap count="2">
      <sheetId val="1"/>
      <sheetId val="2"/>
    </sheetIdMap>
  </header>
  <header guid="{6431C349-0A8A-4E55-84AE-D0F2C1555B85}" dateTime="2025-02-07T11:39:40" maxSheetId="3" userName="Irena Stankeviciene" r:id="rId12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16" sId="1" numFmtId="4">
    <oc r="F62">
      <v>500</v>
    </oc>
    <nc r="F62">
      <v>2000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1EF5078-F834-466D-A78D-C2FEFDDB78FD}" action="delete"/>
  <rcv guid="{C1EF5078-F834-466D-A78D-C2FEFDDB78FD}" action="add"/>
</revisions>
</file>

<file path=xl/revisions/revisionLog1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82" sId="1">
    <oc r="C99">
      <v>2024</v>
    </oc>
    <nc r="C99">
      <v>2025</v>
    </nc>
  </rcc>
  <rcc rId="683" sId="1">
    <oc r="D99">
      <v>2025</v>
    </oc>
    <nc r="D99">
      <v>2026</v>
    </nc>
  </rcc>
  <rcc rId="684" sId="1">
    <oc r="E99">
      <v>2026</v>
    </oc>
    <nc r="E99">
      <v>2027</v>
    </nc>
  </rcc>
  <rcc rId="685" sId="1">
    <oc r="B83" t="inlineStr">
      <is>
        <t>001-01-03-06</t>
      </is>
    </oc>
    <nc r="B83" t="inlineStr">
      <is>
        <t>001-01-03-06 PVP</t>
      </is>
    </nc>
  </rcc>
  <rcc rId="686" sId="1">
    <nc r="D91">
      <f>SUM(D84+D59+D54)</f>
    </nc>
  </rcc>
  <rcc rId="687" sId="1">
    <nc r="E91">
      <f>SUM(E84+E59+E54)</f>
    </nc>
  </rcc>
  <rcc rId="688" sId="1">
    <nc r="F91">
      <f>SUM(F84+F59+F54)</f>
    </nc>
  </rcc>
  <rcc rId="689" sId="1" numFmtId="4">
    <oc r="D92">
      <v>-162.80000000000001</v>
    </oc>
    <nc r="D92">
      <v>1831.2</v>
    </nc>
  </rcc>
</revisions>
</file>

<file path=xl/revisions/revisionLog1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0" sId="1">
    <oc r="B83" t="inlineStr">
      <is>
        <t>001-01-03-06 PVP</t>
      </is>
    </oc>
    <nc r="B83" t="inlineStr">
      <is>
        <t>001-01-03-06 (PVP)</t>
      </is>
    </nc>
  </rcc>
  <rcc rId="691" sId="1">
    <oc r="B69" t="inlineStr">
      <is>
        <t>001-01-03-04</t>
      </is>
    </oc>
    <nc r="B69" t="inlineStr">
      <is>
        <t>001-01-03-04 (PVP)</t>
      </is>
    </nc>
  </rcc>
  <rcc rId="692" sId="1">
    <oc r="B76" t="inlineStr">
      <is>
        <t>001-01-03-05</t>
      </is>
    </oc>
    <nc r="B76" t="inlineStr">
      <is>
        <t>001-01-03-05 (PVP)</t>
      </is>
    </nc>
  </rcc>
  <rcc rId="693" sId="1">
    <oc r="D91">
      <f>SUM(D84+D59+D54)</f>
    </oc>
    <nc r="D91">
      <f>SUM(D84+D59+D54+D77+D70)</f>
    </nc>
  </rcc>
  <rcc rId="694" sId="1">
    <oc r="C58" t="inlineStr">
      <is>
        <r>
          <t xml:space="preserve">Priemonė: Panevėžio rajono administracinio pastato Vasario 16-osios g. 27, Panevėžio m. atnaujinimas </t>
        </r>
        <r>
          <rPr>
            <b/>
            <strike/>
            <sz val="10"/>
            <color theme="1"/>
            <rFont val="Times New Roman"/>
            <family val="1"/>
            <charset val="186"/>
          </rPr>
          <t xml:space="preserve">Panevėžio rajono Vadoklių seniūnijos pastato, esančio Ramygalos g. 39, Vadoklių mstl., Panevėžio r., energinio efektyvumo didinimas </t>
        </r>
      </is>
    </oc>
    <nc r="C58" t="inlineStr">
      <is>
        <t xml:space="preserve">Priemonė: Panevėžio rajono administracinio pastato Vasario 16-osios g. 27, Panevėžio m. atnaujinimas </t>
      </is>
    </nc>
  </rcc>
  <rcv guid="{C1EF5078-F834-466D-A78D-C2FEFDDB78FD}" action="delete"/>
  <rcv guid="{C1EF5078-F834-466D-A78D-C2FEFDDB78FD}" action="add"/>
</revisions>
</file>

<file path=xl/revisions/revisionLog1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5" sId="1" numFmtId="4">
    <oc r="D20">
      <v>156.69999999999999</v>
    </oc>
    <nc r="D20">
      <v>156.6</v>
    </nc>
  </rcc>
  <rcc rId="696" sId="1" numFmtId="4">
    <oc r="D21">
      <v>0.2</v>
    </oc>
    <nc r="D21">
      <v>0.1</v>
    </nc>
  </rcc>
  <rfmt sheetId="1" sqref="D20:D21">
    <dxf>
      <fill>
        <patternFill patternType="solid">
          <bgColor rgb="FFFFFF00"/>
        </patternFill>
      </fill>
    </dxf>
  </rfmt>
  <rcc rId="697" sId="1" numFmtId="4">
    <oc r="E20">
      <v>162.80000000000001</v>
    </oc>
    <nc r="E20">
      <v>164.7</v>
    </nc>
  </rcc>
  <rcc rId="698" sId="1" numFmtId="4">
    <oc r="F20">
      <v>164.5</v>
    </oc>
    <nc r="F20">
      <v>171</v>
    </nc>
  </rcc>
  <rfmt sheetId="1" sqref="E20:F20">
    <dxf>
      <fill>
        <patternFill patternType="solid">
          <bgColor rgb="FFFFFF00"/>
        </patternFill>
      </fill>
    </dxf>
  </rfmt>
</revisions>
</file>

<file path=xl/revisions/revisionLog1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699" sId="1" numFmtId="4">
    <oc r="D34">
      <v>1175.5999999999999</v>
    </oc>
    <nc r="D34">
      <v>1426.4</v>
    </nc>
  </rcc>
  <rcc rId="700" sId="1" numFmtId="4">
    <oc r="E34">
      <v>1148.5999999999999</v>
    </oc>
    <nc r="E34">
      <v>1426.4</v>
    </nc>
  </rcc>
  <rcc rId="701" sId="1" numFmtId="4">
    <oc r="F34">
      <v>1128.5999999999999</v>
    </oc>
    <nc r="F34">
      <v>1426.4</v>
    </nc>
  </rcc>
  <rcc rId="702" sId="1" numFmtId="4">
    <oc r="D33">
      <v>343.9</v>
    </oc>
    <nc r="D33">
      <v>52.5</v>
    </nc>
  </rcc>
  <rcc rId="703" sId="1" numFmtId="4">
    <oc r="E33">
      <v>358.1</v>
    </oc>
    <nc r="E33">
      <v>55.2</v>
    </nc>
  </rcc>
  <rcc rId="704" sId="1" numFmtId="4">
    <oc r="F33">
      <v>362.1</v>
    </oc>
    <nc r="F33">
      <v>57.3</v>
    </nc>
  </rcc>
  <rfmt sheetId="1" sqref="D33:F34">
    <dxf>
      <fill>
        <patternFill patternType="solid">
          <bgColor rgb="FFFFFF00"/>
        </patternFill>
      </fill>
    </dxf>
  </rfmt>
</revisions>
</file>

<file path=xl/revisions/revisionLog1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5" sId="1" numFmtId="4">
    <oc r="D35">
      <v>0.9</v>
    </oc>
    <nc r="D35">
      <v>24.2</v>
    </nc>
  </rcc>
  <rfmt sheetId="1" sqref="D35">
    <dxf>
      <fill>
        <patternFill patternType="solid">
          <bgColor rgb="FFFFFF00"/>
        </patternFill>
      </fill>
    </dxf>
  </rfmt>
</revisions>
</file>

<file path=xl/revisions/revisionLog1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06" sId="1" numFmtId="4">
    <oc r="D9">
      <v>749.6</v>
    </oc>
    <nc r="D9">
      <v>721.2</v>
    </nc>
  </rcc>
  <rcc rId="707" sId="1" numFmtId="4">
    <oc r="E9">
      <v>777.6</v>
    </oc>
    <nc r="E9">
      <v>758.7</v>
    </nc>
  </rcc>
  <rcc rId="708" sId="1" numFmtId="4">
    <oc r="F9">
      <v>785.8</v>
    </oc>
    <nc r="F9">
      <v>787.5</v>
    </nc>
  </rcc>
  <rfmt sheetId="1" sqref="D9:F9">
    <dxf>
      <fill>
        <patternFill>
          <bgColor rgb="FFFFFF00"/>
        </patternFill>
      </fill>
    </dxf>
  </rfmt>
  <rcc rId="709" sId="1" numFmtId="4">
    <oc r="D10">
      <v>0.7</v>
    </oc>
    <nc r="D10"/>
  </rcc>
  <rcc rId="710" sId="1" numFmtId="4">
    <oc r="D45">
      <v>177.2</v>
    </oc>
    <nc r="D45">
      <v>613.5</v>
    </nc>
  </rcc>
  <rfmt sheetId="1" sqref="D45">
    <dxf>
      <fill>
        <patternFill patternType="solid">
          <bgColor rgb="FFFFFF00"/>
        </patternFill>
      </fill>
    </dxf>
  </rfmt>
  <rcc rId="711" sId="1" numFmtId="4">
    <oc r="D50">
      <v>90.9</v>
    </oc>
    <nc r="D50">
      <v>76.3</v>
    </nc>
  </rcc>
  <rcc rId="712" sId="1" numFmtId="4">
    <oc r="E50">
      <v>52.8</v>
    </oc>
    <nc r="E50">
      <v>80.3</v>
    </nc>
  </rcc>
  <rcc rId="713" sId="1" numFmtId="4">
    <oc r="F50">
      <v>53.4</v>
    </oc>
    <nc r="F50">
      <v>83.4</v>
    </nc>
  </rcc>
  <rfmt sheetId="1" sqref="D50:F50">
    <dxf>
      <fill>
        <patternFill patternType="solid">
          <bgColor rgb="FFFFFF00"/>
        </patternFill>
      </fill>
    </dxf>
  </rfmt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17" sId="1" numFmtId="4">
    <oc r="D93">
      <v>1831.2</v>
    </oc>
    <nc r="D93">
      <v>1776.8</v>
    </nc>
  </rcc>
</revisions>
</file>

<file path=xl/revisions/revisionLog2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14" sId="1" numFmtId="4">
    <oc r="D56">
      <v>23.5</v>
    </oc>
    <nc r="D56">
      <v>53.6</v>
    </nc>
  </rcc>
  <rfmt sheetId="1" sqref="D56">
    <dxf>
      <fill>
        <patternFill patternType="solid">
          <bgColor rgb="FFFFFF00"/>
        </patternFill>
      </fill>
    </dxf>
  </rfmt>
  <rcc rId="715" sId="1" numFmtId="4">
    <oc r="D29">
      <v>24.7</v>
    </oc>
    <nc r="D29">
      <v>36</v>
    </nc>
  </rcc>
  <rcc rId="716" sId="1" numFmtId="4">
    <oc r="E29">
      <v>25.6</v>
    </oc>
    <nc r="E29">
      <v>37.9</v>
    </nc>
  </rcc>
  <rcc rId="717" sId="1" numFmtId="4">
    <oc r="F29">
      <v>25.9</v>
    </oc>
    <nc r="F29">
      <v>39.299999999999997</v>
    </nc>
  </rcc>
  <rfmt sheetId="1" sqref="D29:F29">
    <dxf>
      <fill>
        <patternFill patternType="solid">
          <bgColor rgb="FFFFFF00"/>
        </patternFill>
      </fill>
    </dxf>
  </rfmt>
  <rcc rId="718" sId="1" numFmtId="4">
    <oc r="D25">
      <v>200</v>
    </oc>
    <nc r="D25">
      <v>150</v>
    </nc>
  </rcc>
  <rcc rId="719" sId="1" numFmtId="4">
    <oc r="E25">
      <v>207</v>
    </oc>
    <nc r="E25">
      <v>200</v>
    </nc>
  </rcc>
  <rcc rId="720" sId="1" numFmtId="4">
    <oc r="F25">
      <v>215</v>
    </oc>
    <nc r="F25">
      <v>250</v>
    </nc>
  </rcc>
  <rfmt sheetId="1" sqref="D25:F25">
    <dxf>
      <fill>
        <patternFill patternType="solid">
          <bgColor rgb="FFFFFF00"/>
        </patternFill>
      </fill>
    </dxf>
  </rfmt>
</revisions>
</file>

<file path=xl/revisions/revisionLog2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21" sId="1" numFmtId="4">
    <oc r="D45">
      <v>613.5</v>
    </oc>
    <nc r="D45">
      <v>731.5</v>
    </nc>
  </rcc>
  <rcc rId="722" sId="1" numFmtId="4">
    <nc r="D72">
      <v>5</v>
    </nc>
  </rcc>
  <rfmt sheetId="1" sqref="D72">
    <dxf>
      <fill>
        <patternFill patternType="solid">
          <bgColor rgb="FFFFFF00"/>
        </patternFill>
      </fill>
    </dxf>
  </rfmt>
</revisions>
</file>

<file path=xl/revisions/revisionLog2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D15">
    <dxf>
      <fill>
        <patternFill patternType="solid">
          <bgColor rgb="FFFFFF00"/>
        </patternFill>
      </fill>
    </dxf>
  </rfmt>
  <rcc rId="723" sId="1" numFmtId="4">
    <oc r="D16">
      <v>100.6</v>
    </oc>
    <nc r="D16">
      <v>18.5</v>
    </nc>
  </rcc>
  <rfmt sheetId="1" sqref="D16">
    <dxf>
      <fill>
        <patternFill patternType="solid">
          <bgColor rgb="FFFFFF00"/>
        </patternFill>
      </fill>
    </dxf>
  </rfmt>
  <rrc rId="724" sId="1" ref="A57:XFD57" action="insertRow"/>
  <rcc rId="725" sId="1">
    <nc r="C57" t="inlineStr">
      <is>
        <t>Lietuvos Respublikos valstybės biudžeto dotacijos</t>
      </is>
    </nc>
  </rcc>
  <rcc rId="726" sId="1" numFmtId="4">
    <nc r="D57">
      <v>6.2</v>
    </nc>
  </rcc>
  <rcc rId="727" sId="1" numFmtId="4">
    <nc r="D58">
      <v>29.9</v>
    </nc>
  </rcc>
  <rfmt sheetId="1" sqref="D58">
    <dxf>
      <fill>
        <patternFill patternType="solid">
          <bgColor rgb="FFFFFF00"/>
        </patternFill>
      </fill>
    </dxf>
  </rfmt>
  <rcc rId="728" sId="1" numFmtId="4">
    <oc r="E58">
      <v>62</v>
    </oc>
    <nc r="E58"/>
  </rcc>
  <rcc rId="729" sId="1" numFmtId="4">
    <oc r="F58">
      <v>62</v>
    </oc>
    <nc r="F58"/>
  </rcc>
</revisions>
</file>

<file path=xl/revisions/revisionLog2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0" sId="1" numFmtId="4">
    <oc r="D14">
      <v>6817.3</v>
    </oc>
    <nc r="D14">
      <v>7470.6</v>
    </nc>
  </rcc>
  <rfmt sheetId="1" sqref="D14">
    <dxf>
      <fill>
        <patternFill patternType="solid">
          <bgColor rgb="FFFFFF00"/>
        </patternFill>
      </fill>
    </dxf>
  </rfmt>
  <rcc rId="731" sId="1" numFmtId="4">
    <nc r="D10">
      <v>0.2</v>
    </nc>
  </rcc>
  <rfmt sheetId="1" sqref="D10">
    <dxf>
      <fill>
        <patternFill>
          <bgColor rgb="FFFFFF00"/>
        </patternFill>
      </fill>
    </dxf>
  </rfmt>
</revisions>
</file>

<file path=xl/revisions/revisionLog2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2" sId="1" numFmtId="4">
    <oc r="D10">
      <v>0.2</v>
    </oc>
    <nc r="D10">
      <v>0.7</v>
    </nc>
  </rcc>
  <rcc rId="733" sId="1" numFmtId="4">
    <nc r="D66">
      <v>100</v>
    </nc>
  </rcc>
  <rfmt sheetId="1" sqref="D66">
    <dxf>
      <fill>
        <patternFill patternType="solid">
          <bgColor rgb="FFFFFF00"/>
        </patternFill>
      </fill>
    </dxf>
  </rfmt>
  <rcc rId="734" sId="1" numFmtId="4">
    <oc r="D16">
      <v>18.5</v>
    </oc>
    <nc r="D16">
      <v>20.9</v>
    </nc>
  </rcc>
</revisions>
</file>

<file path=xl/revisions/revisionLog2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5" sId="1" numFmtId="4">
    <oc r="D40">
      <v>7</v>
    </oc>
    <nc r="D40">
      <v>150.69999999999999</v>
    </nc>
  </rcc>
  <rfmt sheetId="1" sqref="D40">
    <dxf>
      <fill>
        <patternFill patternType="solid">
          <bgColor rgb="FFFFFF00"/>
        </patternFill>
      </fill>
    </dxf>
  </rfmt>
  <rcc rId="736" sId="1" numFmtId="4">
    <oc r="D38">
      <v>49.7</v>
    </oc>
    <nc r="D38">
      <v>419.5</v>
    </nc>
  </rcc>
  <rfmt sheetId="1" sqref="D38">
    <dxf>
      <fill>
        <patternFill patternType="solid">
          <bgColor rgb="FFFFFF00"/>
        </patternFill>
      </fill>
    </dxf>
  </rfmt>
</revisions>
</file>

<file path=xl/revisions/revisionLog2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7" sId="1" numFmtId="4">
    <oc r="E14">
      <v>7114.8</v>
    </oc>
    <nc r="E14">
      <v>7859.1</v>
    </nc>
  </rcc>
  <rcc rId="738" sId="1" numFmtId="4">
    <oc r="F14">
      <v>7190.3</v>
    </oc>
    <nc r="F14">
      <v>8157.8</v>
    </nc>
  </rcc>
  <rfmt sheetId="1" sqref="E14:F14">
    <dxf>
      <fill>
        <patternFill patternType="solid">
          <bgColor rgb="FFFFFF00"/>
        </patternFill>
      </fill>
    </dxf>
  </rfmt>
  <rcc rId="739" sId="1" numFmtId="4">
    <oc r="E16">
      <v>58.1</v>
    </oc>
    <nc r="E16"/>
  </rcc>
  <rcc rId="740" sId="1">
    <oc r="F16">
      <f>+F40</f>
    </oc>
    <nc r="F16"/>
  </rcc>
</revisions>
</file>

<file path=xl/revisions/revisionLog2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1" sId="1" numFmtId="4">
    <oc r="E38">
      <v>51.6</v>
    </oc>
    <nc r="E38">
      <v>441.3</v>
    </nc>
  </rcc>
  <rcc rId="742" sId="1" numFmtId="4">
    <oc r="F38">
      <v>52.1</v>
    </oc>
    <nc r="F38">
      <v>458.1</v>
    </nc>
  </rcc>
  <rfmt sheetId="1" sqref="E38:F38">
    <dxf>
      <fill>
        <patternFill patternType="solid">
          <bgColor rgb="FFFFFF00"/>
        </patternFill>
      </fill>
    </dxf>
  </rfmt>
  <rcc rId="743" sId="1" numFmtId="4">
    <oc r="E40">
      <v>5.2</v>
    </oc>
    <nc r="E40"/>
  </rcc>
  <rcc rId="744" sId="1" numFmtId="4">
    <oc r="F40">
      <v>5.3</v>
    </oc>
    <nc r="F40"/>
  </rcc>
</revisions>
</file>

<file path=xl/revisions/revisionLog2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5" sId="1" numFmtId="4">
    <oc r="D39">
      <v>1299.8</v>
    </oc>
    <nc r="D39">
      <v>1204.7</v>
    </nc>
  </rcc>
  <rfmt sheetId="1" sqref="D39">
    <dxf>
      <fill>
        <patternFill patternType="solid">
          <bgColor rgb="FFFFFF00"/>
        </patternFill>
      </fill>
    </dxf>
  </rfmt>
</revisions>
</file>

<file path=xl/revisions/revisionLog2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46" sId="1" numFmtId="4">
    <oc r="D64">
      <v>10</v>
    </oc>
    <nc r="D64"/>
  </rcc>
  <rcc rId="747" sId="1">
    <oc r="C105">
      <f>+D16+D40+D10+D35+D21</f>
    </oc>
    <nc r="C105">
      <f>+D16+D40+D10+D35+D21+D66</f>
    </nc>
  </rcc>
  <rcc rId="748" sId="1" odxf="1" dxf="1">
    <oc r="D105">
      <f>+E16+E40+E10+E35+E21</f>
    </oc>
    <nc r="D105">
      <f>+E16+E40+E10+E35+E21+E66</f>
    </nc>
    <odxf>
      <fill>
        <patternFill patternType="none">
          <bgColor indexed="65"/>
        </patternFill>
      </fill>
    </odxf>
    <ndxf>
      <fill>
        <patternFill patternType="solid">
          <bgColor theme="0"/>
        </patternFill>
      </fill>
    </ndxf>
  </rcc>
  <rcc rId="749" sId="1" odxf="1" dxf="1">
    <oc r="E105">
      <f>+F16+F40+F10+F35+F21</f>
    </oc>
    <nc r="E105">
      <f>+F16+F40+F10+F35+F21+F66</f>
    </nc>
    <odxf>
      <fill>
        <patternFill patternType="none">
          <bgColor indexed="65"/>
        </patternFill>
      </fill>
    </odxf>
    <ndxf>
      <fill>
        <patternFill patternType="solid">
          <bgColor theme="0"/>
        </patternFill>
      </fill>
    </ndxf>
  </rcc>
  <rcc rId="750" sId="1">
    <oc r="C106">
      <f>D63+D39+D34+D74</f>
    </oc>
    <nc r="C106">
      <f>D63+D39+D34+D74+D57</f>
    </nc>
  </rcc>
  <rcc rId="751" sId="1">
    <oc r="D106">
      <f>E63+E39+E34+E74</f>
    </oc>
    <nc r="D106">
      <f>E63+E39+E34+E74+E57</f>
    </nc>
  </rcc>
  <rcc rId="752" sId="1">
    <oc r="E106">
      <f>F63+F39+F34+G74</f>
    </oc>
    <nc r="E106">
      <f>F63+F39+F34+F74+F57</f>
    </nc>
  </rcc>
  <rcc rId="753" sId="1">
    <oc r="C107">
      <f>D64+D75</f>
    </oc>
    <nc r="C107">
      <f>SUM(D82+D89+D75+D64+D58)</f>
    </nc>
  </rcc>
  <rcc rId="754" sId="1" odxf="1" dxf="1">
    <oc r="D107">
      <f>+E54+E75</f>
    </oc>
    <nc r="D107">
      <f>SUM(E82+E89+E75+E64+E58)</f>
    </nc>
    <odxf>
      <alignment vertical="bottom" readingOrder="0"/>
    </odxf>
    <ndxf>
      <alignment vertical="top" readingOrder="0"/>
    </ndxf>
  </rcc>
  <rcc rId="755" sId="1" odxf="1" dxf="1">
    <oc r="E107">
      <f>+F54+G75</f>
    </oc>
    <nc r="E107">
      <f>SUM(F82+F89+F75+F64+F58)</f>
    </nc>
    <odxf>
      <alignment vertical="bottom" readingOrder="0"/>
    </odxf>
    <ndxf>
      <alignment vertical="top" readingOrder="0"/>
    </ndxf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18" sId="1" numFmtId="4">
    <oc r="D34">
      <v>1204.7</v>
    </oc>
    <nc r="D34">
      <v>1231.9000000000001</v>
    </nc>
  </rcc>
  <rcc rId="819" sId="1" numFmtId="4">
    <oc r="E34">
      <v>1178.8</v>
    </oc>
    <nc r="E34">
      <v>1206</v>
    </nc>
  </rcc>
  <rcc rId="820" sId="1" numFmtId="4">
    <oc r="F34">
      <v>1179</v>
    </oc>
    <nc r="F34">
      <v>1206.2</v>
    </nc>
  </rcc>
  <rcv guid="{C1EF5078-F834-466D-A78D-C2FEFDDB78FD}" action="delete"/>
  <rcv guid="{C1EF5078-F834-466D-A78D-C2FEFDDB78FD}" action="add"/>
</revisions>
</file>

<file path=xl/revisions/revisionLog3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6" sId="1" numFmtId="4">
    <oc r="D39">
      <v>1204.7</v>
    </oc>
    <nc r="D39">
      <v>1426.4</v>
    </nc>
  </rcc>
  <rcc rId="757" sId="1" numFmtId="4">
    <oc r="D38">
      <v>419.5</v>
    </oc>
    <nc r="D38">
      <v>52.5</v>
    </nc>
  </rcc>
  <rcc rId="758" sId="1" numFmtId="4">
    <oc r="D40">
      <v>150.69999999999999</v>
    </oc>
    <nc r="D40">
      <v>24.2</v>
    </nc>
  </rcc>
</revisions>
</file>

<file path=xl/revisions/revisionLog3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59" sId="1" numFmtId="4">
    <oc r="E39">
      <v>1348.3</v>
    </oc>
    <nc r="E39">
      <v>1426.4</v>
    </nc>
  </rcc>
  <rcc rId="760" sId="1" numFmtId="4">
    <oc r="F39">
      <v>1362.6</v>
    </oc>
    <nc r="F39">
      <v>1426.4</v>
    </nc>
  </rcc>
  <rfmt sheetId="1" sqref="E39:F39">
    <dxf>
      <fill>
        <patternFill patternType="solid">
          <bgColor rgb="FFFFFF00"/>
        </patternFill>
      </fill>
    </dxf>
  </rfmt>
  <rcc rId="761" sId="1" numFmtId="4">
    <oc r="E38">
      <v>441.3</v>
    </oc>
    <nc r="E38">
      <v>55.2</v>
    </nc>
  </rcc>
  <rcc rId="762" sId="1" numFmtId="4">
    <oc r="F38">
      <v>458.1</v>
    </oc>
    <nc r="F38">
      <v>57.3</v>
    </nc>
  </rcc>
</revisions>
</file>

<file path=xl/revisions/revisionLog3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E34:F34">
    <dxf>
      <fill>
        <patternFill patternType="none">
          <bgColor auto="1"/>
        </patternFill>
      </fill>
    </dxf>
  </rfmt>
  <rfmt sheetId="1" sqref="D33:F34" start="0" length="2147483647">
    <dxf>
      <font>
        <b/>
      </font>
    </dxf>
  </rfmt>
  <rfmt sheetId="1" sqref="D35" start="0" length="2147483647">
    <dxf>
      <font>
        <b/>
      </font>
    </dxf>
  </rfmt>
</revisions>
</file>

<file path=xl/revisions/revisionLog3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63" sId="1" numFmtId="4">
    <oc r="D34">
      <v>1426.4</v>
    </oc>
    <nc r="D34">
      <v>1204.7</v>
    </nc>
  </rcc>
  <rcc rId="764" sId="1" numFmtId="4">
    <oc r="D35">
      <v>24.2</v>
    </oc>
    <nc r="D35">
      <v>150.69999999999999</v>
    </nc>
  </rcc>
  <rcc rId="765" sId="1" numFmtId="4">
    <oc r="D33">
      <v>52.5</v>
    </oc>
    <nc r="D33">
      <v>419.5</v>
    </nc>
  </rcc>
  <rcc rId="766" sId="1" numFmtId="4">
    <oc r="E33">
      <v>55.2</v>
    </oc>
    <nc r="E33">
      <v>441.3</v>
    </nc>
  </rcc>
  <rcc rId="767" sId="1" numFmtId="4">
    <oc r="F33">
      <v>57.3</v>
    </oc>
    <nc r="F33">
      <v>458.1</v>
    </nc>
  </rcc>
</revisions>
</file>

<file path=xl/revisions/revisionLog3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C106">
    <dxf>
      <fill>
        <patternFill patternType="solid">
          <bgColor rgb="FFFFFF00"/>
        </patternFill>
      </fill>
    </dxf>
  </rfmt>
  <rfmt sheetId="1" sqref="C107">
    <dxf>
      <fill>
        <patternFill patternType="solid">
          <bgColor rgb="FFFFFF00"/>
        </patternFill>
      </fill>
    </dxf>
  </rfmt>
  <rfmt sheetId="1" sqref="C104">
    <dxf>
      <fill>
        <patternFill>
          <bgColor rgb="FFFFFF00"/>
        </patternFill>
      </fill>
    </dxf>
  </rfmt>
  <rcc rId="768" sId="1" numFmtId="4">
    <oc r="D14">
      <v>7470.6</v>
    </oc>
    <nc r="D14">
      <v>7464.9</v>
    </nc>
  </rcc>
  <rcc rId="769" sId="1" numFmtId="4">
    <oc r="D16">
      <v>20.9</v>
    </oc>
    <nc r="D16">
      <v>79.5</v>
    </nc>
  </rcc>
</revisions>
</file>

<file path=xl/revisions/revisionLog3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C105">
    <dxf>
      <fill>
        <patternFill>
          <bgColor rgb="FFFFFF00"/>
        </patternFill>
      </fill>
    </dxf>
  </rfmt>
</revisions>
</file>

<file path=xl/revisions/revisionLog3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0" sId="1" numFmtId="4">
    <nc r="E58">
      <v>11.8</v>
    </nc>
  </rcc>
  <rcc rId="771" sId="1" numFmtId="4">
    <nc r="E57">
      <v>2</v>
    </nc>
  </rcc>
  <rfmt sheetId="1" sqref="E57:E58">
    <dxf>
      <fill>
        <patternFill>
          <bgColor rgb="FFFFFF00"/>
        </patternFill>
      </fill>
    </dxf>
  </rfmt>
  <rcc rId="772" sId="1" numFmtId="4">
    <nc r="E64">
      <v>1000</v>
    </nc>
  </rcc>
  <rcc rId="773" sId="1" numFmtId="4">
    <nc r="E63">
      <v>100</v>
    </nc>
  </rcc>
  <rcc rId="774" sId="1" numFmtId="4">
    <nc r="F64">
      <v>2000</v>
    </nc>
  </rcc>
  <rcc rId="775" sId="1" numFmtId="4">
    <nc r="F63">
      <v>200</v>
    </nc>
  </rcc>
  <rfmt sheetId="1" sqref="E63:F64">
    <dxf>
      <fill>
        <patternFill patternType="solid">
          <bgColor rgb="FFFFFF00"/>
        </patternFill>
      </fill>
    </dxf>
  </rfmt>
</revisions>
</file>

<file path=xl/revisions/revisionLog3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76" sId="1" numFmtId="4">
    <nc r="E74">
      <v>10</v>
    </nc>
  </rcc>
  <rcc rId="777" sId="1" numFmtId="4">
    <nc r="E75">
      <v>58.4</v>
    </nc>
  </rcc>
  <rcc rId="778" sId="1" numFmtId="4">
    <nc r="F74">
      <v>10</v>
    </nc>
  </rcc>
  <rcc rId="779" sId="1" numFmtId="4">
    <nc r="F75">
      <v>58.4</v>
    </nc>
  </rcc>
  <rfmt sheetId="1" sqref="E74:F75">
    <dxf>
      <fill>
        <patternFill patternType="solid">
          <bgColor rgb="FFFFFF00"/>
        </patternFill>
      </fill>
    </dxf>
  </rfmt>
</revisions>
</file>

<file path=xl/revisions/revisionLog3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D107">
    <dxf>
      <fill>
        <patternFill patternType="solid">
          <bgColor rgb="FFFFFF00"/>
        </patternFill>
      </fill>
    </dxf>
  </rfmt>
  <rfmt sheetId="1" sqref="E107">
    <dxf>
      <fill>
        <patternFill patternType="solid">
          <bgColor rgb="FFFFFF00"/>
        </patternFill>
      </fill>
    </dxf>
  </rfmt>
</revisions>
</file>

<file path=xl/revisions/revisionLog3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0" sId="1" numFmtId="4">
    <oc r="E15">
      <v>38.200000000000003</v>
    </oc>
    <nc r="E15">
      <v>32.5</v>
    </nc>
  </rcc>
  <rcc rId="781" sId="1" numFmtId="4">
    <oc r="F15">
      <v>38.6</v>
    </oc>
    <nc r="F15">
      <v>32.5</v>
    </nc>
  </rcc>
  <rfmt sheetId="1" sqref="E15:F15">
    <dxf>
      <fill>
        <patternFill patternType="solid">
          <bgColor rgb="FFFFFF00"/>
        </patternFill>
      </fill>
    </dxf>
  </rfmt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1EF5078-F834-466D-A78D-C2FEFDDB78FD}" action="delete"/>
  <rcv guid="{C1EF5078-F834-466D-A78D-C2FEFDDB78FD}" action="add"/>
</revisions>
</file>

<file path=xl/revisions/revisionLog4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D104:E104">
    <dxf>
      <fill>
        <patternFill patternType="solid">
          <bgColor rgb="FFFFFF00"/>
        </patternFill>
      </fill>
    </dxf>
  </rfmt>
</revisions>
</file>

<file path=xl/revisions/revisionLog4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2" sId="1">
    <oc r="E91">
      <f>+E60+E54+E48+E43+E37+E31+E27+E23+E18+E12+E7+E71</f>
    </oc>
    <nc r="E91">
      <f>E60+E54+E48+E43+E37+E31+E27+E23+E18+E12+E7+E71</f>
    </nc>
  </rcc>
  <rcc rId="783" sId="1">
    <oc r="F91">
      <f>F60+F54+F48+F43+F37+F31+F27+F23+F18+F12+F7+F71</f>
    </oc>
    <nc r="F91">
      <f>F60+F54+F48+F43+F37+F31+F27+F23+F18+F12+F7+F71</f>
    </nc>
  </rcc>
  <rcc rId="784" sId="1" numFmtId="4">
    <oc r="D14">
      <v>7464.9</v>
    </oc>
    <nc r="D14">
      <v>7634.9</v>
    </nc>
  </rcc>
  <rfmt sheetId="1" sqref="C103">
    <dxf>
      <fill>
        <patternFill>
          <bgColor rgb="FFFFFF00"/>
        </patternFill>
      </fill>
    </dxf>
  </rfmt>
  <rfmt sheetId="1" sqref="C103:E107">
    <dxf>
      <fill>
        <patternFill patternType="none">
          <bgColor auto="1"/>
        </patternFill>
      </fill>
    </dxf>
  </rfmt>
  <rcv guid="{C1EF5078-F834-466D-A78D-C2FEFDDB78FD}" action="delete"/>
  <rcv guid="{C1EF5078-F834-466D-A78D-C2FEFDDB78FD}" action="add"/>
</revisions>
</file>

<file path=xl/revisions/revisionLog4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5" sId="1" numFmtId="4">
    <oc r="E45">
      <v>590</v>
    </oc>
    <nc r="E45">
      <v>300</v>
    </nc>
  </rcc>
  <rcc rId="786" sId="1" numFmtId="4">
    <oc r="F45">
      <v>86.3</v>
    </oc>
    <nc r="F45">
      <v>400</v>
    </nc>
  </rcc>
  <rfmt sheetId="1" sqref="E45:F45">
    <dxf>
      <fill>
        <patternFill patternType="solid">
          <bgColor rgb="FFFFFF00"/>
        </patternFill>
      </fill>
    </dxf>
  </rfmt>
</revisions>
</file>

<file path=xl/revisions/revisionLog4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87" sId="1">
    <oc r="D3" t="inlineStr">
      <is>
        <t>2024 metų asignavimai ir kitos lėšos</t>
      </is>
    </oc>
    <nc r="D3" t="inlineStr">
      <is>
        <t>2025 metų asignavimai ir kitos lėšos</t>
      </is>
    </nc>
  </rcc>
  <rcc rId="788" sId="1">
    <oc r="E3" t="inlineStr">
      <is>
        <t>2025 metų asignavimai ir kitos lėšos</t>
      </is>
    </oc>
    <nc r="E3" t="inlineStr">
      <is>
        <t>2026 metų asignavimai ir kitos lėšos</t>
      </is>
    </nc>
  </rcc>
  <rcc rId="789" sId="1">
    <oc r="F3" t="inlineStr">
      <is>
        <t>2026 metų asignavimai ir kitos lėšos</t>
      </is>
    </oc>
    <nc r="F3" t="inlineStr">
      <is>
        <t>2027 metų asignavimai ir kitos lėšos</t>
      </is>
    </nc>
  </rcc>
  <rcc rId="790" sId="1">
    <oc r="B2" t="inlineStr">
      <is>
        <t>3 lentelė. Panevėžio rajono savivaldybės 2024–2026 metų 001 Savivaldybės valdymo programos uždaviniai, priemonės, asignavimai ir kitos lėšos (tūkst. eurų)</t>
      </is>
    </oc>
    <nc r="B2" t="inlineStr">
      <is>
        <t>3 lentelė. Panevėžio rajono savivaldybės 2025–2027 metų 001 Savivaldybės valdymo programos uždaviniai, priemonės, asignavimai ir kitos lėšos (tūkst. eurų)</t>
      </is>
    </nc>
  </rcc>
  <rcc rId="791" sId="1">
    <oc r="D107">
      <f>SUM(E82+E89+E75+E64+E58)</f>
    </oc>
    <nc r="D107">
      <f>SUM(E82+E89+E75+E64+E58)</f>
    </nc>
  </rcc>
  <rcc rId="792" sId="1">
    <oc r="E107">
      <f>SUM(F82+F89+F75+F64+F58)</f>
    </oc>
    <nc r="E107">
      <f>SUM(F82+F89+F75+F64+F58)</f>
    </nc>
  </rcc>
  <rcc rId="793" sId="1">
    <oc r="D106">
      <f>E63+E39+E34+E74+E57</f>
    </oc>
    <nc r="D106">
      <f>E63+E39+E34+E74+E57</f>
    </nc>
  </rcc>
  <rcc rId="794" sId="1">
    <oc r="E106">
      <f>F63+F39+F34+F74+F57</f>
    </oc>
    <nc r="E106">
      <f>F63+F39+F34+F74+F57</f>
    </nc>
  </rcc>
</revisions>
</file>

<file path=xl/revisions/revisionLog4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E34:F34">
    <dxf>
      <fill>
        <patternFill patternType="solid">
          <bgColor rgb="FFFF0000"/>
        </patternFill>
      </fill>
    </dxf>
  </rfmt>
  <rfmt sheetId="1" sqref="D9:F10 D14:F16 D20:F21 D25:F25 D29:F29 D33:F33 D34:D35 D38:F40 D45:F45 D50:F50 D56:E58 D63:F66 D73:F75">
    <dxf>
      <fill>
        <patternFill>
          <bgColor theme="0"/>
        </patternFill>
      </fill>
    </dxf>
  </rfmt>
</revisions>
</file>

<file path=xl/revisions/revisionLog4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5" sId="1" numFmtId="4">
    <oc r="E34">
      <v>1426.4</v>
    </oc>
    <nc r="E34">
      <v>1240.8</v>
    </nc>
  </rcc>
  <rcc rId="796" sId="1" numFmtId="4">
    <oc r="F34">
      <v>1426.4</v>
    </oc>
    <nc r="F34">
      <v>1205</v>
    </nc>
  </rcc>
  <rfmt sheetId="1" sqref="E34:F34">
    <dxf>
      <fill>
        <patternFill patternType="none">
          <bgColor auto="1"/>
        </patternFill>
      </fill>
    </dxf>
  </rfmt>
  <rcv guid="{C1EF5078-F834-466D-A78D-C2FEFDDB78FD}" action="delete"/>
  <rcv guid="{C1EF5078-F834-466D-A78D-C2FEFDDB78FD}" action="add"/>
</revisions>
</file>

<file path=xl/revisions/revisionLog4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97" sId="1" numFmtId="4">
    <nc r="E62">
      <v>1500</v>
    </nc>
  </rcc>
  <rcc rId="798" sId="1" numFmtId="4">
    <nc r="F62">
      <v>1500</v>
    </nc>
  </rcc>
  <rcc rId="799" sId="1">
    <oc r="C103">
      <f>+D9+D14+D20+D25+D29+D33+D38+D45+D50+D56+D73</f>
    </oc>
    <nc r="C103">
      <f>+D9+D14+D20+D25+D29+D33+D38+D45+D50+D56+D73+D62</f>
    </nc>
  </rcc>
  <rcc rId="800" sId="1">
    <oc r="E103">
      <f>+F9+F14+F20+F25+F29+F33+F38+F45+F50+F73</f>
    </oc>
    <nc r="E103">
      <f>+F9+F14+F20+F25+F29+F33+F38+F45+F50+F56+F73+F62</f>
    </nc>
  </rcc>
  <rcc rId="801" sId="1">
    <oc r="D103">
      <f>+E9+E14+E20+E25+E29+E33+E38+E45+E50+E73</f>
    </oc>
    <nc r="D103">
      <f>+E9+E14+E20+E25+E29+E33+E38+E45+E50+E56+E73+E62</f>
    </nc>
  </rcc>
  <rcv guid="{C1EF5078-F834-466D-A78D-C2FEFDDB78FD}" action="delete"/>
  <rcv guid="{C1EF5078-F834-466D-A78D-C2FEFDDB78FD}" action="add"/>
</revisions>
</file>

<file path=xl/revisions/revisionLog4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2" sId="1">
    <oc r="D106">
      <f>E63+E39+E34+E74+E57</f>
    </oc>
    <nc r="D106">
      <f>E63+E39+E34+E74+E57</f>
    </nc>
  </rcc>
  <rcc rId="803" sId="1">
    <oc r="E106">
      <f>F63+F39+F34+F74+F57</f>
    </oc>
    <nc r="E106">
      <f>F63+F39+F34+F74+F57</f>
    </nc>
  </rcc>
  <rcc rId="804" sId="1" numFmtId="4">
    <oc r="F34">
      <v>1205</v>
    </oc>
    <nc r="F34">
      <v>1179</v>
    </nc>
  </rcc>
  <rcc rId="805" sId="1" numFmtId="4">
    <oc r="E34">
      <v>1240.8</v>
    </oc>
    <nc r="E34">
      <v>1178.8</v>
    </nc>
  </rcc>
</revisions>
</file>

<file path=xl/revisions/revisionLog4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6" sId="1" numFmtId="4">
    <oc r="F62">
      <v>1500</v>
    </oc>
    <nc r="F62">
      <v>500</v>
    </nc>
  </rcc>
  <rcv guid="{C1EF5078-F834-466D-A78D-C2FEFDDB78FD}" action="delete"/>
  <rcv guid="{C1EF5078-F834-466D-A78D-C2FEFDDB78FD}" action="add"/>
</revisions>
</file>

<file path=xl/revisions/revisionLog4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07" sId="1" numFmtId="4">
    <oc r="E14">
      <v>7859.1</v>
    </oc>
    <nc r="E14">
      <v>8222.4</v>
    </nc>
  </rcc>
  <rcc rId="808" sId="1" numFmtId="4">
    <oc r="F14">
      <v>8157.8</v>
    </oc>
    <nc r="F14">
      <v>8722.4</v>
    </nc>
  </rcc>
  <rcv guid="{C1EF5078-F834-466D-A78D-C2FEFDDB78FD}" action="delete"/>
  <rcv guid="{C1EF5078-F834-466D-A78D-C2FEFDDB78FD}" action="add"/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1EF5078-F834-466D-A78D-C2FEFDDB78FD}" action="delete"/>
  <rcv guid="{C1EF5078-F834-466D-A78D-C2FEFDDB78FD}" action="add"/>
</revisions>
</file>

<file path=xl/revisions/revisionLog5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1" sqref="C101:E101" start="0" length="2147483647">
    <dxf>
      <font>
        <b/>
      </font>
    </dxf>
  </rfmt>
  <rrc rId="809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  <rfmt sheetId="1" sqref="H12" start="0" length="0">
      <dxf>
        <numFmt numFmtId="164" formatCode="0.0"/>
      </dxf>
    </rfmt>
    <rcc rId="0" sId="1" dxf="1">
      <nc r="H59" t="inlineStr">
        <is>
          <t>Nuo 2025 m. keičia priemonė</t>
        </is>
      </nc>
      <ndxf>
        <fill>
          <patternFill patternType="solid">
            <bgColor rgb="FFFFFF00"/>
          </patternFill>
        </fill>
      </ndxf>
    </rcc>
    <rcc rId="0" sId="1" dxf="1">
      <nc r="H70" t="inlineStr">
        <is>
          <t>NAUJA nuo 2025 m.</t>
        </is>
      </nc>
      <ndxf>
        <fill>
          <patternFill patternType="solid">
            <bgColor rgb="FFFFFF00"/>
          </patternFill>
        </fill>
      </ndxf>
    </rcc>
    <rcc rId="0" sId="1" dxf="1">
      <nc r="H77" t="inlineStr">
        <is>
          <t>NAUJA nuo 2025 m.</t>
        </is>
      </nc>
      <ndxf>
        <fill>
          <patternFill patternType="solid">
            <bgColor rgb="FFFFFF00"/>
          </patternFill>
        </fill>
      </ndxf>
    </rcc>
    <rcc rId="0" sId="1" dxf="1">
      <nc r="H84" t="inlineStr">
        <is>
          <t>NAUJA nuo 2025 m.</t>
        </is>
      </nc>
      <ndxf>
        <fill>
          <patternFill patternType="solid">
            <bgColor rgb="FFFFFF00"/>
          </patternFill>
        </fill>
      </ndxf>
    </rcc>
  </rrc>
  <rrc rId="810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</rrc>
  <rrc rId="811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  <rfmt sheetId="1" sqref="H25" start="0" length="0">
      <dxf>
        <numFmt numFmtId="164" formatCode="0.0"/>
      </dxf>
    </rfmt>
  </rrc>
  <rrc rId="812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</rrc>
  <rrc rId="813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</rrc>
  <rrc rId="814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</rrc>
  <rrc rId="815" sId="1" ref="H1:H1048576" action="deleteCol">
    <rfmt sheetId="1" xfDxf="1" sqref="H1:H1048576" start="0" length="0">
      <dxf>
        <font>
          <sz val="10"/>
          <name val="Times New Roman"/>
          <family val="1"/>
          <scheme val="none"/>
        </font>
      </dxf>
    </rfmt>
  </rr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21" sId="1">
    <oc r="E91">
      <f>E60+E54+E48+E43+E37+E31+E27+E23+E18+E12+E7+E71</f>
    </oc>
    <nc r="E91">
      <f>E60+E54+E48+E43+E37+E31+E27+E23+E18+E12+E7+E71</f>
    </nc>
  </rcc>
  <rcc rId="822" sId="1">
    <oc r="E54">
      <f>+E58+E56</f>
    </oc>
    <nc r="E54">
      <f>SUM(E56:E58)</f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23" sId="1">
    <oc r="G22" t="inlineStr">
      <is>
        <t>2.3.2.2</t>
      </is>
    </oc>
    <nc r="G22" t="inlineStr">
      <is>
        <t>1.1.1.1</t>
      </is>
    </nc>
  </rcc>
  <rcc rId="824" sId="1">
    <oc r="G30" t="inlineStr">
      <is>
        <t>1.1.1.1; 1.1.1.3; 2.1.7.2; 2.3.1.3; 2.3.2.1; 2.3.2.2</t>
      </is>
    </oc>
    <nc r="G30" t="inlineStr">
      <is>
        <t>1.1.1.1</t>
      </is>
    </nc>
  </rcc>
  <rcc rId="825" sId="1">
    <oc r="G36" t="inlineStr">
      <is>
        <t>2.1.7.2</t>
      </is>
    </oc>
    <nc r="G36" t="inlineStr">
      <is>
        <t>1.1.1.1</t>
      </is>
    </nc>
  </rcc>
  <rcc rId="826" sId="1">
    <oc r="G67" t="inlineStr">
      <is>
        <t>1.1.1.1</t>
      </is>
    </oc>
    <nc r="G67"/>
  </rcc>
  <rcc rId="827" sId="1">
    <oc r="G53" t="inlineStr">
      <is>
        <t>1.1.2.1</t>
      </is>
    </oc>
    <nc r="G53"/>
  </rcc>
  <rcc rId="828" sId="1">
    <nc r="G52" t="inlineStr">
      <is>
        <t>1.1.1.1.</t>
      </is>
    </nc>
  </rcc>
  <rcc rId="829" sId="1">
    <oc r="G59" t="inlineStr">
      <is>
        <t>2.2.2.2</t>
      </is>
    </oc>
    <nc r="G59" t="inlineStr">
      <is>
        <t>1.1.1.1.</t>
      </is>
    </nc>
  </rcc>
  <rcc rId="830" sId="1">
    <oc r="G42" t="inlineStr">
      <is>
        <t>1.1.1.1</t>
      </is>
    </oc>
    <nc r="G42"/>
  </rcc>
  <rcc rId="831" sId="1">
    <oc r="G47" t="inlineStr">
      <is>
        <t>1.1.1.1</t>
      </is>
    </oc>
    <nc r="G47"/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C1EF5078-F834-466D-A78D-C2FEFDDB78FD}" action="delete"/>
  <rcv guid="{C1EF5078-F834-466D-A78D-C2FEFDDB78FD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1A4B7F4A-6FE4-43A5-B9FE-6DFE01C5262A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107"/>
  <sheetViews>
    <sheetView tabSelected="1" topLeftCell="A67" zoomScaleNormal="100" workbookViewId="0">
      <selection activeCell="E34" sqref="E34"/>
    </sheetView>
  </sheetViews>
  <sheetFormatPr defaultColWidth="9.140625" defaultRowHeight="12.75" x14ac:dyDescent="0.2"/>
  <cols>
    <col min="1" max="1" width="2.5703125" style="1" customWidth="1"/>
    <col min="2" max="2" width="17.7109375" style="1" customWidth="1"/>
    <col min="3" max="3" width="47.140625" style="8" customWidth="1"/>
    <col min="4" max="7" width="14.7109375" style="1" customWidth="1"/>
    <col min="8" max="16384" width="9.140625" style="1"/>
  </cols>
  <sheetData>
    <row r="2" spans="2:7" ht="39.6" customHeight="1" x14ac:dyDescent="0.2">
      <c r="B2" s="71" t="s">
        <v>69</v>
      </c>
      <c r="C2" s="71"/>
      <c r="D2" s="71"/>
      <c r="E2" s="71"/>
      <c r="F2" s="71"/>
      <c r="G2" s="71"/>
    </row>
    <row r="3" spans="2:7" ht="55.5" customHeight="1" x14ac:dyDescent="0.2">
      <c r="B3" s="9" t="s">
        <v>0</v>
      </c>
      <c r="C3" s="10" t="s">
        <v>1</v>
      </c>
      <c r="D3" s="10" t="s">
        <v>7</v>
      </c>
      <c r="E3" s="10" t="s">
        <v>8</v>
      </c>
      <c r="F3" s="10" t="s">
        <v>68</v>
      </c>
      <c r="G3" s="10" t="s">
        <v>2</v>
      </c>
    </row>
    <row r="4" spans="2:7" x14ac:dyDescent="0.2">
      <c r="B4" s="32">
        <v>1</v>
      </c>
      <c r="C4" s="33">
        <v>2</v>
      </c>
      <c r="D4" s="32">
        <v>5</v>
      </c>
      <c r="E4" s="32">
        <v>6</v>
      </c>
      <c r="F4" s="32">
        <v>7</v>
      </c>
      <c r="G4" s="32">
        <v>8</v>
      </c>
    </row>
    <row r="5" spans="2:7" ht="31.15" customHeight="1" x14ac:dyDescent="0.2">
      <c r="B5" s="11" t="s">
        <v>28</v>
      </c>
      <c r="C5" s="11" t="s">
        <v>46</v>
      </c>
      <c r="D5" s="12"/>
      <c r="E5" s="12"/>
      <c r="F5" s="12"/>
      <c r="G5" s="48" t="s">
        <v>43</v>
      </c>
    </row>
    <row r="6" spans="2:7" ht="30" customHeight="1" x14ac:dyDescent="0.2">
      <c r="B6" s="13" t="s">
        <v>29</v>
      </c>
      <c r="C6" s="14" t="s">
        <v>47</v>
      </c>
      <c r="D6" s="34"/>
      <c r="E6" s="34"/>
      <c r="F6" s="34"/>
      <c r="G6" s="49" t="s">
        <v>44</v>
      </c>
    </row>
    <row r="7" spans="2:7" ht="17.25" customHeight="1" x14ac:dyDescent="0.2">
      <c r="B7" s="36"/>
      <c r="C7" s="35" t="s">
        <v>3</v>
      </c>
      <c r="D7" s="37">
        <f>SUM(D9:D10)</f>
        <v>721.90000000000009</v>
      </c>
      <c r="E7" s="37">
        <f t="shared" ref="E7:F7" si="0">SUM(E9:E10)</f>
        <v>758.7</v>
      </c>
      <c r="F7" s="37">
        <f t="shared" si="0"/>
        <v>787.5</v>
      </c>
      <c r="G7" s="38"/>
    </row>
    <row r="8" spans="2:7" ht="17.25" customHeight="1" x14ac:dyDescent="0.2">
      <c r="B8" s="54"/>
      <c r="C8" s="17" t="s">
        <v>4</v>
      </c>
      <c r="D8" s="26"/>
      <c r="E8" s="26"/>
      <c r="F8" s="26"/>
      <c r="G8" s="26"/>
    </row>
    <row r="9" spans="2:7" ht="27.75" customHeight="1" x14ac:dyDescent="0.2">
      <c r="B9" s="54"/>
      <c r="C9" s="17" t="s">
        <v>10</v>
      </c>
      <c r="D9" s="6">
        <v>721.2</v>
      </c>
      <c r="E9" s="6">
        <v>758.7</v>
      </c>
      <c r="F9" s="6">
        <v>787.5</v>
      </c>
      <c r="G9" s="19"/>
    </row>
    <row r="10" spans="2:7" ht="18" customHeight="1" x14ac:dyDescent="0.2">
      <c r="B10" s="54"/>
      <c r="C10" s="15" t="s">
        <v>9</v>
      </c>
      <c r="D10" s="6">
        <v>0.7</v>
      </c>
      <c r="E10" s="6"/>
      <c r="F10" s="6"/>
      <c r="G10" s="19"/>
    </row>
    <row r="11" spans="2:7" ht="28.5" customHeight="1" x14ac:dyDescent="0.2">
      <c r="B11" s="13" t="s">
        <v>30</v>
      </c>
      <c r="C11" s="14" t="s">
        <v>48</v>
      </c>
      <c r="D11" s="34"/>
      <c r="E11" s="34"/>
      <c r="F11" s="34"/>
      <c r="G11" s="49" t="s">
        <v>45</v>
      </c>
    </row>
    <row r="12" spans="2:7" ht="17.25" customHeight="1" x14ac:dyDescent="0.2">
      <c r="B12" s="20"/>
      <c r="C12" s="21" t="s">
        <v>3</v>
      </c>
      <c r="D12" s="7">
        <f>+D14+D15+D16</f>
        <v>7746.9</v>
      </c>
      <c r="E12" s="7">
        <f>+E14+E15+E16</f>
        <v>8254.9</v>
      </c>
      <c r="F12" s="7">
        <f>+F14+F15+F16</f>
        <v>8754.9</v>
      </c>
      <c r="G12" s="22"/>
    </row>
    <row r="13" spans="2:7" ht="17.25" customHeight="1" x14ac:dyDescent="0.2">
      <c r="B13" s="72"/>
      <c r="C13" s="17" t="s">
        <v>4</v>
      </c>
      <c r="D13" s="26"/>
      <c r="E13" s="26"/>
      <c r="F13" s="26"/>
      <c r="G13" s="19"/>
    </row>
    <row r="14" spans="2:7" ht="27.75" customHeight="1" x14ac:dyDescent="0.2">
      <c r="B14" s="72"/>
      <c r="C14" s="15" t="s">
        <v>10</v>
      </c>
      <c r="D14" s="6">
        <v>7634.9</v>
      </c>
      <c r="E14" s="6">
        <v>8222.4</v>
      </c>
      <c r="F14" s="6">
        <v>8722.4</v>
      </c>
      <c r="G14" s="16"/>
    </row>
    <row r="15" spans="2:7" ht="18.600000000000001" customHeight="1" x14ac:dyDescent="0.2">
      <c r="B15" s="72"/>
      <c r="C15" s="15" t="s">
        <v>13</v>
      </c>
      <c r="D15" s="6">
        <v>32.5</v>
      </c>
      <c r="E15" s="6">
        <v>32.5</v>
      </c>
      <c r="F15" s="6">
        <v>32.5</v>
      </c>
      <c r="G15" s="16"/>
    </row>
    <row r="16" spans="2:7" ht="16.5" customHeight="1" x14ac:dyDescent="0.2">
      <c r="B16" s="72"/>
      <c r="C16" s="15" t="s">
        <v>9</v>
      </c>
      <c r="D16" s="6">
        <v>79.5</v>
      </c>
      <c r="E16" s="6"/>
      <c r="F16" s="6"/>
      <c r="G16" s="16"/>
    </row>
    <row r="17" spans="2:7" ht="30" customHeight="1" x14ac:dyDescent="0.2">
      <c r="B17" s="13" t="s">
        <v>31</v>
      </c>
      <c r="C17" s="14" t="s">
        <v>49</v>
      </c>
      <c r="D17" s="30"/>
      <c r="E17" s="30"/>
      <c r="F17" s="30"/>
      <c r="G17" s="49" t="s">
        <v>44</v>
      </c>
    </row>
    <row r="18" spans="2:7" ht="17.25" customHeight="1" x14ac:dyDescent="0.2">
      <c r="B18" s="20"/>
      <c r="C18" s="21" t="s">
        <v>3</v>
      </c>
      <c r="D18" s="7">
        <f>SUM(D20:D21)</f>
        <v>156.69999999999999</v>
      </c>
      <c r="E18" s="7">
        <f t="shared" ref="E18:F18" si="1">SUM(E20:E21)</f>
        <v>164.7</v>
      </c>
      <c r="F18" s="7">
        <f t="shared" si="1"/>
        <v>171</v>
      </c>
      <c r="G18" s="22"/>
    </row>
    <row r="19" spans="2:7" ht="17.25" customHeight="1" x14ac:dyDescent="0.2">
      <c r="B19" s="72"/>
      <c r="C19" s="46" t="s">
        <v>4</v>
      </c>
      <c r="D19" s="6"/>
      <c r="E19" s="6"/>
      <c r="F19" s="6"/>
      <c r="G19" s="18"/>
    </row>
    <row r="20" spans="2:7" ht="27.75" customHeight="1" x14ac:dyDescent="0.2">
      <c r="B20" s="72"/>
      <c r="C20" s="24" t="s">
        <v>10</v>
      </c>
      <c r="D20" s="6">
        <v>156.6</v>
      </c>
      <c r="E20" s="6">
        <v>164.7</v>
      </c>
      <c r="F20" s="6">
        <v>171</v>
      </c>
      <c r="G20" s="27"/>
    </row>
    <row r="21" spans="2:7" ht="16.149999999999999" customHeight="1" x14ac:dyDescent="0.2">
      <c r="B21" s="72"/>
      <c r="C21" s="24" t="s">
        <v>9</v>
      </c>
      <c r="D21" s="6">
        <v>0.1</v>
      </c>
      <c r="E21" s="6"/>
      <c r="F21" s="6"/>
      <c r="G21" s="27"/>
    </row>
    <row r="22" spans="2:7" ht="16.149999999999999" customHeight="1" x14ac:dyDescent="0.2">
      <c r="B22" s="13" t="s">
        <v>32</v>
      </c>
      <c r="C22" s="14" t="s">
        <v>50</v>
      </c>
      <c r="D22" s="30"/>
      <c r="E22" s="30"/>
      <c r="F22" s="30"/>
      <c r="G22" s="49" t="s">
        <v>44</v>
      </c>
    </row>
    <row r="23" spans="2:7" ht="20.25" customHeight="1" x14ac:dyDescent="0.2">
      <c r="B23" s="20"/>
      <c r="C23" s="21" t="s">
        <v>3</v>
      </c>
      <c r="D23" s="7">
        <f>SUM(D25)</f>
        <v>150</v>
      </c>
      <c r="E23" s="7">
        <f t="shared" ref="E23:F23" si="2">SUM(E25)</f>
        <v>200</v>
      </c>
      <c r="F23" s="7">
        <f t="shared" si="2"/>
        <v>250</v>
      </c>
      <c r="G23" s="22"/>
    </row>
    <row r="24" spans="2:7" ht="16.5" customHeight="1" x14ac:dyDescent="0.2">
      <c r="B24" s="72"/>
      <c r="C24" s="46" t="s">
        <v>4</v>
      </c>
      <c r="D24" s="6"/>
      <c r="E24" s="6"/>
      <c r="F24" s="6"/>
      <c r="G24" s="18"/>
    </row>
    <row r="25" spans="2:7" ht="27" customHeight="1" x14ac:dyDescent="0.2">
      <c r="B25" s="72"/>
      <c r="C25" s="24" t="s">
        <v>10</v>
      </c>
      <c r="D25" s="6">
        <v>150</v>
      </c>
      <c r="E25" s="6">
        <v>200</v>
      </c>
      <c r="F25" s="6">
        <v>250</v>
      </c>
      <c r="G25" s="27"/>
    </row>
    <row r="26" spans="2:7" ht="44.45" customHeight="1" x14ac:dyDescent="0.2">
      <c r="B26" s="13" t="s">
        <v>33</v>
      </c>
      <c r="C26" s="14" t="s">
        <v>51</v>
      </c>
      <c r="D26" s="30"/>
      <c r="E26" s="30"/>
      <c r="F26" s="30"/>
      <c r="G26" s="49" t="s">
        <v>44</v>
      </c>
    </row>
    <row r="27" spans="2:7" ht="16.149999999999999" customHeight="1" x14ac:dyDescent="0.2">
      <c r="B27" s="20"/>
      <c r="C27" s="21" t="s">
        <v>3</v>
      </c>
      <c r="D27" s="7">
        <f>SUM(D29)</f>
        <v>36</v>
      </c>
      <c r="E27" s="7">
        <f t="shared" ref="E27:F27" si="3">SUM(E29)</f>
        <v>37.9</v>
      </c>
      <c r="F27" s="7">
        <f t="shared" si="3"/>
        <v>39.299999999999997</v>
      </c>
      <c r="G27" s="22"/>
    </row>
    <row r="28" spans="2:7" ht="16.149999999999999" customHeight="1" x14ac:dyDescent="0.2">
      <c r="B28" s="72"/>
      <c r="C28" s="46" t="s">
        <v>4</v>
      </c>
      <c r="D28" s="6"/>
      <c r="E28" s="6"/>
      <c r="F28" s="6"/>
      <c r="G28" s="18"/>
    </row>
    <row r="29" spans="2:7" ht="33.6" customHeight="1" x14ac:dyDescent="0.2">
      <c r="B29" s="72"/>
      <c r="C29" s="24" t="s">
        <v>10</v>
      </c>
      <c r="D29" s="6">
        <v>36</v>
      </c>
      <c r="E29" s="6">
        <v>37.9</v>
      </c>
      <c r="F29" s="6">
        <v>39.299999999999997</v>
      </c>
      <c r="G29" s="27"/>
    </row>
    <row r="30" spans="2:7" ht="40.5" customHeight="1" x14ac:dyDescent="0.2">
      <c r="B30" s="13" t="s">
        <v>34</v>
      </c>
      <c r="C30" s="14" t="s">
        <v>52</v>
      </c>
      <c r="D30" s="29"/>
      <c r="E30" s="29"/>
      <c r="F30" s="29"/>
      <c r="G30" s="49" t="s">
        <v>44</v>
      </c>
    </row>
    <row r="31" spans="2:7" ht="17.25" customHeight="1" x14ac:dyDescent="0.2">
      <c r="B31" s="20"/>
      <c r="C31" s="21" t="s">
        <v>19</v>
      </c>
      <c r="D31" s="7">
        <f>+D33+D34+D35</f>
        <v>1802.1000000000001</v>
      </c>
      <c r="E31" s="7">
        <f>+E33+E34+E35</f>
        <v>1647.3</v>
      </c>
      <c r="F31" s="7">
        <f t="shared" ref="F31" si="4">+F33+F34+F35</f>
        <v>1664.3000000000002</v>
      </c>
      <c r="G31" s="22"/>
    </row>
    <row r="32" spans="2:7" ht="17.25" customHeight="1" x14ac:dyDescent="0.2">
      <c r="B32" s="72"/>
      <c r="C32" s="17" t="s">
        <v>4</v>
      </c>
      <c r="D32" s="26"/>
      <c r="E32" s="26"/>
      <c r="F32" s="26"/>
      <c r="G32" s="19"/>
    </row>
    <row r="33" spans="2:7" ht="27.75" customHeight="1" x14ac:dyDescent="0.2">
      <c r="B33" s="72"/>
      <c r="C33" s="15" t="s">
        <v>10</v>
      </c>
      <c r="D33" s="6">
        <v>419.5</v>
      </c>
      <c r="E33" s="6">
        <v>441.3</v>
      </c>
      <c r="F33" s="6">
        <v>458.1</v>
      </c>
      <c r="G33" s="16"/>
    </row>
    <row r="34" spans="2:7" ht="18.600000000000001" customHeight="1" x14ac:dyDescent="0.2">
      <c r="B34" s="72"/>
      <c r="C34" s="15" t="s">
        <v>14</v>
      </c>
      <c r="D34" s="6">
        <v>1231.9000000000001</v>
      </c>
      <c r="E34" s="28">
        <v>1206</v>
      </c>
      <c r="F34" s="28">
        <v>1206.2</v>
      </c>
      <c r="G34" s="16"/>
    </row>
    <row r="35" spans="2:7" ht="18.600000000000001" customHeight="1" x14ac:dyDescent="0.2">
      <c r="B35" s="55"/>
      <c r="C35" s="24" t="s">
        <v>9</v>
      </c>
      <c r="D35" s="6">
        <v>150.69999999999999</v>
      </c>
      <c r="E35" s="45"/>
      <c r="F35" s="45"/>
      <c r="G35" s="16"/>
    </row>
    <row r="36" spans="2:7" ht="34.9" customHeight="1" x14ac:dyDescent="0.2">
      <c r="B36" s="23" t="s">
        <v>42</v>
      </c>
      <c r="C36" s="14" t="s">
        <v>53</v>
      </c>
      <c r="D36" s="50"/>
      <c r="E36" s="50"/>
      <c r="F36" s="50"/>
      <c r="G36" s="49" t="s">
        <v>44</v>
      </c>
    </row>
    <row r="37" spans="2:7" ht="17.25" customHeight="1" x14ac:dyDescent="0.2">
      <c r="B37" s="20"/>
      <c r="C37" s="21" t="s">
        <v>19</v>
      </c>
      <c r="D37" s="7">
        <f>D38+D39+D40</f>
        <v>1503.1000000000001</v>
      </c>
      <c r="E37" s="7">
        <f>+E38+E39+E40</f>
        <v>1481.6000000000001</v>
      </c>
      <c r="F37" s="7">
        <f>+F38+F39+F40</f>
        <v>1483.7</v>
      </c>
      <c r="G37" s="22"/>
    </row>
    <row r="38" spans="2:7" ht="30" customHeight="1" x14ac:dyDescent="0.2">
      <c r="B38" s="55"/>
      <c r="C38" s="15" t="s">
        <v>10</v>
      </c>
      <c r="D38" s="6">
        <v>52.5</v>
      </c>
      <c r="E38" s="6">
        <v>55.2</v>
      </c>
      <c r="F38" s="6">
        <v>57.3</v>
      </c>
      <c r="G38" s="16"/>
    </row>
    <row r="39" spans="2:7" ht="18.600000000000001" customHeight="1" x14ac:dyDescent="0.2">
      <c r="B39" s="55"/>
      <c r="C39" s="15" t="s">
        <v>14</v>
      </c>
      <c r="D39" s="6">
        <v>1426.4</v>
      </c>
      <c r="E39" s="6">
        <v>1426.4</v>
      </c>
      <c r="F39" s="6">
        <v>1426.4</v>
      </c>
      <c r="G39" s="16"/>
    </row>
    <row r="40" spans="2:7" ht="18.600000000000001" customHeight="1" x14ac:dyDescent="0.2">
      <c r="B40" s="55"/>
      <c r="C40" s="15" t="s">
        <v>9</v>
      </c>
      <c r="D40" s="6">
        <v>24.2</v>
      </c>
      <c r="E40" s="6"/>
      <c r="F40" s="6"/>
      <c r="G40" s="16"/>
    </row>
    <row r="41" spans="2:7" ht="35.450000000000003" customHeight="1" x14ac:dyDescent="0.2">
      <c r="B41" s="11" t="s">
        <v>35</v>
      </c>
      <c r="C41" s="56" t="s">
        <v>58</v>
      </c>
      <c r="D41" s="31"/>
      <c r="E41" s="31"/>
      <c r="F41" s="31"/>
      <c r="G41" s="12"/>
    </row>
    <row r="42" spans="2:7" ht="39.75" customHeight="1" x14ac:dyDescent="0.2">
      <c r="B42" s="23" t="s">
        <v>36</v>
      </c>
      <c r="C42" s="14" t="s">
        <v>54</v>
      </c>
      <c r="D42" s="41"/>
      <c r="E42" s="41"/>
      <c r="F42" s="41"/>
      <c r="G42" s="49"/>
    </row>
    <row r="43" spans="2:7" ht="15" customHeight="1" x14ac:dyDescent="0.2">
      <c r="B43" s="20"/>
      <c r="C43" s="21" t="s">
        <v>3</v>
      </c>
      <c r="D43" s="7">
        <f>SUM(D45:D46)</f>
        <v>731.5</v>
      </c>
      <c r="E43" s="7">
        <f t="shared" ref="E43:F43" si="5">SUM(E45:E46)</f>
        <v>300</v>
      </c>
      <c r="F43" s="7">
        <f t="shared" si="5"/>
        <v>400</v>
      </c>
      <c r="G43" s="22"/>
    </row>
    <row r="44" spans="2:7" ht="17.25" customHeight="1" x14ac:dyDescent="0.2">
      <c r="B44" s="72"/>
      <c r="C44" s="17" t="s">
        <v>4</v>
      </c>
      <c r="D44" s="26"/>
      <c r="E44" s="26"/>
      <c r="F44" s="26"/>
      <c r="G44" s="19"/>
    </row>
    <row r="45" spans="2:7" ht="27.75" customHeight="1" x14ac:dyDescent="0.2">
      <c r="B45" s="72"/>
      <c r="C45" s="15" t="s">
        <v>10</v>
      </c>
      <c r="D45" s="6">
        <v>731.5</v>
      </c>
      <c r="E45" s="6">
        <v>300</v>
      </c>
      <c r="F45" s="6">
        <v>400</v>
      </c>
      <c r="G45" s="16"/>
    </row>
    <row r="46" spans="2:7" ht="16.5" customHeight="1" x14ac:dyDescent="0.2">
      <c r="B46" s="72"/>
      <c r="C46" s="15" t="s">
        <v>9</v>
      </c>
      <c r="D46" s="28"/>
      <c r="E46" s="28"/>
      <c r="F46" s="28"/>
      <c r="G46" s="16"/>
    </row>
    <row r="47" spans="2:7" ht="36" customHeight="1" x14ac:dyDescent="0.2">
      <c r="B47" s="43" t="s">
        <v>41</v>
      </c>
      <c r="C47" s="14" t="s">
        <v>55</v>
      </c>
      <c r="D47" s="42"/>
      <c r="E47" s="42"/>
      <c r="F47" s="42"/>
      <c r="G47" s="49"/>
    </row>
    <row r="48" spans="2:7" ht="15" customHeight="1" x14ac:dyDescent="0.2">
      <c r="B48" s="20"/>
      <c r="C48" s="21" t="s">
        <v>3</v>
      </c>
      <c r="D48" s="7">
        <f>SUM(D50)</f>
        <v>76.3</v>
      </c>
      <c r="E48" s="7">
        <f>SUM(E50)</f>
        <v>80.3</v>
      </c>
      <c r="F48" s="7">
        <f t="shared" ref="F48" si="6">SUM(F50)</f>
        <v>83.4</v>
      </c>
      <c r="G48" s="22"/>
    </row>
    <row r="49" spans="2:7" ht="17.25" customHeight="1" x14ac:dyDescent="0.2">
      <c r="B49" s="72"/>
      <c r="C49" s="17" t="s">
        <v>4</v>
      </c>
      <c r="D49" s="26"/>
      <c r="E49" s="26"/>
      <c r="F49" s="26"/>
      <c r="G49" s="19"/>
    </row>
    <row r="50" spans="2:7" ht="27.75" customHeight="1" x14ac:dyDescent="0.2">
      <c r="B50" s="72"/>
      <c r="C50" s="15" t="s">
        <v>10</v>
      </c>
      <c r="D50" s="6">
        <v>76.3</v>
      </c>
      <c r="E50" s="6">
        <v>80.3</v>
      </c>
      <c r="F50" s="6">
        <v>83.4</v>
      </c>
      <c r="G50" s="16"/>
    </row>
    <row r="51" spans="2:7" ht="16.5" customHeight="1" x14ac:dyDescent="0.2">
      <c r="B51" s="72"/>
      <c r="C51" s="15" t="s">
        <v>9</v>
      </c>
      <c r="D51" s="28"/>
      <c r="E51" s="28"/>
      <c r="F51" s="28"/>
      <c r="G51" s="16"/>
    </row>
    <row r="52" spans="2:7" ht="40.9" customHeight="1" x14ac:dyDescent="0.2">
      <c r="B52" s="57" t="s">
        <v>37</v>
      </c>
      <c r="C52" s="56" t="s">
        <v>59</v>
      </c>
      <c r="D52" s="58"/>
      <c r="E52" s="58"/>
      <c r="F52" s="58"/>
      <c r="G52" s="12" t="s">
        <v>70</v>
      </c>
    </row>
    <row r="53" spans="2:7" ht="40.5" customHeight="1" x14ac:dyDescent="0.2">
      <c r="B53" s="43" t="s">
        <v>38</v>
      </c>
      <c r="C53" s="14" t="s">
        <v>56</v>
      </c>
      <c r="D53" s="42"/>
      <c r="E53" s="42"/>
      <c r="F53" s="42"/>
      <c r="G53" s="49"/>
    </row>
    <row r="54" spans="2:7" ht="26.45" customHeight="1" x14ac:dyDescent="0.2">
      <c r="B54" s="20"/>
      <c r="C54" s="21" t="s">
        <v>3</v>
      </c>
      <c r="D54" s="7">
        <f>SUM(D56:D58)</f>
        <v>89.7</v>
      </c>
      <c r="E54" s="7">
        <f>SUM(E56:E58)</f>
        <v>13.8</v>
      </c>
      <c r="F54" s="7">
        <f>SUM(F56:F58)</f>
        <v>0</v>
      </c>
      <c r="G54" s="22"/>
    </row>
    <row r="55" spans="2:7" x14ac:dyDescent="0.2">
      <c r="B55" s="72"/>
      <c r="C55" s="17" t="s">
        <v>4</v>
      </c>
      <c r="D55" s="26"/>
      <c r="E55" s="26"/>
      <c r="F55" s="26"/>
      <c r="G55" s="19"/>
    </row>
    <row r="56" spans="2:7" ht="25.5" x14ac:dyDescent="0.2">
      <c r="B56" s="72"/>
      <c r="C56" s="15" t="s">
        <v>10</v>
      </c>
      <c r="D56" s="6">
        <v>53.6</v>
      </c>
      <c r="E56" s="6"/>
      <c r="F56" s="6"/>
      <c r="G56" s="16"/>
    </row>
    <row r="57" spans="2:7" x14ac:dyDescent="0.2">
      <c r="B57" s="72"/>
      <c r="C57" s="15" t="s">
        <v>14</v>
      </c>
      <c r="D57" s="6">
        <v>6.2</v>
      </c>
      <c r="E57" s="6">
        <v>2</v>
      </c>
      <c r="F57" s="6"/>
      <c r="G57" s="16"/>
    </row>
    <row r="58" spans="2:7" ht="25.5" x14ac:dyDescent="0.2">
      <c r="B58" s="72"/>
      <c r="C58" s="15" t="s">
        <v>15</v>
      </c>
      <c r="D58" s="6">
        <v>29.9</v>
      </c>
      <c r="E58" s="6">
        <v>11.8</v>
      </c>
      <c r="F58" s="28"/>
      <c r="G58" s="16"/>
    </row>
    <row r="59" spans="2:7" ht="28.5" customHeight="1" x14ac:dyDescent="0.2">
      <c r="B59" s="43" t="s">
        <v>39</v>
      </c>
      <c r="C59" s="14" t="s">
        <v>67</v>
      </c>
      <c r="D59" s="42"/>
      <c r="E59" s="42"/>
      <c r="F59" s="42"/>
      <c r="G59" s="49" t="s">
        <v>70</v>
      </c>
    </row>
    <row r="60" spans="2:7" ht="26.45" customHeight="1" x14ac:dyDescent="0.2">
      <c r="B60" s="20"/>
      <c r="C60" s="21" t="s">
        <v>3</v>
      </c>
      <c r="D60" s="7">
        <f>SUM(D62:D66)</f>
        <v>100</v>
      </c>
      <c r="E60" s="7">
        <f t="shared" ref="E60:F60" si="7">SUM(E62:E66)</f>
        <v>2600</v>
      </c>
      <c r="F60" s="7">
        <f t="shared" si="7"/>
        <v>4200</v>
      </c>
      <c r="G60" s="22"/>
    </row>
    <row r="61" spans="2:7" x14ac:dyDescent="0.2">
      <c r="B61" s="72"/>
      <c r="C61" s="17" t="s">
        <v>4</v>
      </c>
      <c r="D61" s="26"/>
      <c r="E61" s="26"/>
      <c r="F61" s="26"/>
      <c r="G61" s="19"/>
    </row>
    <row r="62" spans="2:7" ht="25.5" x14ac:dyDescent="0.2">
      <c r="B62" s="72"/>
      <c r="C62" s="15" t="s">
        <v>10</v>
      </c>
      <c r="D62" s="28"/>
      <c r="E62" s="28">
        <v>1500</v>
      </c>
      <c r="F62" s="28">
        <v>2000</v>
      </c>
      <c r="G62" s="16"/>
    </row>
    <row r="63" spans="2:7" x14ac:dyDescent="0.2">
      <c r="B63" s="72"/>
      <c r="C63" s="15" t="s">
        <v>14</v>
      </c>
      <c r="D63" s="6"/>
      <c r="E63" s="6">
        <v>100</v>
      </c>
      <c r="F63" s="6">
        <v>200</v>
      </c>
      <c r="G63" s="16"/>
    </row>
    <row r="64" spans="2:7" ht="25.5" x14ac:dyDescent="0.2">
      <c r="B64" s="72"/>
      <c r="C64" s="15" t="s">
        <v>15</v>
      </c>
      <c r="D64" s="6"/>
      <c r="E64" s="6">
        <v>1000</v>
      </c>
      <c r="F64" s="6">
        <v>2000</v>
      </c>
      <c r="G64" s="16"/>
    </row>
    <row r="65" spans="2:7" x14ac:dyDescent="0.2">
      <c r="B65" s="72"/>
      <c r="C65" s="15" t="s">
        <v>16</v>
      </c>
      <c r="D65" s="6"/>
      <c r="E65" s="6"/>
      <c r="F65" s="6"/>
      <c r="G65" s="16"/>
    </row>
    <row r="66" spans="2:7" ht="18" customHeight="1" x14ac:dyDescent="0.2">
      <c r="B66" s="72"/>
      <c r="C66" s="15" t="s">
        <v>9</v>
      </c>
      <c r="D66" s="6">
        <v>100</v>
      </c>
      <c r="E66" s="6"/>
      <c r="F66" s="6"/>
      <c r="G66" s="16"/>
    </row>
    <row r="67" spans="2:7" ht="30.6" customHeight="1" x14ac:dyDescent="0.2">
      <c r="B67" s="23" t="s">
        <v>40</v>
      </c>
      <c r="C67" s="14" t="s">
        <v>57</v>
      </c>
      <c r="D67" s="41"/>
      <c r="E67" s="41"/>
      <c r="F67" s="41"/>
      <c r="G67" s="49"/>
    </row>
    <row r="68" spans="2:7" x14ac:dyDescent="0.2">
      <c r="B68" s="46"/>
      <c r="C68" s="17" t="s">
        <v>4</v>
      </c>
      <c r="D68" s="40"/>
      <c r="E68" s="40"/>
      <c r="F68" s="40"/>
      <c r="G68" s="19"/>
    </row>
    <row r="69" spans="2:7" ht="25.5" x14ac:dyDescent="0.2">
      <c r="B69" s="46"/>
      <c r="C69" s="15" t="s">
        <v>10</v>
      </c>
      <c r="D69" s="40"/>
      <c r="E69" s="40"/>
      <c r="F69" s="40"/>
      <c r="G69" s="19"/>
    </row>
    <row r="70" spans="2:7" ht="38.25" x14ac:dyDescent="0.2">
      <c r="B70" s="43" t="s">
        <v>65</v>
      </c>
      <c r="C70" s="14" t="s">
        <v>62</v>
      </c>
      <c r="D70" s="42"/>
      <c r="E70" s="42"/>
      <c r="F70" s="42"/>
      <c r="G70" s="49"/>
    </row>
    <row r="71" spans="2:7" x14ac:dyDescent="0.2">
      <c r="B71" s="20"/>
      <c r="C71" s="21" t="s">
        <v>3</v>
      </c>
      <c r="D71" s="7">
        <f>SUM(D73:D76)</f>
        <v>5</v>
      </c>
      <c r="E71" s="7">
        <f>SUM(E73:E76)</f>
        <v>68.400000000000006</v>
      </c>
      <c r="F71" s="7">
        <f>SUM(F73:F76)</f>
        <v>68.400000000000006</v>
      </c>
      <c r="G71" s="22"/>
    </row>
    <row r="72" spans="2:7" x14ac:dyDescent="0.2">
      <c r="B72" s="55"/>
      <c r="C72" s="17" t="s">
        <v>4</v>
      </c>
      <c r="D72" s="26"/>
      <c r="E72" s="26"/>
      <c r="F72" s="26"/>
      <c r="G72" s="19"/>
    </row>
    <row r="73" spans="2:7" ht="25.5" x14ac:dyDescent="0.2">
      <c r="B73" s="55"/>
      <c r="C73" s="15" t="s">
        <v>10</v>
      </c>
      <c r="D73" s="6">
        <v>5</v>
      </c>
      <c r="E73" s="6"/>
      <c r="F73" s="6"/>
      <c r="G73" s="16"/>
    </row>
    <row r="74" spans="2:7" x14ac:dyDescent="0.2">
      <c r="B74" s="55"/>
      <c r="C74" s="15" t="s">
        <v>14</v>
      </c>
      <c r="D74" s="6"/>
      <c r="E74" s="6">
        <v>10</v>
      </c>
      <c r="F74" s="6">
        <v>10</v>
      </c>
      <c r="G74" s="16"/>
    </row>
    <row r="75" spans="2:7" ht="25.5" x14ac:dyDescent="0.2">
      <c r="B75" s="55"/>
      <c r="C75" s="15" t="s">
        <v>15</v>
      </c>
      <c r="D75" s="6"/>
      <c r="E75" s="6">
        <v>58.4</v>
      </c>
      <c r="F75" s="6">
        <v>58.4</v>
      </c>
      <c r="G75" s="16"/>
    </row>
    <row r="76" spans="2:7" ht="18.75" customHeight="1" x14ac:dyDescent="0.2">
      <c r="B76" s="55"/>
      <c r="C76" s="15" t="s">
        <v>9</v>
      </c>
      <c r="D76" s="28"/>
      <c r="E76" s="28"/>
      <c r="F76" s="28"/>
      <c r="G76" s="16"/>
    </row>
    <row r="77" spans="2:7" ht="39" customHeight="1" x14ac:dyDescent="0.2">
      <c r="B77" s="43" t="s">
        <v>66</v>
      </c>
      <c r="C77" s="14" t="s">
        <v>61</v>
      </c>
      <c r="D77" s="42"/>
      <c r="E77" s="42"/>
      <c r="F77" s="42"/>
      <c r="G77" s="49"/>
    </row>
    <row r="78" spans="2:7" x14ac:dyDescent="0.2">
      <c r="B78" s="20"/>
      <c r="C78" s="21" t="s">
        <v>3</v>
      </c>
      <c r="D78" s="7">
        <f>SUM(D80:D83)</f>
        <v>0</v>
      </c>
      <c r="E78" s="7">
        <f>SUM(E80:E83)</f>
        <v>0</v>
      </c>
      <c r="F78" s="7">
        <f>SUM(F80:F83)</f>
        <v>0</v>
      </c>
      <c r="G78" s="22"/>
    </row>
    <row r="79" spans="2:7" ht="26.25" customHeight="1" x14ac:dyDescent="0.2">
      <c r="B79" s="55"/>
      <c r="C79" s="17" t="s">
        <v>4</v>
      </c>
      <c r="D79" s="26"/>
      <c r="E79" s="26"/>
      <c r="F79" s="26"/>
      <c r="G79" s="19"/>
    </row>
    <row r="80" spans="2:7" ht="26.25" customHeight="1" x14ac:dyDescent="0.2">
      <c r="B80" s="55"/>
      <c r="C80" s="15" t="s">
        <v>10</v>
      </c>
      <c r="D80" s="28"/>
      <c r="E80" s="28"/>
      <c r="F80" s="28"/>
      <c r="G80" s="16"/>
    </row>
    <row r="81" spans="2:7" ht="26.25" customHeight="1" x14ac:dyDescent="0.2">
      <c r="B81" s="55"/>
      <c r="C81" s="15" t="s">
        <v>14</v>
      </c>
      <c r="D81" s="28"/>
      <c r="E81" s="28"/>
      <c r="F81" s="28"/>
      <c r="G81" s="16"/>
    </row>
    <row r="82" spans="2:7" ht="26.25" customHeight="1" x14ac:dyDescent="0.2">
      <c r="B82" s="55"/>
      <c r="C82" s="15" t="s">
        <v>15</v>
      </c>
      <c r="D82" s="28"/>
      <c r="E82" s="28"/>
      <c r="F82" s="28"/>
      <c r="G82" s="16"/>
    </row>
    <row r="83" spans="2:7" ht="18.75" customHeight="1" x14ac:dyDescent="0.2">
      <c r="B83" s="55"/>
      <c r="C83" s="15" t="s">
        <v>9</v>
      </c>
      <c r="D83" s="28"/>
      <c r="E83" s="28"/>
      <c r="F83" s="28"/>
      <c r="G83" s="16"/>
    </row>
    <row r="84" spans="2:7" ht="29.25" customHeight="1" x14ac:dyDescent="0.2">
      <c r="B84" s="43" t="s">
        <v>64</v>
      </c>
      <c r="C84" s="14" t="s">
        <v>63</v>
      </c>
      <c r="D84" s="42"/>
      <c r="E84" s="42"/>
      <c r="F84" s="42"/>
      <c r="G84" s="49"/>
    </row>
    <row r="85" spans="2:7" ht="18.75" customHeight="1" x14ac:dyDescent="0.2">
      <c r="B85" s="20"/>
      <c r="C85" s="21" t="s">
        <v>3</v>
      </c>
      <c r="D85" s="7">
        <f>SUM(D87:D90)</f>
        <v>0</v>
      </c>
      <c r="E85" s="7">
        <f>SUM(E87:E90)</f>
        <v>0</v>
      </c>
      <c r="F85" s="7">
        <f>SUM(F87:F90)</f>
        <v>0</v>
      </c>
      <c r="G85" s="22"/>
    </row>
    <row r="86" spans="2:7" ht="18.75" customHeight="1" x14ac:dyDescent="0.2">
      <c r="B86" s="55"/>
      <c r="C86" s="17" t="s">
        <v>4</v>
      </c>
      <c r="D86" s="26"/>
      <c r="E86" s="26"/>
      <c r="F86" s="26"/>
      <c r="G86" s="19"/>
    </row>
    <row r="87" spans="2:7" ht="25.5" customHeight="1" x14ac:dyDescent="0.2">
      <c r="B87" s="55"/>
      <c r="C87" s="15" t="s">
        <v>10</v>
      </c>
      <c r="D87" s="28"/>
      <c r="E87" s="28"/>
      <c r="F87" s="28"/>
      <c r="G87" s="16"/>
    </row>
    <row r="88" spans="2:7" ht="18.75" customHeight="1" x14ac:dyDescent="0.2">
      <c r="B88" s="55"/>
      <c r="C88" s="15" t="s">
        <v>14</v>
      </c>
      <c r="D88" s="28"/>
      <c r="E88" s="28"/>
      <c r="F88" s="28"/>
      <c r="G88" s="16"/>
    </row>
    <row r="89" spans="2:7" ht="27" customHeight="1" x14ac:dyDescent="0.2">
      <c r="B89" s="55"/>
      <c r="C89" s="15" t="s">
        <v>15</v>
      </c>
      <c r="D89" s="28"/>
      <c r="E89" s="28"/>
      <c r="F89" s="28"/>
      <c r="G89" s="16"/>
    </row>
    <row r="90" spans="2:7" ht="18.75" customHeight="1" x14ac:dyDescent="0.2">
      <c r="B90" s="55"/>
      <c r="C90" s="15" t="s">
        <v>9</v>
      </c>
      <c r="D90" s="28"/>
      <c r="E90" s="28"/>
      <c r="F90" s="28"/>
      <c r="G90" s="16"/>
    </row>
    <row r="91" spans="2:7" ht="26.25" customHeight="1" x14ac:dyDescent="0.2">
      <c r="B91" s="59"/>
      <c r="C91" s="60" t="s">
        <v>20</v>
      </c>
      <c r="D91" s="61">
        <f>D60+D54+D48+D43+D37+D31+D27+D23+D18+D12+D7+D71</f>
        <v>13119.199999999999</v>
      </c>
      <c r="E91" s="61">
        <f>E60+E54+E48+E43+E37+E31+E27+E23+E18+E12+E7+E71</f>
        <v>15607.6</v>
      </c>
      <c r="F91" s="61">
        <f t="shared" ref="F91" si="8">F60+F54+F48+F43+F37+F31+F27+F23+F18+F12+F7+F71</f>
        <v>17902.5</v>
      </c>
      <c r="G91" s="22"/>
    </row>
    <row r="92" spans="2:7" ht="15.75" customHeight="1" x14ac:dyDescent="0.2">
      <c r="B92" s="25"/>
      <c r="C92" s="24" t="s">
        <v>5</v>
      </c>
      <c r="D92" s="5">
        <f>SUM(D85+D60+D54+D78+D71)</f>
        <v>194.7</v>
      </c>
      <c r="E92" s="5">
        <f t="shared" ref="E92:F92" si="9">SUM(E85+E60+E54)</f>
        <v>2613.8000000000002</v>
      </c>
      <c r="F92" s="5">
        <f t="shared" si="9"/>
        <v>4200</v>
      </c>
      <c r="G92" s="16"/>
    </row>
    <row r="93" spans="2:7" ht="29.45" customHeight="1" x14ac:dyDescent="0.2">
      <c r="B93" s="25"/>
      <c r="C93" s="24" t="s">
        <v>6</v>
      </c>
      <c r="D93" s="5">
        <v>1776.8</v>
      </c>
      <c r="E93" s="5">
        <f>+E91-D91</f>
        <v>2488.4000000000015</v>
      </c>
      <c r="F93" s="5">
        <f>+F91-E91</f>
        <v>2294.8999999999996</v>
      </c>
      <c r="G93" s="16"/>
    </row>
    <row r="94" spans="2:7" x14ac:dyDescent="0.2">
      <c r="C94" s="4"/>
    </row>
    <row r="95" spans="2:7" ht="13.15" customHeight="1" x14ac:dyDescent="0.2">
      <c r="B95" s="73" t="s">
        <v>11</v>
      </c>
      <c r="C95" s="73"/>
      <c r="D95" s="73"/>
      <c r="E95" s="73"/>
      <c r="F95" s="73"/>
      <c r="G95" s="73"/>
    </row>
    <row r="96" spans="2:7" ht="18" customHeight="1" x14ac:dyDescent="0.2">
      <c r="B96" s="73" t="s">
        <v>12</v>
      </c>
      <c r="C96" s="73"/>
      <c r="D96" s="73"/>
      <c r="E96" s="73"/>
      <c r="F96" s="73"/>
      <c r="G96" s="73"/>
    </row>
    <row r="97" spans="2:7" x14ac:dyDescent="0.2">
      <c r="B97" s="74" t="s">
        <v>18</v>
      </c>
      <c r="C97" s="74"/>
      <c r="D97" s="74"/>
      <c r="E97" s="74"/>
      <c r="F97" s="74"/>
      <c r="G97" s="74"/>
    </row>
    <row r="98" spans="2:7" x14ac:dyDescent="0.2">
      <c r="B98" s="51" t="s">
        <v>17</v>
      </c>
      <c r="C98" s="52"/>
      <c r="D98" s="53"/>
      <c r="E98" s="51"/>
      <c r="F98" s="51"/>
      <c r="G98" s="51"/>
    </row>
    <row r="99" spans="2:7" x14ac:dyDescent="0.2">
      <c r="D99" s="47"/>
    </row>
    <row r="100" spans="2:7" x14ac:dyDescent="0.2">
      <c r="B100" s="66" t="s">
        <v>60</v>
      </c>
      <c r="C100" s="67">
        <v>2025</v>
      </c>
      <c r="D100" s="67">
        <v>2026</v>
      </c>
      <c r="E100" s="67">
        <v>2027</v>
      </c>
    </row>
    <row r="101" spans="2:7" ht="36" x14ac:dyDescent="0.2">
      <c r="B101" s="68" t="s">
        <v>3</v>
      </c>
      <c r="C101" s="70">
        <f>+C103+C104+C105+C106+C107</f>
        <v>13119.2</v>
      </c>
      <c r="D101" s="70">
        <f>+D103+D104+D105+D106+D107</f>
        <v>15607.6</v>
      </c>
      <c r="E101" s="70">
        <f>+E103+E104+E106+E105+E107</f>
        <v>17902.5</v>
      </c>
      <c r="F101" s="39"/>
    </row>
    <row r="102" spans="2:7" x14ac:dyDescent="0.2">
      <c r="B102" s="62" t="s">
        <v>4</v>
      </c>
      <c r="C102" s="63"/>
      <c r="D102" s="63"/>
      <c r="E102" s="63"/>
    </row>
    <row r="103" spans="2:7" ht="41.25" customHeight="1" x14ac:dyDescent="0.2">
      <c r="B103" s="64" t="s">
        <v>10</v>
      </c>
      <c r="C103" s="69">
        <f>+D9+D14+D20+D25+D29+D33+D38+D45+D50+D56+D73+D62</f>
        <v>10037.1</v>
      </c>
      <c r="D103" s="69">
        <f>+E9+E14+E20+E25+E29+E33+E38+E45+E50+E56+E73+E62</f>
        <v>11760.5</v>
      </c>
      <c r="E103" s="69">
        <f t="shared" ref="E103" si="10">+F9+F14+F20+F25+F29+F33+F38+F45+F50+F56+F73+F62</f>
        <v>12968.999999999998</v>
      </c>
    </row>
    <row r="104" spans="2:7" ht="24" x14ac:dyDescent="0.2">
      <c r="B104" s="64" t="s">
        <v>13</v>
      </c>
      <c r="C104" s="69">
        <f>+D15</f>
        <v>32.5</v>
      </c>
      <c r="D104" s="69">
        <f>+E15</f>
        <v>32.5</v>
      </c>
      <c r="E104" s="69">
        <f>+F15</f>
        <v>32.5</v>
      </c>
    </row>
    <row r="105" spans="2:7" ht="18.75" customHeight="1" x14ac:dyDescent="0.2">
      <c r="B105" s="64" t="s">
        <v>9</v>
      </c>
      <c r="C105" s="69">
        <f>+D16+D40+D10+D35+D21+D66</f>
        <v>355.2</v>
      </c>
      <c r="D105" s="69">
        <f t="shared" ref="D105:E105" si="11">+E16+E40+E10+E35+E21+E66</f>
        <v>0</v>
      </c>
      <c r="E105" s="69">
        <f t="shared" si="11"/>
        <v>0</v>
      </c>
    </row>
    <row r="106" spans="2:7" ht="36" x14ac:dyDescent="0.2">
      <c r="B106" s="64" t="s">
        <v>14</v>
      </c>
      <c r="C106" s="69">
        <f>D63+D39+D34+D74+D57</f>
        <v>2664.5</v>
      </c>
      <c r="D106" s="69">
        <f>E63+E39+E34+E74+E57</f>
        <v>2744.4</v>
      </c>
      <c r="E106" s="69">
        <f>F63+F39+F34+F74+F57</f>
        <v>2842.6000000000004</v>
      </c>
    </row>
    <row r="107" spans="2:7" ht="37.5" customHeight="1" x14ac:dyDescent="0.2">
      <c r="B107" s="65" t="s">
        <v>15</v>
      </c>
      <c r="C107" s="69">
        <f>SUM(D82+D89+D75+D64+D58)</f>
        <v>29.9</v>
      </c>
      <c r="D107" s="69">
        <f t="shared" ref="D107:E107" si="12">SUM(E82+E89+E75+E64+E58)</f>
        <v>1070.2</v>
      </c>
      <c r="E107" s="69">
        <f t="shared" si="12"/>
        <v>2058.4</v>
      </c>
    </row>
  </sheetData>
  <customSheetViews>
    <customSheetView guid="{1A4B7F4A-6FE4-43A5-B9FE-6DFE01C5262A}" fitToPage="1" topLeftCell="A67">
      <selection activeCell="E34" sqref="E34"/>
      <pageMargins left="0.39370078740157483" right="0.39370078740157483" top="0.59055118110236227" bottom="0.59055118110236227" header="0" footer="0"/>
      <pageSetup paperSize="9" scale="53" fitToHeight="0" orientation="portrait" r:id="rId1"/>
    </customSheetView>
    <customSheetView guid="{974B3D56-B907-4FD7-AF29-205D674939BB}" fitToPage="1">
      <selection activeCell="D10" sqref="D10"/>
      <pageMargins left="0.39370078740157483" right="0.39370078740157483" top="0.59055118110236227" bottom="0.59055118110236227" header="0" footer="0"/>
      <pageSetup paperSize="9" fitToHeight="0" orientation="landscape" r:id="rId2"/>
    </customSheetView>
    <customSheetView guid="{0950847F-C5D6-4B73-AB72-6FF6F74E30B1}" fitToPage="1" topLeftCell="A68">
      <selection activeCell="B75" sqref="B75:E82"/>
      <pageMargins left="0.39370078740157483" right="0.39370078740157483" top="0.59055118110236227" bottom="0.59055118110236227" header="0" footer="0"/>
      <pageSetup paperSize="9" scale="53" fitToHeight="0" orientation="portrait" r:id="rId3"/>
    </customSheetView>
    <customSheetView guid="{8B6C7191-8D5C-4793-9D88-46E336E02B5F}" fitToPage="1" topLeftCell="A190">
      <selection activeCell="P179" sqref="P179"/>
      <pageMargins left="0.39370078740157483" right="0.39370078740157483" top="0.59055118110236227" bottom="0.59055118110236227" header="0" footer="0"/>
      <pageSetup paperSize="9" scale="53" fitToHeight="0" orientation="portrait" r:id="rId4"/>
    </customSheetView>
    <customSheetView guid="{B387BF2B-BD6A-49CD-818E-820464B234C6}" fitToPage="1" topLeftCell="A25">
      <selection activeCell="D35" sqref="D35"/>
      <pageMargins left="0.39370078740157483" right="0.39370078740157483" top="0.59055118110236227" bottom="0.59055118110236227" header="0" footer="0"/>
      <pageSetup paperSize="9" scale="53" fitToHeight="0" orientation="portrait" r:id="rId5"/>
    </customSheetView>
    <customSheetView guid="{530B83ED-570D-4354-9AD4-04EFB5ECABC2}" showPageBreaks="1" fitToPage="1">
      <selection activeCell="C171" sqref="C171"/>
      <pageMargins left="0.39370078740157483" right="0.39370078740157483" top="0.59055118110236227" bottom="0.59055118110236227" header="0" footer="0"/>
      <pageSetup paperSize="9" fitToHeight="0" orientation="landscape" r:id="rId6"/>
    </customSheetView>
    <customSheetView guid="{C1EF5078-F834-466D-A78D-C2FEFDDB78FD}" fitToPage="1" topLeftCell="A58">
      <selection activeCell="E34" sqref="E34"/>
      <pageMargins left="0.39370078740157483" right="0.39370078740157483" top="0.59055118110236227" bottom="0.59055118110236227" header="0" footer="0"/>
      <pageSetup paperSize="9" scale="53" fitToHeight="0" orientation="portrait" r:id="rId7"/>
    </customSheetView>
  </customSheetViews>
  <mergeCells count="13">
    <mergeCell ref="B2:G2"/>
    <mergeCell ref="B24:B25"/>
    <mergeCell ref="B28:B29"/>
    <mergeCell ref="B96:G96"/>
    <mergeCell ref="B97:G97"/>
    <mergeCell ref="B19:B21"/>
    <mergeCell ref="B95:G95"/>
    <mergeCell ref="B13:B16"/>
    <mergeCell ref="B61:B66"/>
    <mergeCell ref="B32:B34"/>
    <mergeCell ref="B44:B46"/>
    <mergeCell ref="B55:B58"/>
    <mergeCell ref="B49:B51"/>
  </mergeCells>
  <pageMargins left="0.39370078740157483" right="0.39370078740157483" top="0.59055118110236227" bottom="0.59055118110236227" header="0" footer="0"/>
  <pageSetup paperSize="9" scale="53" fitToHeight="0"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9"/>
  <sheetViews>
    <sheetView topLeftCell="A4" zoomScaleNormal="100" workbookViewId="0">
      <selection activeCell="D11" sqref="D11"/>
    </sheetView>
  </sheetViews>
  <sheetFormatPr defaultColWidth="9.140625" defaultRowHeight="12.75" x14ac:dyDescent="0.2"/>
  <cols>
    <col min="1" max="1" width="2.5703125" style="1" customWidth="1"/>
    <col min="2" max="2" width="51.5703125" style="1" customWidth="1"/>
    <col min="3" max="3" width="14.7109375" style="1" customWidth="1"/>
    <col min="4" max="16384" width="9.140625" style="1"/>
  </cols>
  <sheetData>
    <row r="1" spans="2:2" ht="15" customHeight="1" x14ac:dyDescent="0.2">
      <c r="B1" s="35" t="s">
        <v>3</v>
      </c>
    </row>
    <row r="2" spans="2:2" ht="168" customHeight="1" x14ac:dyDescent="0.2">
      <c r="B2" s="3" t="s">
        <v>25</v>
      </c>
    </row>
    <row r="3" spans="2:2" ht="167.25" customHeight="1" x14ac:dyDescent="0.2">
      <c r="B3" s="2" t="s">
        <v>21</v>
      </c>
    </row>
    <row r="4" spans="2:2" ht="102" customHeight="1" x14ac:dyDescent="0.2">
      <c r="B4" s="2" t="s">
        <v>26</v>
      </c>
    </row>
    <row r="5" spans="2:2" ht="75.599999999999994" customHeight="1" x14ac:dyDescent="0.2">
      <c r="B5" s="2" t="s">
        <v>22</v>
      </c>
    </row>
    <row r="6" spans="2:2" ht="36.6" customHeight="1" x14ac:dyDescent="0.2">
      <c r="B6" s="2" t="s">
        <v>23</v>
      </c>
    </row>
    <row r="7" spans="2:2" ht="177" customHeight="1" x14ac:dyDescent="0.2">
      <c r="B7" s="2" t="s">
        <v>27</v>
      </c>
    </row>
    <row r="8" spans="2:2" ht="124.15" customHeight="1" x14ac:dyDescent="0.2">
      <c r="B8" s="44" t="s">
        <v>24</v>
      </c>
    </row>
    <row r="9" spans="2:2" x14ac:dyDescent="0.2">
      <c r="B9" s="4"/>
    </row>
  </sheetData>
  <customSheetViews>
    <customSheetView guid="{1A4B7F4A-6FE4-43A5-B9FE-6DFE01C5262A}" fitToPage="1" topLeftCell="A4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1"/>
    </customSheetView>
    <customSheetView guid="{974B3D56-B907-4FD7-AF29-205D674939BB}" fitToPage="1" state="hidden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2"/>
    </customSheetView>
    <customSheetView guid="{0950847F-C5D6-4B73-AB72-6FF6F74E30B1}" fitToPage="1" state="hidden" topLeftCell="A4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3"/>
    </customSheetView>
    <customSheetView guid="{8B6C7191-8D5C-4793-9D88-46E336E02B5F}" fitToPage="1" topLeftCell="A4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4"/>
    </customSheetView>
    <customSheetView guid="{B387BF2B-BD6A-49CD-818E-820464B234C6}" fitToPage="1" topLeftCell="A4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5"/>
    </customSheetView>
    <customSheetView guid="{530B83ED-570D-4354-9AD4-04EFB5ECABC2}" fitToPage="1" state="hidden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6"/>
    </customSheetView>
    <customSheetView guid="{C1EF5078-F834-466D-A78D-C2FEFDDB78FD}" fitToPage="1" topLeftCell="A4">
      <selection activeCell="D11" sqref="D11"/>
      <pageMargins left="0.39370078740157483" right="0.39370078740157483" top="0.59055118110236227" bottom="0.59055118110236227" header="0" footer="0"/>
      <pageSetup paperSize="9" scale="62" fitToHeight="0" orientation="portrait" r:id="rId7"/>
    </customSheetView>
  </customSheetViews>
  <pageMargins left="0.39370078740157483" right="0.39370078740157483" top="0.59055118110236227" bottom="0.59055118110236227" header="0" footer="0"/>
  <pageSetup paperSize="9" scale="62" fitToHeight="0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1 programa 3 lentelė</vt:lpstr>
      <vt:lpstr>Lėšų atmintinė</vt:lpstr>
    </vt:vector>
  </TitlesOfParts>
  <Company>KMSA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Snieguolė Kačerauskaitė</dc:creator>
  <cp:lastModifiedBy>Irena Stankeviciene</cp:lastModifiedBy>
  <cp:lastPrinted>2025-02-06T14:07:05Z</cp:lastPrinted>
  <dcterms:created xsi:type="dcterms:W3CDTF">2023-07-11T10:34:54Z</dcterms:created>
  <dcterms:modified xsi:type="dcterms:W3CDTF">2025-02-07T09:39:40Z</dcterms:modified>
</cp:coreProperties>
</file>