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12-17\"/>
    </mc:Choice>
  </mc:AlternateContent>
  <bookViews>
    <workbookView xWindow="7545" yWindow="4560" windowWidth="21600" windowHeight="11385"/>
  </bookViews>
  <sheets>
    <sheet name="6 programa 3 lentelė" sheetId="1" r:id="rId1"/>
    <sheet name="Lėšų atmintinė" sheetId="2" r:id="rId2"/>
  </sheets>
  <calcPr calcId="152511"/>
  <customWorkbookViews>
    <customWorkbookView name="user - Individuali peržiūra" guid="{51D049C6-10B5-44C2-A3A2-2EC56F7C438D}" mergeInterval="0" personalView="1" maximized="1" xWindow="-8" yWindow="-8" windowWidth="1936" windowHeight="1056" activeSheetId="1"/>
    <customWorkbookView name="Sarune Drobuzaite - Personal View" guid="{5CBF137E-10C7-41A2-9031-D7B4E8B7D2F0}" mergeInterval="0" personalView="1" maximized="1" xWindow="-9" yWindow="-9" windowWidth="1938" windowHeight="1038" activeSheetId="1"/>
    <customWorkbookView name="Svetlana Jerpyliova - Individuali peržiūra" guid="{76F73016-CF44-42EE-97F3-2BFD238AC0F3}" autoUpdate="1" mergeInterval="15" changesSavedWin="1" personalView="1" xWindow="310" yWindow="70" windowWidth="1502" windowHeight="970" activeSheetId="1"/>
    <customWorkbookView name="Daiva Ulianskiene - Individuali peržiūra" guid="{3B3EF607-2C6A-4372-9378-F2D81E16AE9B}" mergeInterval="0" personalView="1" maximized="1" xWindow="-8" yWindow="-8" windowWidth="1936" windowHeight="1056" activeSheetId="1"/>
    <customWorkbookView name="Indrė Butenienė - Individuali peržiūra" guid="{6144658D-28DD-4983-AFE0-11F3F2A6FC05}" mergeInterval="0" personalView="1" maximized="1" xWindow="-9" yWindow="-9" windowWidth="1938" windowHeight="1038" activeSheetId="1"/>
    <customWorkbookView name="Migle Brazeniene - Personal View" guid="{D086E9F3-036C-49E9-9F6D-B5B10EAADD5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  <c r="D72" i="1" l="1"/>
  <c r="C87" i="1" l="1"/>
  <c r="C83" i="1"/>
  <c r="C88" i="1" l="1"/>
  <c r="D44" i="1" l="1"/>
  <c r="D83" i="1" l="1"/>
  <c r="E83" i="1"/>
  <c r="C85" i="1"/>
  <c r="F65" i="1"/>
  <c r="E65" i="1"/>
  <c r="D65" i="1"/>
  <c r="F71" i="1"/>
  <c r="E71" i="1"/>
  <c r="C81" i="1" l="1"/>
  <c r="F73" i="1"/>
  <c r="D51" i="1" l="1"/>
  <c r="E51" i="1"/>
  <c r="E88" i="1" l="1"/>
  <c r="E87" i="1"/>
  <c r="E85" i="1"/>
  <c r="D88" i="1"/>
  <c r="D87" i="1"/>
  <c r="D85" i="1"/>
  <c r="F72" i="1"/>
  <c r="E81" i="1" l="1"/>
  <c r="D81" i="1"/>
  <c r="F51" i="1"/>
  <c r="F44" i="1"/>
  <c r="E44" i="1"/>
  <c r="F37" i="1"/>
  <c r="E37" i="1"/>
  <c r="E25" i="1" l="1"/>
  <c r="F25" i="1"/>
  <c r="D25" i="1"/>
  <c r="E19" i="1"/>
  <c r="F19" i="1"/>
  <c r="D19" i="1"/>
  <c r="E12" i="1"/>
  <c r="F12" i="1"/>
  <c r="D12" i="1"/>
  <c r="E58" i="1" l="1"/>
  <c r="F58" i="1"/>
  <c r="D58" i="1"/>
  <c r="E32" i="1"/>
  <c r="F32" i="1"/>
  <c r="D32" i="1"/>
  <c r="D71" i="1" s="1"/>
  <c r="E73" i="1" s="1"/>
  <c r="E7" i="1"/>
  <c r="F7" i="1"/>
  <c r="D7" i="1"/>
</calcChain>
</file>

<file path=xl/sharedStrings.xml><?xml version="1.0" encoding="utf-8"?>
<sst xmlns="http://schemas.openxmlformats.org/spreadsheetml/2006/main" count="119" uniqueCount="61">
  <si>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</si>
  <si>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</si>
  <si>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</si>
  <si>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</si>
  <si>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</si>
  <si>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</si>
  <si>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</si>
  <si>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</si>
  <si>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</si>
  <si>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</si>
  <si>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</si>
  <si>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</si>
  <si>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</si>
  <si>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</si>
  <si>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</si>
  <si>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</si>
  <si>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</si>
  <si>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</si>
  <si>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</si>
  <si>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</si>
  <si>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</si>
  <si>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006 Sveikatos apsaugos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</si>
  <si>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</si>
  <si>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</si>
  <si>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</si>
  <si>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</si>
  <si>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</si>
  <si>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</si>
  <si>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</si>
  <si>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006-01-01 (T)*</t>
  </si>
  <si>
    <t>006-01-01-01 (TVP)***</t>
  </si>
  <si>
    <t>006-01-01-02 (TVP)</t>
  </si>
  <si>
    <t>006-01-01-03 (TVP)</t>
  </si>
  <si>
    <t>006-01-01-04 (TVP)</t>
  </si>
  <si>
    <t>006-01-02 (P)*</t>
  </si>
  <si>
    <t>006-01-02-01 (PVP)</t>
  </si>
  <si>
    <t>006-01-02-03                             (PVP, RPP)</t>
  </si>
  <si>
    <t>2.4.2.1</t>
  </si>
  <si>
    <t>2.4.1.2; 2.4.2.2; 2.4.2.1</t>
  </si>
  <si>
    <t>2.4.2.2</t>
  </si>
  <si>
    <t>2.4.1.2</t>
  </si>
  <si>
    <t>2.4.1.1</t>
  </si>
  <si>
    <t>006-01-02-02 (PVP, RPP)</t>
  </si>
  <si>
    <t>006-01-02-05 (PVP)</t>
  </si>
  <si>
    <t>006-01-02-04                             (PVP)</t>
  </si>
  <si>
    <t>Uždavinys: Užtikrinti visuomenės sveikatos priežiūrą</t>
  </si>
  <si>
    <t>Priemonė: Savivaldybės visuomenės sveikatos rėmimo specialiosios programos finansavimas</t>
  </si>
  <si>
    <t xml:space="preserve">Priemonė: Panevėžio rajono savivaldybės visuomenės sveikatos biuro veiklos užtikrinimas </t>
  </si>
  <si>
    <t xml:space="preserve">Priemonė: Sveikatos priežiūra mokyklose </t>
  </si>
  <si>
    <t xml:space="preserve">Priemonė: Visuomenės psichikos sveikatos gerinimas </t>
  </si>
  <si>
    <t>Uždavinys: Didinti rajono gyventojams teikiamų sveikatos priežiūros paslaugų kokybę, spektrą ir aprėptį</t>
  </si>
  <si>
    <t xml:space="preserve">Priemonė: Sveikatos priežiūros įstaigų išlaidų kompensavimas      </t>
  </si>
  <si>
    <t xml:space="preserve">Priemonė: Projekto 11-002-02-11-02 (RE) „Užtikrinti ilgalaikės priežiūros paslaugų plėtrą Panevėžio rajone“ įgyvendinimas </t>
  </si>
  <si>
    <t xml:space="preserve">Priemonė: Projekto 11-001-02-10-03 (RE) „Prevencinių priemonių, stiprinančių visuomenės sveikatą bei psichologinę gerovę ir atsparumą, skatinimas Panevėžio rajone“ įgyvendinimas </t>
  </si>
  <si>
    <t xml:space="preserve">Priemonė: Projektų įgyvendinimas pagal  LR Sveikatos apsaugos ministerijos pažangos priemonę  11-002-02-11-01 „Gerinti sveikatos priežiūros paslaugų kokybę ir prieinamumą“ </t>
  </si>
  <si>
    <t>Priemonė: Projekto „Priemonių, gerinančių ambulatorinių sveikatos priežiūros paslaugų prieinamumą tuberkulioze sergantiems asmenims, įgyvendinimas Panevėžio rajono savivaldybėje“ įgyvendinimas</t>
  </si>
  <si>
    <t>Metai</t>
  </si>
  <si>
    <t xml:space="preserve">Pajamų įmokos ir kitos pajamos </t>
  </si>
  <si>
    <t>Skolintos lėšos</t>
  </si>
  <si>
    <t>006-01-02-06 (PVP)</t>
  </si>
  <si>
    <t>Priemonė: Projekto „Panevėžio rajono sveikatos centro priežiūros paslaugoms teikti reikiamos infrastruktūros modernizavimas“ įgyvendinimas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</si>
</sst>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9.xml"/><Relationship Id="rId34" Type="http://schemas.openxmlformats.org/officeDocument/2006/relationships/revisionLog" Target="revisionLog4.xml"/><Relationship Id="rId42" Type="http://schemas.openxmlformats.org/officeDocument/2006/relationships/revisionLog" Target="revisionLog12.xml"/><Relationship Id="rId33" Type="http://schemas.openxmlformats.org/officeDocument/2006/relationships/revisionLog" Target="revisionLog3.xml"/><Relationship Id="rId38" Type="http://schemas.openxmlformats.org/officeDocument/2006/relationships/revisionLog" Target="revisionLog8.xml"/><Relationship Id="rId41" Type="http://schemas.openxmlformats.org/officeDocument/2006/relationships/revisionLog" Target="revisionLog11.xml"/><Relationship Id="rId32" Type="http://schemas.openxmlformats.org/officeDocument/2006/relationships/revisionLog" Target="revisionLog2.xml"/><Relationship Id="rId37" Type="http://schemas.openxmlformats.org/officeDocument/2006/relationships/revisionLog" Target="revisionLog7.xml"/><Relationship Id="rId40" Type="http://schemas.openxmlformats.org/officeDocument/2006/relationships/revisionLog" Target="revisionLog10.xml"/><Relationship Id="rId36" Type="http://schemas.openxmlformats.org/officeDocument/2006/relationships/revisionLog" Target="revisionLog6.xml"/><Relationship Id="rId31" Type="http://schemas.openxmlformats.org/officeDocument/2006/relationships/revisionLog" Target="revisionLog1.xml"/><Relationship Id="rId44" Type="http://schemas.openxmlformats.org/officeDocument/2006/relationships/revisionLog" Target="revisionLog14.xml"/><Relationship Id="rId35" Type="http://schemas.openxmlformats.org/officeDocument/2006/relationships/revisionLog" Target="revisionLog5.xml"/><Relationship Id="rId43" Type="http://schemas.openxmlformats.org/officeDocument/2006/relationships/revisionLog" Target="revisionLog1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6717FE2-5B7C-4D58-900F-705C3C42F967}" diskRevisions="1" revisionId="239" version="14" preserveHistory="15">
  <header guid="{3D2646DF-953B-4C2E-95AA-CFF266D31828}" dateTime="2024-02-07T09:02:14" maxSheetId="3" userName="user" r:id="rId31">
    <sheetIdMap count="2">
      <sheetId val="1"/>
      <sheetId val="2"/>
    </sheetIdMap>
  </header>
  <header guid="{50723176-7B5B-4C61-BCA3-A83B68A8D874}" dateTime="2024-06-05T11:18:32" maxSheetId="3" userName="user" r:id="rId32">
    <sheetIdMap count="2">
      <sheetId val="1"/>
      <sheetId val="2"/>
    </sheetIdMap>
  </header>
  <header guid="{B7D4E3BF-5AC5-48B8-86C5-8348C23D2EFA}" dateTime="2024-06-11T08:56:58" maxSheetId="3" userName="user" r:id="rId33">
    <sheetIdMap count="2">
      <sheetId val="1"/>
      <sheetId val="2"/>
    </sheetIdMap>
  </header>
  <header guid="{8DBE214D-F4B2-4889-BFD1-6DBA4CE3D728}" dateTime="2024-06-11T13:23:25" maxSheetId="3" userName="user" r:id="rId34" minRId="184" maxRId="191">
    <sheetIdMap count="2">
      <sheetId val="1"/>
      <sheetId val="2"/>
    </sheetIdMap>
  </header>
  <header guid="{D0FB43A1-B5CB-419B-985E-4C230D9FE8E0}" dateTime="2024-06-11T13:27:08" maxSheetId="3" userName="user" r:id="rId35">
    <sheetIdMap count="2">
      <sheetId val="1"/>
      <sheetId val="2"/>
    </sheetIdMap>
  </header>
  <header guid="{63B80485-860F-444D-891E-8C7800FC0D31}" dateTime="2024-06-11T14:25:16" maxSheetId="3" userName="user" r:id="rId36">
    <sheetIdMap count="2">
      <sheetId val="1"/>
      <sheetId val="2"/>
    </sheetIdMap>
  </header>
  <header guid="{4F900270-8648-4E8F-AF5A-8BC42AF33D1E}" dateTime="2024-10-22T10:49:39" maxSheetId="3" userName="user" r:id="rId37" minRId="192" maxRId="218">
    <sheetIdMap count="2">
      <sheetId val="1"/>
      <sheetId val="2"/>
    </sheetIdMap>
  </header>
  <header guid="{DC321C56-A073-4166-9686-B17C6636763E}" dateTime="2024-10-22T10:49:49" maxSheetId="3" userName="user" r:id="rId38" minRId="219">
    <sheetIdMap count="2">
      <sheetId val="1"/>
      <sheetId val="2"/>
    </sheetIdMap>
  </header>
  <header guid="{36893DA0-7F93-4879-88B7-6D3BB276C1D9}" dateTime="2024-11-29T15:06:02" maxSheetId="3" userName="user" r:id="rId39" minRId="220" maxRId="231">
    <sheetIdMap count="2">
      <sheetId val="1"/>
      <sheetId val="2"/>
    </sheetIdMap>
  </header>
  <header guid="{FEFDEEA5-BB9B-4637-8A8B-D9EAC02A1975}" dateTime="2024-11-29T15:07:13" maxSheetId="3" userName="user" r:id="rId40" minRId="232" maxRId="233">
    <sheetIdMap count="2">
      <sheetId val="1"/>
      <sheetId val="2"/>
    </sheetIdMap>
  </header>
  <header guid="{487D1E2D-A118-4E0D-A937-6A67F665F908}" dateTime="2024-11-29T15:08:05" maxSheetId="3" userName="user" r:id="rId41" minRId="234">
    <sheetIdMap count="2">
      <sheetId val="1"/>
      <sheetId val="2"/>
    </sheetIdMap>
  </header>
  <header guid="{9BE62260-8D86-4A09-9302-1C01FBE390FA}" dateTime="2024-11-30T10:18:04" maxSheetId="3" userName="user" r:id="rId42" minRId="235" maxRId="239">
    <sheetIdMap count="2">
      <sheetId val="1"/>
      <sheetId val="2"/>
    </sheetIdMap>
  </header>
  <header guid="{9345081F-A1C9-4388-9E63-3888D3B33F49}" dateTime="2024-11-30T10:35:06" maxSheetId="3" userName="user" r:id="rId43">
    <sheetIdMap count="2">
      <sheetId val="1"/>
      <sheetId val="2"/>
    </sheetIdMap>
  </header>
  <header guid="{36717FE2-5B7C-4D58-900F-705C3C42F967}" dateTime="2024-12-16T17:59:39" maxSheetId="3" userName="user" r:id="rId4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1D049C6-10B5-44C2-A3A2-2EC56F7C438D}" action="delete"/>
  <rcv guid="{51D049C6-10B5-44C2-A3A2-2EC56F7C438D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2" sId="1">
    <nc r="D44">
      <f>SUM(D46:D49)</f>
    </nc>
  </rcc>
  <rcc rId="233" sId="1" numFmtId="4">
    <oc r="D73">
      <v>171.6</v>
    </oc>
    <nc r="D73">
      <v>192.1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4" sId="1">
    <oc r="C83">
      <f>+D9+D14+D21+D34+D60+D53+D67</f>
    </oc>
    <nc r="C83">
      <f>+D9+D14+D21+D34+D60+D53+D67+D46</f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5" sId="1">
    <oc r="C83">
      <f>+D9+D14+D21+D34+D60+D53+D67+D46</f>
    </oc>
    <nc r="C83">
      <f>SUM(D9+D14+D21+D27+D34+D39+D46+D53+D60+D67)</f>
    </nc>
  </rcc>
  <rcc rId="236" sId="1">
    <oc r="C87">
      <f>+D15+D22+D28+D68</f>
    </oc>
    <nc r="C87">
      <f>SUM(D15+D22+D28+D40+D47+D54+D61+D68)</f>
    </nc>
  </rcc>
  <rcc rId="237" sId="1" numFmtId="4">
    <nc r="D54">
      <v>10.9</v>
    </nc>
  </rcc>
  <rcc rId="238" sId="1" numFmtId="4">
    <oc r="D53">
      <v>10.9</v>
    </oc>
    <nc r="D53"/>
  </rcc>
  <rcc rId="239" sId="1">
    <nc r="D72">
      <f>D48+D46+D41+D39</f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1D049C6-10B5-44C2-A3A2-2EC56F7C438D}" action="delete"/>
  <rcv guid="{51D049C6-10B5-44C2-A3A2-2EC56F7C438D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1D049C6-10B5-44C2-A3A2-2EC56F7C438D}" action="delete"/>
  <rcv guid="{51D049C6-10B5-44C2-A3A2-2EC56F7C438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1D049C6-10B5-44C2-A3A2-2EC56F7C438D}" action="delete"/>
  <rcv guid="{51D049C6-10B5-44C2-A3A2-2EC56F7C438D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1D049C6-10B5-44C2-A3A2-2EC56F7C438D}" action="delete"/>
  <rcv guid="{51D049C6-10B5-44C2-A3A2-2EC56F7C438D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" sId="1" numFmtId="4">
    <oc r="D9">
      <v>80.400000000000006</v>
    </oc>
    <nc r="D9">
      <v>95.6</v>
    </nc>
  </rcc>
  <rcc rId="185" sId="1" numFmtId="4">
    <oc r="D14">
      <v>15.2</v>
    </oc>
    <nc r="D14"/>
  </rcc>
  <rcc rId="186" sId="1" numFmtId="4">
    <nc r="D53">
      <v>9.9</v>
    </nc>
  </rcc>
  <rcc rId="187" sId="1" numFmtId="4">
    <nc r="D55">
      <v>22.2</v>
    </nc>
  </rcc>
  <rcc rId="188" sId="1" numFmtId="4">
    <nc r="D56">
      <v>52.8</v>
    </nc>
  </rcc>
  <rcc rId="189" sId="1">
    <nc r="D51">
      <f>SUM(D53:D56)</f>
    </nc>
  </rcc>
  <rcc rId="190" sId="1" numFmtId="4">
    <oc r="D66">
      <v>86.7</v>
    </oc>
    <nc r="D66">
      <v>171.6</v>
    </nc>
  </rcc>
  <rcc rId="191" sId="1">
    <oc r="C76">
      <f>+D9+D14+D21+D34+D60</f>
    </oc>
    <nc r="C76">
      <f>+D9+D14+D21+D34+D60+D53</f>
    </nc>
  </rcc>
  <rcv guid="{51D049C6-10B5-44C2-A3A2-2EC56F7C438D}" action="delete"/>
  <rcv guid="{51D049C6-10B5-44C2-A3A2-2EC56F7C438D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1D049C6-10B5-44C2-A3A2-2EC56F7C438D}" action="delete"/>
  <rcv guid="{51D049C6-10B5-44C2-A3A2-2EC56F7C438D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1D049C6-10B5-44C2-A3A2-2EC56F7C438D}" action="delete"/>
  <rcv guid="{51D049C6-10B5-44C2-A3A2-2EC56F7C438D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2" sId="1" ref="A64:XFD64" action="insertRow"/>
  <rrc rId="193" sId="1" ref="A64:XFD64" action="insertRow"/>
  <rrc rId="194" sId="1" ref="A64:XFD64" action="insertRow"/>
  <rrc rId="195" sId="1" ref="A64:XFD64" action="insertRow"/>
  <rrc rId="196" sId="1" ref="A64:XFD64" action="insertRow"/>
  <rrc rId="197" sId="1" ref="A64:XFD64" action="insertRow"/>
  <rrc rId="198" sId="1" ref="A68:XFD68" action="insertRow"/>
  <rfmt sheetId="1" sqref="B64" start="0" length="0">
    <dxf>
      <font>
        <b/>
        <sz val="10"/>
        <color auto="1"/>
        <name val="Times New Roman"/>
        <scheme val="none"/>
      </font>
      <fill>
        <patternFill>
          <bgColor rgb="FFFFFFCC"/>
        </patternFill>
      </fill>
      <alignment horizontal="justify" vertical="top" readingOrder="0"/>
      <border outline="0">
        <bottom style="thin">
          <color indexed="64"/>
        </bottom>
      </border>
    </dxf>
  </rfmt>
  <rfmt sheetId="1" sqref="C64" start="0" length="0">
    <dxf>
      <fill>
        <patternFill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D64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E64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F64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cc rId="199" sId="1" odxf="1" dxf="1">
    <nc r="G64" t="inlineStr">
      <is>
        <t>2.4.1.1</t>
      </is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rgb="FFFFFFCC"/>
        </patternFill>
      </fill>
      <border outline="0">
        <top style="thin">
          <color indexed="64"/>
        </top>
      </border>
    </ndxf>
  </rcc>
  <rfmt sheetId="1" sqref="B65" start="0" length="0">
    <dxf>
      <fill>
        <patternFill>
          <bgColor theme="8" tint="0.79998168889431442"/>
        </patternFill>
      </fill>
      <alignment horizontal="justify" readingOrder="0"/>
      <border outline="0">
        <top style="thin">
          <color indexed="64"/>
        </top>
        <bottom style="thin">
          <color indexed="64"/>
        </bottom>
      </border>
    </dxf>
  </rfmt>
  <rcc rId="200" sId="1" odxf="1" dxf="1">
    <nc r="C65" t="inlineStr">
      <is>
        <t>1. Savivaldybės biudžetas (įskaitant skolintas lėšas)</t>
      </is>
    </nc>
    <odxf>
      <fill>
        <patternFill>
          <bgColor theme="0"/>
        </patternFill>
      </fill>
      <border outline="0">
        <left/>
        <right style="thin">
          <color indexed="64"/>
        </right>
        <top/>
      </border>
    </odxf>
    <ndxf>
      <fill>
        <patternFill>
          <bgColor theme="8" tint="0.79998168889431442"/>
        </patternFill>
      </fill>
      <border outline="0">
        <left style="thin">
          <color indexed="64"/>
        </left>
        <right/>
        <top style="thin">
          <color indexed="64"/>
        </top>
      </border>
    </ndxf>
  </rcc>
  <rfmt sheetId="1" sqref="D65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E65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F65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G65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B66" start="0" length="0">
    <dxf>
      <border outline="0">
        <top style="thin">
          <color indexed="64"/>
        </top>
      </border>
    </dxf>
  </rfmt>
  <rcc rId="201" sId="1">
    <nc r="C66" t="inlineStr">
      <is>
        <t>Iš jo:</t>
      </is>
    </nc>
  </rcc>
  <rfmt sheetId="1" sqref="D66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E66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F66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G66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cc rId="202" sId="1" odxf="1" dxf="1">
    <nc r="C67" t="inlineStr">
      <is>
        <t xml:space="preserve">Savivaldybės biudžeto lėšos (nuosavos, be ankstesnių metų likučio) </t>
      </is>
    </nc>
    <odxf>
      <border outline="0">
        <top/>
      </border>
    </odxf>
    <ndxf>
      <border outline="0">
        <top style="thin">
          <color indexed="64"/>
        </top>
      </border>
    </ndxf>
  </rcc>
  <rfmt sheetId="1" sqref="D67" start="0" length="0">
    <dxf>
      <border outline="0">
        <top style="thin">
          <color indexed="64"/>
        </top>
      </border>
    </dxf>
  </rfmt>
  <rfmt sheetId="1" sqref="E67" start="0" length="0">
    <dxf>
      <border outline="0">
        <top style="thin">
          <color indexed="64"/>
        </top>
      </border>
    </dxf>
  </rfmt>
  <rfmt sheetId="1" sqref="F67" start="0" length="0">
    <dxf>
      <border outline="0">
        <top style="thin">
          <color indexed="64"/>
        </top>
      </border>
    </dxf>
  </rfmt>
  <rfmt sheetId="1" sqref="G67" start="0" length="0">
    <dxf>
      <border outline="0">
        <top style="thin">
          <color indexed="64"/>
        </top>
      </border>
    </dxf>
  </rfmt>
  <rcc rId="203" sId="1" odxf="1" dxf="1">
    <nc r="C68" t="inlineStr">
      <is>
        <t>Lietuvos Respublikos valstybės biudžeto dotacijos</t>
      </is>
    </nc>
    <odxf>
      <border outline="0">
        <top/>
      </border>
    </odxf>
    <ndxf>
      <border outline="0">
        <top style="thin">
          <color indexed="64"/>
        </top>
      </border>
    </ndxf>
  </rcc>
  <rfmt sheetId="1" sqref="D68" start="0" length="0">
    <dxf>
      <border outline="0">
        <top style="thin">
          <color indexed="64"/>
        </top>
      </border>
    </dxf>
  </rfmt>
  <rfmt sheetId="1" sqref="E68" start="0" length="0">
    <dxf>
      <border outline="0">
        <top style="thin">
          <color indexed="64"/>
        </top>
      </border>
    </dxf>
  </rfmt>
  <rfmt sheetId="1" sqref="F68" start="0" length="0">
    <dxf>
      <border outline="0">
        <top style="thin">
          <color indexed="64"/>
        </top>
      </border>
    </dxf>
  </rfmt>
  <rfmt sheetId="1" sqref="G68" start="0" length="0">
    <dxf>
      <border outline="0">
        <top style="thin">
          <color indexed="64"/>
        </top>
      </border>
    </dxf>
  </rfmt>
  <rcc rId="204" sId="1" odxf="1" dxf="1">
    <nc r="C69" t="inlineStr">
      <is>
        <t>Europos Sąjungos ir kitos tarptautinės finansinės paramos lėšos</t>
      </is>
    </nc>
    <odxf>
      <border outline="0">
        <top/>
      </border>
    </odxf>
    <ndxf>
      <border outline="0">
        <top style="thin">
          <color indexed="64"/>
        </top>
      </border>
    </ndxf>
  </rcc>
  <rfmt sheetId="1" sqref="D69" start="0" length="0">
    <dxf>
      <border outline="0">
        <top style="thin">
          <color indexed="64"/>
        </top>
      </border>
    </dxf>
  </rfmt>
  <rfmt sheetId="1" sqref="E69" start="0" length="0">
    <dxf>
      <border outline="0">
        <top style="thin">
          <color indexed="64"/>
        </top>
      </border>
    </dxf>
  </rfmt>
  <rfmt sheetId="1" sqref="F69" start="0" length="0">
    <dxf>
      <border outline="0">
        <top style="thin">
          <color indexed="64"/>
        </top>
      </border>
    </dxf>
  </rfmt>
  <rfmt sheetId="1" sqref="G69" start="0" length="0">
    <dxf>
      <border outline="0">
        <top style="thin">
          <color indexed="64"/>
        </top>
      </border>
    </dxf>
  </rfmt>
  <rfmt sheetId="1" sqref="B70" start="0" length="0">
    <dxf>
      <border outline="0">
        <bottom style="thin">
          <color indexed="64"/>
        </bottom>
      </border>
    </dxf>
  </rfmt>
  <rcc rId="205" sId="1" odxf="1" dxf="1">
    <nc r="C70" t="inlineStr">
      <is>
        <t xml:space="preserve">Ankstesnių metų likučiai
</t>
      </is>
    </nc>
    <odxf>
      <border outline="0">
        <top/>
      </border>
    </odxf>
    <ndxf>
      <border outline="0">
        <top style="thin">
          <color indexed="64"/>
        </top>
      </border>
    </ndxf>
  </rcc>
  <rfmt sheetId="1" sqref="D70" start="0" length="0">
    <dxf>
      <border outline="0">
        <top style="thin">
          <color indexed="64"/>
        </top>
      </border>
    </dxf>
  </rfmt>
  <rfmt sheetId="1" sqref="E70" start="0" length="0">
    <dxf>
      <border outline="0">
        <top style="thin">
          <color indexed="64"/>
        </top>
      </border>
    </dxf>
  </rfmt>
  <rfmt sheetId="1" sqref="F70" start="0" length="0">
    <dxf>
      <border outline="0">
        <top style="thin">
          <color indexed="64"/>
        </top>
      </border>
    </dxf>
  </rfmt>
  <rfmt sheetId="1" sqref="G70" start="0" length="0">
    <dxf>
      <border outline="0">
        <top style="thin">
          <color indexed="64"/>
        </top>
      </border>
    </dxf>
  </rfmt>
  <rcc rId="206" sId="1" numFmtId="4">
    <nc r="D69">
      <v>0</v>
    </nc>
  </rcc>
  <rcc rId="207" sId="1">
    <nc r="B64" t="inlineStr">
      <is>
        <t>006-01-02-06 (PVP)</t>
      </is>
    </nc>
  </rcc>
  <rcc rId="208" sId="1">
    <nc r="C64" t="inlineStr">
      <is>
        <t>Priemonė: Projekto „Panevėžio rajono sveikatos centro priežiūros paslaugoms teikti reikiamos infrastruktūros modernizavimas“ įgyvendinimas</t>
      </is>
    </nc>
  </rcc>
  <rcc rId="209" sId="1">
    <oc r="D71">
      <f>+D7+D12+D19+D25+D32+D58+D37+D44+D51</f>
    </oc>
    <nc r="D71">
      <f>+D7+D12+D19+D25+D32+D58+D37+D44+D51+D65</f>
    </nc>
  </rcc>
  <rcc rId="210" sId="1">
    <oc r="E71">
      <f>+E7+E12+E19+E25+E32+E58+E37+E44+E51</f>
    </oc>
    <nc r="E71">
      <f>+E7+E12+E19+E25+E32+E58+E37+E44+E51+E65</f>
    </nc>
  </rcc>
  <rcc rId="211" sId="1">
    <oc r="F71">
      <f>+F7+F12+F19+F25+F32+F58+F37+F44+F51</f>
    </oc>
    <nc r="F71">
      <f>+F7+F12+F19+F25+F32+F58+F37+F44+F51+F65</f>
    </nc>
  </rcc>
  <rcc rId="212" sId="1">
    <nc r="D65">
      <f>SUM(D67:D70)</f>
    </nc>
  </rcc>
  <rcc rId="213" sId="1">
    <nc r="E65">
      <f>SUM(E67:E70)</f>
    </nc>
  </rcc>
  <rcc rId="214" sId="1">
    <nc r="F65">
      <f>SUM(F67:F70)</f>
    </nc>
  </rcc>
  <rcc rId="215" sId="1">
    <oc r="C83">
      <f>+D9+D14+D21+D34+D60+D53</f>
    </oc>
    <nc r="C83">
      <f>+D9+D14+D21+D34+D60+D53+D67</f>
    </nc>
  </rcc>
  <rcc rId="216" sId="1">
    <oc r="C85">
      <f>+D10+D17+D23+D29+D35+D42+D49+D56+D63</f>
    </oc>
    <nc r="C85">
      <f>+D10+D17+D23+D29+D35+D42+D49+D56+D63+D70</f>
    </nc>
  </rcc>
  <rcc rId="217" sId="1">
    <oc r="C87">
      <f>+D15+D22+D28</f>
    </oc>
    <nc r="C87">
      <f>+D15+D22+D28+D68</f>
    </nc>
  </rcc>
  <rcc rId="218" sId="1">
    <oc r="C88">
      <f>+D62+D55+D48+D41</f>
    </oc>
    <nc r="C88">
      <f>+D62+D55+D48+D41+D69</f>
    </nc>
  </rcc>
  <rcv guid="{51D049C6-10B5-44C2-A3A2-2EC56F7C438D}" action="delete"/>
  <rcv guid="{51D049C6-10B5-44C2-A3A2-2EC56F7C438D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" sId="1">
    <nc r="H64" t="inlineStr">
      <is>
        <t>NAUJA</t>
      </is>
    </nc>
  </rcc>
  <rfmt sheetId="1" sqref="H64">
    <dxf>
      <fill>
        <patternFill patternType="solid">
          <bgColor rgb="FFFFFF00"/>
        </patternFill>
      </fill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" sId="1" numFmtId="4">
    <oc r="D15">
      <v>182.4</v>
    </oc>
    <nc r="D15">
      <v>153.4</v>
    </nc>
  </rcc>
  <rcc rId="221" sId="1" numFmtId="4">
    <oc r="D21">
      <v>3.9</v>
    </oc>
    <nc r="D21">
      <v>5.6</v>
    </nc>
  </rcc>
  <rcc rId="222" sId="1" numFmtId="4">
    <oc r="D22">
      <v>229.1</v>
    </oc>
    <nc r="D22">
      <v>252.1</v>
    </nc>
  </rcc>
  <rcc rId="223" sId="1" numFmtId="4">
    <oc r="D28">
      <v>96.6</v>
    </oc>
    <nc r="D28">
      <v>102.6</v>
    </nc>
  </rcc>
  <rcc rId="224" sId="1" numFmtId="4">
    <oc r="D34">
      <v>15</v>
    </oc>
    <nc r="D34">
      <v>28</v>
    </nc>
  </rcc>
  <rcc rId="225" sId="1" numFmtId="4">
    <nc r="D46">
      <v>0.7</v>
    </nc>
  </rcc>
  <rcc rId="226" sId="1" numFmtId="4">
    <nc r="D48">
      <v>3.7</v>
    </nc>
  </rcc>
  <rcc rId="227" sId="1" numFmtId="4">
    <oc r="D53">
      <v>9.9</v>
    </oc>
    <nc r="D53">
      <v>10.9</v>
    </nc>
  </rcc>
  <rcc rId="228" sId="1" numFmtId="4">
    <oc r="D55">
      <v>22.2</v>
    </oc>
    <nc r="D55">
      <v>75.2</v>
    </nc>
  </rcc>
  <rcc rId="229" sId="1" numFmtId="4">
    <oc r="D56">
      <v>52.8</v>
    </oc>
    <nc r="D56">
      <v>0.2</v>
    </nc>
  </rcc>
  <rcc rId="230" sId="1">
    <oc r="H64" t="inlineStr">
      <is>
        <t>NAUJA</t>
      </is>
    </oc>
    <nc r="H64"/>
  </rcc>
  <rfmt sheetId="1" sqref="H64">
    <dxf>
      <fill>
        <patternFill>
          <bgColor theme="0"/>
        </patternFill>
      </fill>
    </dxf>
  </rfmt>
  <rcc rId="231" sId="1" numFmtId="4">
    <oc r="D69">
      <v>0</v>
    </oc>
    <nc r="D69"/>
  </rcc>
  <rcv guid="{51D049C6-10B5-44C2-A3A2-2EC56F7C438D}" action="delete"/>
  <rcv guid="{51D049C6-10B5-44C2-A3A2-2EC56F7C438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8">
  <userInfo guid="{3D2646DF-953B-4C2E-95AA-CFF266D31828}" name="user" id="-882773204" dateTime="2024-06-05T11:18:32"/>
  <userInfo guid="{8DBE214D-F4B2-4889-BFD1-6DBA4CE3D728}" name="user" id="-882828574" dateTime="2024-06-11T13:16:52"/>
  <userInfo guid="{D0FB43A1-B5CB-419B-985E-4C230D9FE8E0}" name="user" id="-882795620" dateTime="2024-06-11T13:25:39"/>
  <userInfo guid="{63B80485-860F-444D-891E-8C7800FC0D31}" name="user" id="-882783057" dateTime="2024-06-12T14:14:29"/>
  <userInfo guid="{63B80485-860F-444D-891E-8C7800FC0D31}" name="user" id="-882818080" dateTime="2024-10-22T10:10:57"/>
  <userInfo guid="{DC321C56-A073-4166-9686-B17C6636763E}" name="user" id="-882816878" dateTime="2024-10-22T10:11:17"/>
  <userInfo guid="{DC321C56-A073-4166-9686-B17C6636763E}" name="user" id="-882827870" dateTime="2024-10-31T14:12:52"/>
  <userInfo guid="{487D1E2D-A118-4E0D-A937-6A67F665F908}" name="user" id="-882772649" dateTime="2024-11-29T15:04:16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8"/>
  <sheetViews>
    <sheetView tabSelected="1" topLeftCell="B64" zoomScaleNormal="100" workbookViewId="0">
      <selection activeCell="D9" sqref="D9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9" t="s">
        <v>21</v>
      </c>
      <c r="C2" s="69"/>
      <c r="D2" s="69"/>
      <c r="E2" s="69"/>
      <c r="F2" s="69"/>
      <c r="G2" s="69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4">
        <v>1</v>
      </c>
      <c r="C4" s="25">
        <v>2</v>
      </c>
      <c r="D4" s="24">
        <v>5</v>
      </c>
      <c r="E4" s="24">
        <v>6</v>
      </c>
      <c r="F4" s="24">
        <v>7</v>
      </c>
      <c r="G4" s="24">
        <v>8</v>
      </c>
    </row>
    <row r="5" spans="2:7" ht="31.15" customHeight="1" x14ac:dyDescent="0.2">
      <c r="B5" s="11" t="s">
        <v>29</v>
      </c>
      <c r="C5" s="11" t="s">
        <v>45</v>
      </c>
      <c r="D5" s="12"/>
      <c r="E5" s="12"/>
      <c r="F5" s="12"/>
      <c r="G5" s="46"/>
    </row>
    <row r="6" spans="2:7" ht="30" customHeight="1" x14ac:dyDescent="0.2">
      <c r="B6" s="13" t="s">
        <v>30</v>
      </c>
      <c r="C6" s="14" t="s">
        <v>46</v>
      </c>
      <c r="D6" s="27"/>
      <c r="E6" s="27"/>
      <c r="F6" s="27"/>
      <c r="G6" s="47" t="s">
        <v>37</v>
      </c>
    </row>
    <row r="7" spans="2:7" ht="17.25" customHeight="1" x14ac:dyDescent="0.2">
      <c r="B7" s="29"/>
      <c r="C7" s="28" t="s">
        <v>3</v>
      </c>
      <c r="D7" s="30">
        <f>SUM(D9:D10)</f>
        <v>126.1</v>
      </c>
      <c r="E7" s="30">
        <f t="shared" ref="E7:F7" si="0">SUM(E9:E10)</f>
        <v>115</v>
      </c>
      <c r="F7" s="30">
        <f t="shared" si="0"/>
        <v>116.19999999999999</v>
      </c>
      <c r="G7" s="48"/>
    </row>
    <row r="8" spans="2:7" ht="17.25" customHeight="1" x14ac:dyDescent="0.2">
      <c r="B8" s="31"/>
      <c r="C8" s="33" t="s">
        <v>4</v>
      </c>
      <c r="D8" s="34"/>
      <c r="E8" s="34"/>
      <c r="F8" s="34"/>
      <c r="G8" s="49"/>
    </row>
    <row r="9" spans="2:7" ht="27.75" customHeight="1" x14ac:dyDescent="0.2">
      <c r="B9" s="31"/>
      <c r="C9" s="15" t="s">
        <v>11</v>
      </c>
      <c r="D9" s="6">
        <v>95.6</v>
      </c>
      <c r="E9" s="6">
        <v>83.4</v>
      </c>
      <c r="F9" s="6">
        <v>84.3</v>
      </c>
      <c r="G9" s="50"/>
    </row>
    <row r="10" spans="2:7" ht="16.5" customHeight="1" x14ac:dyDescent="0.2">
      <c r="B10" s="32"/>
      <c r="C10" s="15" t="s">
        <v>10</v>
      </c>
      <c r="D10" s="6">
        <v>30.5</v>
      </c>
      <c r="E10" s="6">
        <v>31.6</v>
      </c>
      <c r="F10" s="6">
        <v>31.9</v>
      </c>
      <c r="G10" s="50"/>
    </row>
    <row r="11" spans="2:7" ht="30" customHeight="1" x14ac:dyDescent="0.2">
      <c r="B11" s="13" t="s">
        <v>31</v>
      </c>
      <c r="C11" s="14" t="s">
        <v>47</v>
      </c>
      <c r="D11" s="27"/>
      <c r="E11" s="27"/>
      <c r="F11" s="27"/>
      <c r="G11" s="47" t="s">
        <v>38</v>
      </c>
    </row>
    <row r="12" spans="2:7" ht="17.25" customHeight="1" x14ac:dyDescent="0.2">
      <c r="B12" s="39"/>
      <c r="C12" s="28" t="s">
        <v>3</v>
      </c>
      <c r="D12" s="30">
        <f>SUM(D14:D17)</f>
        <v>153.4</v>
      </c>
      <c r="E12" s="30">
        <f t="shared" ref="E12:F12" si="1">SUM(E14:E17)</f>
        <v>205</v>
      </c>
      <c r="F12" s="30">
        <f t="shared" si="1"/>
        <v>207.2</v>
      </c>
      <c r="G12" s="48"/>
    </row>
    <row r="13" spans="2:7" ht="17.25" customHeight="1" x14ac:dyDescent="0.2">
      <c r="B13" s="41"/>
      <c r="C13" s="38" t="s">
        <v>4</v>
      </c>
      <c r="D13" s="34"/>
      <c r="E13" s="34"/>
      <c r="F13" s="34"/>
      <c r="G13" s="49"/>
    </row>
    <row r="14" spans="2:7" ht="27.75" customHeight="1" x14ac:dyDescent="0.2">
      <c r="B14" s="31"/>
      <c r="C14" s="37" t="s">
        <v>11</v>
      </c>
      <c r="D14" s="6"/>
      <c r="E14" s="6">
        <v>15.8</v>
      </c>
      <c r="F14" s="6">
        <v>16</v>
      </c>
      <c r="G14" s="50"/>
    </row>
    <row r="15" spans="2:7" ht="18.75" customHeight="1" x14ac:dyDescent="0.2">
      <c r="B15" s="31"/>
      <c r="C15" s="37" t="s">
        <v>14</v>
      </c>
      <c r="D15" s="6">
        <v>153.4</v>
      </c>
      <c r="E15" s="6">
        <v>189.2</v>
      </c>
      <c r="F15" s="6">
        <v>191.2</v>
      </c>
      <c r="G15" s="50"/>
    </row>
    <row r="16" spans="2:7" ht="19.5" customHeight="1" x14ac:dyDescent="0.2">
      <c r="B16" s="75"/>
      <c r="C16" s="37" t="s">
        <v>18</v>
      </c>
      <c r="D16" s="6"/>
      <c r="E16" s="6"/>
      <c r="F16" s="6"/>
      <c r="G16" s="50"/>
    </row>
    <row r="17" spans="2:7" ht="16.5" customHeight="1" x14ac:dyDescent="0.2">
      <c r="B17" s="76"/>
      <c r="C17" s="37" t="s">
        <v>10</v>
      </c>
      <c r="D17" s="6"/>
      <c r="E17" s="6"/>
      <c r="F17" s="6"/>
      <c r="G17" s="50"/>
    </row>
    <row r="18" spans="2:7" ht="27.75" customHeight="1" x14ac:dyDescent="0.2">
      <c r="B18" s="40" t="s">
        <v>32</v>
      </c>
      <c r="C18" s="14" t="s">
        <v>48</v>
      </c>
      <c r="D18" s="23"/>
      <c r="E18" s="23"/>
      <c r="F18" s="23"/>
      <c r="G18" s="47" t="s">
        <v>39</v>
      </c>
    </row>
    <row r="19" spans="2:7" ht="17.25" customHeight="1" x14ac:dyDescent="0.2">
      <c r="B19" s="16"/>
      <c r="C19" s="17" t="s">
        <v>19</v>
      </c>
      <c r="D19" s="7">
        <f>SUM(D21:D23)</f>
        <v>257.7</v>
      </c>
      <c r="E19" s="7">
        <f t="shared" ref="E19:F19" si="2">SUM(E21:E23)</f>
        <v>241.7</v>
      </c>
      <c r="F19" s="7">
        <f t="shared" si="2"/>
        <v>244.2</v>
      </c>
      <c r="G19" s="51"/>
    </row>
    <row r="20" spans="2:7" ht="17.25" customHeight="1" x14ac:dyDescent="0.2">
      <c r="B20" s="70"/>
      <c r="C20" s="38" t="s">
        <v>4</v>
      </c>
      <c r="D20" s="6"/>
      <c r="E20" s="6"/>
      <c r="F20" s="6"/>
      <c r="G20" s="52"/>
    </row>
    <row r="21" spans="2:7" ht="27.75" customHeight="1" x14ac:dyDescent="0.2">
      <c r="B21" s="71"/>
      <c r="C21" s="37" t="s">
        <v>11</v>
      </c>
      <c r="D21" s="22">
        <v>5.6</v>
      </c>
      <c r="E21" s="22">
        <v>4.0999999999999996</v>
      </c>
      <c r="F21" s="22">
        <v>4.0999999999999996</v>
      </c>
      <c r="G21" s="53"/>
    </row>
    <row r="22" spans="2:7" ht="15.75" customHeight="1" x14ac:dyDescent="0.2">
      <c r="B22" s="71"/>
      <c r="C22" s="37" t="s">
        <v>14</v>
      </c>
      <c r="D22" s="22">
        <v>252.1</v>
      </c>
      <c r="E22" s="22">
        <v>237.6</v>
      </c>
      <c r="F22" s="22">
        <v>240.1</v>
      </c>
      <c r="G22" s="53"/>
    </row>
    <row r="23" spans="2:7" ht="16.149999999999999" customHeight="1" x14ac:dyDescent="0.2">
      <c r="B23" s="72"/>
      <c r="C23" s="37" t="s">
        <v>10</v>
      </c>
      <c r="D23" s="22"/>
      <c r="E23" s="22"/>
      <c r="F23" s="22"/>
      <c r="G23" s="53"/>
    </row>
    <row r="24" spans="2:7" ht="32.450000000000003" customHeight="1" x14ac:dyDescent="0.2">
      <c r="B24" s="13" t="s">
        <v>33</v>
      </c>
      <c r="C24" s="14" t="s">
        <v>49</v>
      </c>
      <c r="D24" s="23"/>
      <c r="E24" s="23"/>
      <c r="F24" s="23"/>
      <c r="G24" s="47" t="s">
        <v>37</v>
      </c>
    </row>
    <row r="25" spans="2:7" ht="16.149999999999999" customHeight="1" x14ac:dyDescent="0.2">
      <c r="B25" s="16"/>
      <c r="C25" s="17" t="s">
        <v>3</v>
      </c>
      <c r="D25" s="7">
        <f>SUM(D27:D29)</f>
        <v>102.6</v>
      </c>
      <c r="E25" s="7">
        <f t="shared" ref="E25:F25" si="3">SUM(E27:E29)</f>
        <v>100.2</v>
      </c>
      <c r="F25" s="7">
        <f t="shared" si="3"/>
        <v>121.3</v>
      </c>
      <c r="G25" s="51"/>
    </row>
    <row r="26" spans="2:7" ht="16.149999999999999" customHeight="1" x14ac:dyDescent="0.2">
      <c r="B26" s="70"/>
      <c r="C26" s="38" t="s">
        <v>4</v>
      </c>
      <c r="D26" s="6"/>
      <c r="E26" s="6"/>
      <c r="F26" s="6"/>
      <c r="G26" s="52"/>
    </row>
    <row r="27" spans="2:7" ht="31.9" customHeight="1" x14ac:dyDescent="0.2">
      <c r="B27" s="71"/>
      <c r="C27" s="37" t="s">
        <v>11</v>
      </c>
      <c r="D27" s="22"/>
      <c r="E27" s="22"/>
      <c r="F27" s="22"/>
      <c r="G27" s="53"/>
    </row>
    <row r="28" spans="2:7" ht="16.149999999999999" customHeight="1" x14ac:dyDescent="0.2">
      <c r="B28" s="71"/>
      <c r="C28" s="37" t="s">
        <v>14</v>
      </c>
      <c r="D28" s="22">
        <v>102.6</v>
      </c>
      <c r="E28" s="22">
        <v>100.2</v>
      </c>
      <c r="F28" s="22">
        <v>121.3</v>
      </c>
      <c r="G28" s="53"/>
    </row>
    <row r="29" spans="2:7" ht="16.149999999999999" customHeight="1" x14ac:dyDescent="0.2">
      <c r="B29" s="72"/>
      <c r="C29" s="37" t="s">
        <v>10</v>
      </c>
      <c r="D29" s="22"/>
      <c r="E29" s="22"/>
      <c r="F29" s="22"/>
      <c r="G29" s="53"/>
    </row>
    <row r="30" spans="2:7" ht="36" customHeight="1" x14ac:dyDescent="0.2">
      <c r="B30" s="11" t="s">
        <v>34</v>
      </c>
      <c r="C30" s="11" t="s">
        <v>50</v>
      </c>
      <c r="D30" s="12"/>
      <c r="E30" s="12"/>
      <c r="F30" s="12"/>
      <c r="G30" s="46"/>
    </row>
    <row r="31" spans="2:7" ht="33" customHeight="1" x14ac:dyDescent="0.2">
      <c r="B31" s="40" t="s">
        <v>35</v>
      </c>
      <c r="C31" s="14" t="s">
        <v>51</v>
      </c>
      <c r="D31" s="23"/>
      <c r="E31" s="23"/>
      <c r="F31" s="23"/>
      <c r="G31" s="47" t="s">
        <v>40</v>
      </c>
    </row>
    <row r="32" spans="2:7" ht="16.149999999999999" customHeight="1" x14ac:dyDescent="0.2">
      <c r="B32" s="16"/>
      <c r="C32" s="17" t="s">
        <v>3</v>
      </c>
      <c r="D32" s="7">
        <f>SUM(D34:D35)</f>
        <v>28</v>
      </c>
      <c r="E32" s="7">
        <f t="shared" ref="E32:F32" si="4">SUM(E34:E35)</f>
        <v>15.6</v>
      </c>
      <c r="F32" s="7">
        <f t="shared" si="4"/>
        <v>15.8</v>
      </c>
      <c r="G32" s="51"/>
    </row>
    <row r="33" spans="2:7" ht="16.149999999999999" customHeight="1" x14ac:dyDescent="0.2">
      <c r="B33" s="70"/>
      <c r="C33" s="38" t="s">
        <v>4</v>
      </c>
      <c r="D33" s="6"/>
      <c r="E33" s="6"/>
      <c r="F33" s="6"/>
      <c r="G33" s="52"/>
    </row>
    <row r="34" spans="2:7" ht="16.149999999999999" customHeight="1" x14ac:dyDescent="0.2">
      <c r="B34" s="71"/>
      <c r="C34" s="37" t="s">
        <v>11</v>
      </c>
      <c r="D34" s="22">
        <v>28</v>
      </c>
      <c r="E34" s="22">
        <v>15.6</v>
      </c>
      <c r="F34" s="22">
        <v>15.8</v>
      </c>
      <c r="G34" s="53"/>
    </row>
    <row r="35" spans="2:7" ht="16.149999999999999" customHeight="1" x14ac:dyDescent="0.2">
      <c r="B35" s="72"/>
      <c r="C35" s="37" t="s">
        <v>10</v>
      </c>
      <c r="D35" s="22"/>
      <c r="E35" s="22"/>
      <c r="F35" s="22"/>
      <c r="G35" s="53"/>
    </row>
    <row r="36" spans="2:7" ht="42" customHeight="1" x14ac:dyDescent="0.2">
      <c r="B36" s="40" t="s">
        <v>42</v>
      </c>
      <c r="C36" s="14" t="s">
        <v>52</v>
      </c>
      <c r="D36" s="23"/>
      <c r="E36" s="23"/>
      <c r="F36" s="23"/>
      <c r="G36" s="47" t="s">
        <v>39</v>
      </c>
    </row>
    <row r="37" spans="2:7" ht="16.149999999999999" customHeight="1" x14ac:dyDescent="0.2">
      <c r="B37" s="16"/>
      <c r="C37" s="17" t="s">
        <v>3</v>
      </c>
      <c r="D37" s="7"/>
      <c r="E37" s="7">
        <f>SUM(E39:E42)</f>
        <v>364.7</v>
      </c>
      <c r="F37" s="7">
        <f>SUM(F39:F42)</f>
        <v>1400</v>
      </c>
      <c r="G37" s="51"/>
    </row>
    <row r="38" spans="2:7" ht="16.149999999999999" customHeight="1" x14ac:dyDescent="0.2">
      <c r="B38" s="70"/>
      <c r="C38" s="38" t="s">
        <v>4</v>
      </c>
      <c r="D38" s="6"/>
      <c r="E38" s="6"/>
      <c r="F38" s="6"/>
      <c r="G38" s="52"/>
    </row>
    <row r="39" spans="2:7" ht="16.149999999999999" customHeight="1" x14ac:dyDescent="0.2">
      <c r="B39" s="71"/>
      <c r="C39" s="37" t="s">
        <v>11</v>
      </c>
      <c r="D39" s="22"/>
      <c r="E39" s="21">
        <v>64.7</v>
      </c>
      <c r="F39" s="22">
        <v>200</v>
      </c>
      <c r="G39" s="53"/>
    </row>
    <row r="40" spans="2:7" ht="16.149999999999999" customHeight="1" x14ac:dyDescent="0.2">
      <c r="B40" s="71"/>
      <c r="C40" s="37" t="s">
        <v>14</v>
      </c>
      <c r="D40" s="22"/>
      <c r="E40" s="21"/>
      <c r="F40" s="22"/>
      <c r="G40" s="53"/>
    </row>
    <row r="41" spans="2:7" ht="25.5" customHeight="1" x14ac:dyDescent="0.2">
      <c r="B41" s="71"/>
      <c r="C41" s="37" t="s">
        <v>15</v>
      </c>
      <c r="D41" s="22"/>
      <c r="E41" s="21">
        <v>300</v>
      </c>
      <c r="F41" s="22">
        <v>1200</v>
      </c>
      <c r="G41" s="53"/>
    </row>
    <row r="42" spans="2:7" ht="16.149999999999999" customHeight="1" x14ac:dyDescent="0.2">
      <c r="B42" s="72"/>
      <c r="C42" s="37" t="s">
        <v>10</v>
      </c>
      <c r="D42" s="22"/>
      <c r="E42" s="22"/>
      <c r="F42" s="22"/>
      <c r="G42" s="53"/>
    </row>
    <row r="43" spans="2:7" ht="57" customHeight="1" x14ac:dyDescent="0.2">
      <c r="B43" s="40" t="s">
        <v>36</v>
      </c>
      <c r="C43" s="14" t="s">
        <v>53</v>
      </c>
      <c r="D43" s="23"/>
      <c r="E43" s="23"/>
      <c r="F43" s="23"/>
      <c r="G43" s="47" t="s">
        <v>39</v>
      </c>
    </row>
    <row r="44" spans="2:7" ht="16.149999999999999" customHeight="1" x14ac:dyDescent="0.2">
      <c r="B44" s="16"/>
      <c r="C44" s="17" t="s">
        <v>3</v>
      </c>
      <c r="D44" s="7">
        <f>SUM(D46:D49)</f>
        <v>4.4000000000000004</v>
      </c>
      <c r="E44" s="7">
        <f>SUM(E46:E49)</f>
        <v>130.19999999999999</v>
      </c>
      <c r="F44" s="7">
        <f>SUM(F46:F49)</f>
        <v>130.1</v>
      </c>
      <c r="G44" s="51"/>
    </row>
    <row r="45" spans="2:7" ht="16.149999999999999" customHeight="1" x14ac:dyDescent="0.2">
      <c r="B45" s="70"/>
      <c r="C45" s="38" t="s">
        <v>4</v>
      </c>
      <c r="D45" s="6"/>
      <c r="E45" s="6"/>
      <c r="F45" s="6"/>
      <c r="G45" s="52"/>
    </row>
    <row r="46" spans="2:7" ht="16.149999999999999" customHeight="1" x14ac:dyDescent="0.2">
      <c r="B46" s="71"/>
      <c r="C46" s="37" t="s">
        <v>11</v>
      </c>
      <c r="D46" s="22">
        <v>0.7</v>
      </c>
      <c r="E46" s="22">
        <v>19.5</v>
      </c>
      <c r="F46" s="22">
        <v>19.5</v>
      </c>
      <c r="G46" s="53"/>
    </row>
    <row r="47" spans="2:7" ht="16.149999999999999" customHeight="1" x14ac:dyDescent="0.2">
      <c r="B47" s="71"/>
      <c r="C47" s="37" t="s">
        <v>14</v>
      </c>
      <c r="D47" s="22"/>
      <c r="E47" s="22"/>
      <c r="F47" s="22"/>
      <c r="G47" s="53"/>
    </row>
    <row r="48" spans="2:7" ht="16.149999999999999" customHeight="1" x14ac:dyDescent="0.2">
      <c r="B48" s="71"/>
      <c r="C48" s="37" t="s">
        <v>15</v>
      </c>
      <c r="D48" s="22">
        <v>3.7</v>
      </c>
      <c r="E48" s="22">
        <v>110.7</v>
      </c>
      <c r="F48" s="22">
        <v>110.6</v>
      </c>
      <c r="G48" s="53"/>
    </row>
    <row r="49" spans="2:8" ht="16.149999999999999" customHeight="1" x14ac:dyDescent="0.2">
      <c r="B49" s="72"/>
      <c r="C49" s="37" t="s">
        <v>10</v>
      </c>
      <c r="D49" s="22"/>
      <c r="E49" s="22"/>
      <c r="F49" s="22"/>
      <c r="G49" s="53"/>
    </row>
    <row r="50" spans="2:8" ht="55.5" customHeight="1" x14ac:dyDescent="0.2">
      <c r="B50" s="40" t="s">
        <v>44</v>
      </c>
      <c r="C50" s="14" t="s">
        <v>54</v>
      </c>
      <c r="D50" s="23"/>
      <c r="E50" s="23"/>
      <c r="F50" s="23"/>
      <c r="G50" s="47" t="s">
        <v>41</v>
      </c>
    </row>
    <row r="51" spans="2:8" ht="16.149999999999999" customHeight="1" x14ac:dyDescent="0.2">
      <c r="B51" s="16"/>
      <c r="C51" s="17" t="s">
        <v>3</v>
      </c>
      <c r="D51" s="7">
        <f>SUM(D53:D56)</f>
        <v>86.300000000000011</v>
      </c>
      <c r="E51" s="7">
        <f>SUM(E53:E56)</f>
        <v>5</v>
      </c>
      <c r="F51" s="7">
        <f>SUM(F53:F56)</f>
        <v>0</v>
      </c>
      <c r="G51" s="51"/>
    </row>
    <row r="52" spans="2:8" ht="16.149999999999999" customHeight="1" x14ac:dyDescent="0.2">
      <c r="B52" s="70"/>
      <c r="C52" s="38" t="s">
        <v>4</v>
      </c>
      <c r="D52" s="6"/>
      <c r="E52" s="6"/>
      <c r="F52" s="6"/>
      <c r="G52" s="52"/>
    </row>
    <row r="53" spans="2:8" ht="16.149999999999999" customHeight="1" x14ac:dyDescent="0.2">
      <c r="B53" s="71"/>
      <c r="C53" s="37" t="s">
        <v>11</v>
      </c>
      <c r="D53" s="22"/>
      <c r="E53" s="22"/>
      <c r="F53" s="22"/>
      <c r="G53" s="53"/>
    </row>
    <row r="54" spans="2:8" ht="16.149999999999999" customHeight="1" x14ac:dyDescent="0.2">
      <c r="B54" s="71"/>
      <c r="C54" s="37" t="s">
        <v>14</v>
      </c>
      <c r="D54" s="22">
        <v>10.9</v>
      </c>
      <c r="E54" s="22"/>
      <c r="F54" s="22"/>
      <c r="G54" s="53"/>
    </row>
    <row r="55" spans="2:8" ht="16.149999999999999" customHeight="1" x14ac:dyDescent="0.2">
      <c r="B55" s="71"/>
      <c r="C55" s="37" t="s">
        <v>15</v>
      </c>
      <c r="D55" s="22">
        <v>75.2</v>
      </c>
      <c r="E55" s="22">
        <v>5</v>
      </c>
      <c r="F55" s="22"/>
      <c r="G55" s="53"/>
    </row>
    <row r="56" spans="2:8" ht="16.149999999999999" customHeight="1" x14ac:dyDescent="0.2">
      <c r="B56" s="72"/>
      <c r="C56" s="37" t="s">
        <v>10</v>
      </c>
      <c r="D56" s="22">
        <v>0.2</v>
      </c>
      <c r="E56" s="22"/>
      <c r="F56" s="22"/>
      <c r="G56" s="53"/>
    </row>
    <row r="57" spans="2:8" ht="55.5" customHeight="1" x14ac:dyDescent="0.2">
      <c r="B57" s="40" t="s">
        <v>43</v>
      </c>
      <c r="C57" s="14" t="s">
        <v>55</v>
      </c>
      <c r="D57" s="23"/>
      <c r="E57" s="23"/>
      <c r="F57" s="23"/>
      <c r="G57" s="47" t="s">
        <v>41</v>
      </c>
    </row>
    <row r="58" spans="2:8" ht="16.149999999999999" customHeight="1" x14ac:dyDescent="0.2">
      <c r="B58" s="16"/>
      <c r="C58" s="17" t="s">
        <v>3</v>
      </c>
      <c r="D58" s="7">
        <f>SUM(D60:D63)</f>
        <v>1.1000000000000001</v>
      </c>
      <c r="E58" s="7">
        <f t="shared" ref="E58:F58" si="5">SUM(E60:E63)</f>
        <v>0</v>
      </c>
      <c r="F58" s="7">
        <f t="shared" si="5"/>
        <v>0</v>
      </c>
      <c r="G58" s="51"/>
    </row>
    <row r="59" spans="2:8" ht="16.149999999999999" customHeight="1" x14ac:dyDescent="0.2">
      <c r="B59" s="43"/>
      <c r="C59" s="38" t="s">
        <v>4</v>
      </c>
      <c r="D59" s="6"/>
      <c r="E59" s="6"/>
      <c r="F59" s="6"/>
      <c r="G59" s="52"/>
    </row>
    <row r="60" spans="2:8" ht="31.15" customHeight="1" x14ac:dyDescent="0.2">
      <c r="B60" s="44"/>
      <c r="C60" s="37" t="s">
        <v>11</v>
      </c>
      <c r="D60" s="22">
        <v>0.5</v>
      </c>
      <c r="E60" s="22"/>
      <c r="F60" s="22"/>
      <c r="G60" s="53"/>
    </row>
    <row r="61" spans="2:8" ht="16.149999999999999" customHeight="1" x14ac:dyDescent="0.2">
      <c r="B61" s="44"/>
      <c r="C61" s="37" t="s">
        <v>14</v>
      </c>
      <c r="D61" s="22"/>
      <c r="E61" s="22"/>
      <c r="F61" s="22"/>
      <c r="G61" s="53"/>
    </row>
    <row r="62" spans="2:8" ht="16.149999999999999" customHeight="1" x14ac:dyDescent="0.2">
      <c r="B62" s="44"/>
      <c r="C62" s="37" t="s">
        <v>15</v>
      </c>
      <c r="D62" s="22">
        <v>0.6</v>
      </c>
      <c r="E62" s="22"/>
      <c r="F62" s="22"/>
      <c r="G62" s="53"/>
    </row>
    <row r="63" spans="2:8" ht="16.149999999999999" customHeight="1" x14ac:dyDescent="0.2">
      <c r="B63" s="45"/>
      <c r="C63" s="37" t="s">
        <v>10</v>
      </c>
      <c r="D63" s="22"/>
      <c r="E63" s="22"/>
      <c r="F63" s="22"/>
      <c r="G63" s="53"/>
    </row>
    <row r="64" spans="2:8" ht="39.75" customHeight="1" x14ac:dyDescent="0.2">
      <c r="B64" s="40" t="s">
        <v>59</v>
      </c>
      <c r="C64" s="14" t="s">
        <v>60</v>
      </c>
      <c r="D64" s="23"/>
      <c r="E64" s="23"/>
      <c r="F64" s="23"/>
      <c r="G64" s="47" t="s">
        <v>41</v>
      </c>
      <c r="H64" s="68"/>
    </row>
    <row r="65" spans="2:8" ht="16.149999999999999" customHeight="1" x14ac:dyDescent="0.2">
      <c r="B65" s="16"/>
      <c r="C65" s="17" t="s">
        <v>3</v>
      </c>
      <c r="D65" s="7">
        <f>SUM(D67:D70)</f>
        <v>0</v>
      </c>
      <c r="E65" s="7">
        <f>SUM(E67:E70)</f>
        <v>0</v>
      </c>
      <c r="F65" s="7">
        <f>SUM(F67:F70)</f>
        <v>0</v>
      </c>
      <c r="G65" s="51"/>
    </row>
    <row r="66" spans="2:8" ht="16.149999999999999" customHeight="1" x14ac:dyDescent="0.2">
      <c r="B66" s="65"/>
      <c r="C66" s="38" t="s">
        <v>4</v>
      </c>
      <c r="D66" s="6"/>
      <c r="E66" s="6"/>
      <c r="F66" s="6"/>
      <c r="G66" s="52"/>
    </row>
    <row r="67" spans="2:8" ht="16.149999999999999" customHeight="1" x14ac:dyDescent="0.2">
      <c r="B67" s="66"/>
      <c r="C67" s="37" t="s">
        <v>11</v>
      </c>
      <c r="D67" s="22"/>
      <c r="E67" s="22"/>
      <c r="F67" s="22"/>
      <c r="G67" s="53"/>
    </row>
    <row r="68" spans="2:8" ht="16.149999999999999" customHeight="1" x14ac:dyDescent="0.2">
      <c r="B68" s="66"/>
      <c r="C68" s="37" t="s">
        <v>14</v>
      </c>
      <c r="D68" s="22"/>
      <c r="E68" s="22"/>
      <c r="F68" s="22"/>
      <c r="G68" s="53"/>
    </row>
    <row r="69" spans="2:8" ht="16.149999999999999" customHeight="1" x14ac:dyDescent="0.2">
      <c r="B69" s="66"/>
      <c r="C69" s="37" t="s">
        <v>15</v>
      </c>
      <c r="D69" s="22"/>
      <c r="E69" s="22"/>
      <c r="F69" s="22"/>
      <c r="G69" s="53"/>
    </row>
    <row r="70" spans="2:8" ht="16.149999999999999" customHeight="1" x14ac:dyDescent="0.2">
      <c r="B70" s="67"/>
      <c r="C70" s="37" t="s">
        <v>10</v>
      </c>
      <c r="D70" s="22"/>
      <c r="E70" s="22"/>
      <c r="F70" s="22"/>
      <c r="G70" s="53"/>
    </row>
    <row r="71" spans="2:8" ht="26.25" customHeight="1" x14ac:dyDescent="0.2">
      <c r="B71" s="26"/>
      <c r="C71" s="35" t="s">
        <v>20</v>
      </c>
      <c r="D71" s="36">
        <f>+D7+D12+D19+D25+D32+D58+D37+D44+D51+D65</f>
        <v>759.60000000000014</v>
      </c>
      <c r="E71" s="36">
        <f>+E7+E12+E19+E25+E32+E58+E37+E44+E51+E65</f>
        <v>1177.4000000000001</v>
      </c>
      <c r="F71" s="36">
        <f>+F7+F12+F19+F25+F32+F58+F37+F44+F51+F65</f>
        <v>2234.7999999999997</v>
      </c>
      <c r="G71" s="54"/>
    </row>
    <row r="72" spans="2:8" ht="15.75" customHeight="1" x14ac:dyDescent="0.2">
      <c r="B72" s="19"/>
      <c r="C72" s="18" t="s">
        <v>5</v>
      </c>
      <c r="D72" s="5">
        <f>D48+D46+D41+D39</f>
        <v>4.4000000000000004</v>
      </c>
      <c r="E72" s="5">
        <f>E48+E46+E41+E39</f>
        <v>494.9</v>
      </c>
      <c r="F72" s="5">
        <f>+F48+F46+F41+F39</f>
        <v>1530.1</v>
      </c>
      <c r="G72" s="55"/>
    </row>
    <row r="73" spans="2:8" ht="31.5" customHeight="1" x14ac:dyDescent="0.2">
      <c r="B73" s="19"/>
      <c r="C73" s="18" t="s">
        <v>6</v>
      </c>
      <c r="D73" s="5">
        <v>192.1</v>
      </c>
      <c r="E73" s="5">
        <f>+E71-D71</f>
        <v>417.79999999999995</v>
      </c>
      <c r="F73" s="5">
        <f>+F71-E71</f>
        <v>1057.3999999999996</v>
      </c>
      <c r="G73" s="55"/>
    </row>
    <row r="74" spans="2:8" x14ac:dyDescent="0.2">
      <c r="C74" s="4"/>
    </row>
    <row r="75" spans="2:8" ht="13.15" customHeight="1" x14ac:dyDescent="0.2">
      <c r="B75" s="73" t="s">
        <v>12</v>
      </c>
      <c r="C75" s="73"/>
      <c r="D75" s="73"/>
      <c r="E75" s="73"/>
      <c r="F75" s="73"/>
      <c r="G75" s="73"/>
      <c r="H75" s="20"/>
    </row>
    <row r="76" spans="2:8" ht="18" customHeight="1" x14ac:dyDescent="0.2">
      <c r="B76" s="73" t="s">
        <v>13</v>
      </c>
      <c r="C76" s="73"/>
      <c r="D76" s="73"/>
      <c r="E76" s="73"/>
      <c r="F76" s="73"/>
      <c r="G76" s="73"/>
      <c r="H76" s="20"/>
    </row>
    <row r="77" spans="2:8" x14ac:dyDescent="0.2">
      <c r="B77" s="74" t="s">
        <v>17</v>
      </c>
      <c r="C77" s="74"/>
      <c r="D77" s="74"/>
      <c r="E77" s="74"/>
      <c r="F77" s="74"/>
      <c r="G77" s="74"/>
    </row>
    <row r="78" spans="2:8" x14ac:dyDescent="0.2">
      <c r="B78" s="1" t="s">
        <v>16</v>
      </c>
    </row>
    <row r="80" spans="2:8" x14ac:dyDescent="0.2">
      <c r="B80" s="56" t="s">
        <v>56</v>
      </c>
      <c r="C80" s="57">
        <v>2024</v>
      </c>
      <c r="D80" s="57">
        <v>2025</v>
      </c>
      <c r="E80" s="57">
        <v>2026</v>
      </c>
    </row>
    <row r="81" spans="2:5" ht="36" x14ac:dyDescent="0.2">
      <c r="B81" s="58" t="s">
        <v>3</v>
      </c>
      <c r="C81" s="59">
        <f>+C83+C84+C85+C86+C87+C88</f>
        <v>759.59999999999991</v>
      </c>
      <c r="D81" s="59">
        <f>+D83+D84+D85+D86+D87+D88</f>
        <v>1177.4000000000001</v>
      </c>
      <c r="E81" s="59">
        <f>+E83+E84+E85+E86+E87+E88</f>
        <v>2234.7999999999997</v>
      </c>
    </row>
    <row r="82" spans="2:5" x14ac:dyDescent="0.2">
      <c r="B82" s="60" t="s">
        <v>4</v>
      </c>
      <c r="C82" s="61"/>
      <c r="D82" s="61"/>
      <c r="E82" s="61"/>
    </row>
    <row r="83" spans="2:5" ht="39" customHeight="1" x14ac:dyDescent="0.2">
      <c r="B83" s="62" t="s">
        <v>11</v>
      </c>
      <c r="C83" s="63">
        <f>SUM(D9+D14+D21+D27+D34+D39+D46+D53+D60+D67)</f>
        <v>130.39999999999998</v>
      </c>
      <c r="D83" s="63">
        <f>+E9+E14+E21+E34+E60+E39+E46</f>
        <v>203.1</v>
      </c>
      <c r="E83" s="63">
        <f>+F9+F14+F21+F34+F60+F39+F46</f>
        <v>339.7</v>
      </c>
    </row>
    <row r="84" spans="2:5" ht="24" x14ac:dyDescent="0.2">
      <c r="B84" s="62" t="s">
        <v>57</v>
      </c>
      <c r="C84" s="63"/>
      <c r="D84" s="63"/>
      <c r="E84" s="63"/>
    </row>
    <row r="85" spans="2:5" ht="14.45" customHeight="1" x14ac:dyDescent="0.2">
      <c r="B85" s="62" t="s">
        <v>10</v>
      </c>
      <c r="C85" s="63">
        <f>+D10+D17+D23+D29+D35+D42+D49+D56+D63+D70</f>
        <v>30.7</v>
      </c>
      <c r="D85" s="63">
        <f>+E10+E17+E23+E29+E35+E42+E49+E56+E63</f>
        <v>31.6</v>
      </c>
      <c r="E85" s="63">
        <f>+F10+F17+F23+F29+F35+F42+F49+F56+F63</f>
        <v>31.9</v>
      </c>
    </row>
    <row r="86" spans="2:5" x14ac:dyDescent="0.2">
      <c r="B86" s="62" t="s">
        <v>58</v>
      </c>
      <c r="C86" s="63"/>
      <c r="D86" s="63"/>
      <c r="E86" s="63"/>
    </row>
    <row r="87" spans="2:5" ht="36" x14ac:dyDescent="0.2">
      <c r="B87" s="62" t="s">
        <v>14</v>
      </c>
      <c r="C87" s="63">
        <f>SUM(D15+D22+D28+D40+D47+D54+D61+D68)</f>
        <v>519</v>
      </c>
      <c r="D87" s="63">
        <f>+E15+E22+E28</f>
        <v>527</v>
      </c>
      <c r="E87" s="63">
        <f>+F15+F22+F28</f>
        <v>552.59999999999991</v>
      </c>
    </row>
    <row r="88" spans="2:5" ht="37.5" customHeight="1" x14ac:dyDescent="0.2">
      <c r="B88" s="64" t="s">
        <v>15</v>
      </c>
      <c r="C88" s="63">
        <f>+D62+D55+D48+D41+D69</f>
        <v>79.5</v>
      </c>
      <c r="D88" s="63">
        <f>+E62+E55+E48+E41</f>
        <v>415.7</v>
      </c>
      <c r="E88" s="63">
        <f>+F62+F55+F48+F41</f>
        <v>1310.5999999999999</v>
      </c>
    </row>
  </sheetData>
  <customSheetViews>
    <customSheetView guid="{51D049C6-10B5-44C2-A3A2-2EC56F7C438D}" fitToPage="1" topLeftCell="B64">
      <selection activeCell="D9" sqref="D9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5CBF137E-10C7-41A2-9031-D7B4E8B7D2F0}" fitToPage="1" topLeftCell="B1">
      <selection activeCell="C76" sqref="C76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76F73016-CF44-42EE-97F3-2BFD238AC0F3}" fitToPage="1" topLeftCell="B52">
      <selection activeCell="C63" sqref="C63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3B3EF607-2C6A-4372-9378-F2D81E16AE9B}" fitToPage="1" topLeftCell="B22">
      <selection activeCell="C37" sqref="C37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6144658D-28DD-4983-AFE0-11F3F2A6FC05}" fitToPage="1" topLeftCell="B1">
      <selection activeCell="B68" sqref="B68:G68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D086E9F3-036C-49E9-9F6D-B5B10EAADD5A}" showPageBreaks="1" fitToPage="1" topLeftCell="B64">
      <selection activeCell="N11" sqref="N11"/>
      <pageMargins left="0.39370078740157483" right="0.39370078740157483" top="0.59055118110236227" bottom="0.59055118110236227" header="0" footer="0"/>
      <pageSetup paperSize="9" fitToHeight="0" orientation="landscape" r:id="rId6"/>
    </customSheetView>
  </customSheetViews>
  <mergeCells count="11">
    <mergeCell ref="B2:G2"/>
    <mergeCell ref="B26:B29"/>
    <mergeCell ref="B76:G76"/>
    <mergeCell ref="B77:G77"/>
    <mergeCell ref="B16:B17"/>
    <mergeCell ref="B20:B23"/>
    <mergeCell ref="B75:G75"/>
    <mergeCell ref="B33:B35"/>
    <mergeCell ref="B52:B56"/>
    <mergeCell ref="B38:B42"/>
    <mergeCell ref="B45:B49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A8" sqref="A8:XFD8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8" t="s">
        <v>3</v>
      </c>
    </row>
    <row r="2" spans="2:2" ht="149.44999999999999" customHeight="1" x14ac:dyDescent="0.2">
      <c r="B2" s="3" t="s">
        <v>22</v>
      </c>
    </row>
    <row r="3" spans="2:2" ht="250.15" customHeight="1" x14ac:dyDescent="0.2">
      <c r="B3" s="2" t="s">
        <v>23</v>
      </c>
    </row>
    <row r="4" spans="2:2" ht="102" customHeight="1" x14ac:dyDescent="0.2">
      <c r="B4" s="2" t="s">
        <v>24</v>
      </c>
    </row>
    <row r="5" spans="2:2" ht="70.5" customHeight="1" x14ac:dyDescent="0.2">
      <c r="B5" s="2" t="s">
        <v>25</v>
      </c>
    </row>
    <row r="6" spans="2:2" ht="26.25" customHeight="1" x14ac:dyDescent="0.2">
      <c r="B6" s="2" t="s">
        <v>26</v>
      </c>
    </row>
    <row r="7" spans="2:2" ht="175.15" customHeight="1" x14ac:dyDescent="0.2">
      <c r="B7" s="2" t="s">
        <v>27</v>
      </c>
    </row>
    <row r="8" spans="2:2" ht="124.9" customHeight="1" x14ac:dyDescent="0.2">
      <c r="B8" s="42" t="s">
        <v>28</v>
      </c>
    </row>
    <row r="9" spans="2:2" x14ac:dyDescent="0.2">
      <c r="B9" s="4"/>
    </row>
  </sheetData>
  <customSheetViews>
    <customSheetView guid="{51D049C6-10B5-44C2-A3A2-2EC56F7C438D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CBF137E-10C7-41A2-9031-D7B4E8B7D2F0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76F73016-CF44-42EE-97F3-2BFD238AC0F3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3B3EF607-2C6A-4372-9378-F2D81E16AE9B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6144658D-28DD-4983-AFE0-11F3F2A6FC05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086E9F3-036C-49E9-9F6D-B5B10EAADD5A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6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user</cp:lastModifiedBy>
  <cp:lastPrinted>2024-02-10T11:53:33Z</cp:lastPrinted>
  <dcterms:created xsi:type="dcterms:W3CDTF">2023-07-11T10:34:54Z</dcterms:created>
  <dcterms:modified xsi:type="dcterms:W3CDTF">2024-12-16T15:59:39Z</dcterms:modified>
</cp:coreProperties>
</file>