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0" yWindow="0" windowWidth="12435" windowHeight="10560"/>
  </bookViews>
  <sheets>
    <sheet name="3pried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5" i="1" l="1"/>
  <c r="E381" i="1"/>
  <c r="D381" i="1"/>
  <c r="E363" i="1"/>
  <c r="D363" i="1"/>
  <c r="E354" i="1"/>
  <c r="D354" i="1"/>
  <c r="E348" i="1"/>
  <c r="D348" i="1"/>
  <c r="E357" i="1" l="1"/>
  <c r="D357" i="1"/>
  <c r="D356" i="1" l="1"/>
  <c r="E276" i="1" l="1"/>
  <c r="E275" i="1" s="1"/>
  <c r="D276" i="1"/>
  <c r="D275" i="1" s="1"/>
  <c r="E273" i="1"/>
  <c r="D273" i="1"/>
  <c r="E268" i="1"/>
  <c r="D268" i="1"/>
  <c r="E261" i="1"/>
  <c r="E260" i="1" s="1"/>
  <c r="D261" i="1"/>
  <c r="D260" i="1" s="1"/>
  <c r="E255" i="1"/>
  <c r="E254" i="1" s="1"/>
  <c r="D255" i="1"/>
  <c r="D254" i="1" s="1"/>
  <c r="E248" i="1"/>
  <c r="E247" i="1" s="1"/>
  <c r="D248" i="1"/>
  <c r="D247" i="1" s="1"/>
  <c r="E241" i="1"/>
  <c r="E240" i="1" s="1"/>
  <c r="D241" i="1"/>
  <c r="D240" i="1" s="1"/>
  <c r="E235" i="1"/>
  <c r="E234" i="1" s="1"/>
  <c r="D235" i="1"/>
  <c r="D234" i="1" s="1"/>
  <c r="E229" i="1"/>
  <c r="E228" i="1" s="1"/>
  <c r="D229" i="1"/>
  <c r="D228" i="1" s="1"/>
  <c r="E223" i="1"/>
  <c r="E222" i="1" s="1"/>
  <c r="D223" i="1"/>
  <c r="D222" i="1" s="1"/>
  <c r="E217" i="1"/>
  <c r="E216" i="1" s="1"/>
  <c r="D217" i="1"/>
  <c r="D216" i="1" s="1"/>
  <c r="E211" i="1"/>
  <c r="E210" i="1" s="1"/>
  <c r="D211" i="1"/>
  <c r="D210" i="1" s="1"/>
  <c r="E204" i="1"/>
  <c r="E203" i="1" s="1"/>
  <c r="D204" i="1"/>
  <c r="D203" i="1" s="1"/>
  <c r="E198" i="1"/>
  <c r="E197" i="1" s="1"/>
  <c r="D198" i="1"/>
  <c r="D197" i="1" s="1"/>
  <c r="E191" i="1"/>
  <c r="E190" i="1" s="1"/>
  <c r="D191" i="1"/>
  <c r="D190" i="1" s="1"/>
  <c r="E184" i="1"/>
  <c r="E183" i="1" s="1"/>
  <c r="D184" i="1"/>
  <c r="D183" i="1" s="1"/>
  <c r="E177" i="1"/>
  <c r="E176" i="1" s="1"/>
  <c r="D177" i="1"/>
  <c r="D176" i="1" s="1"/>
  <c r="E171" i="1"/>
  <c r="E170" i="1" s="1"/>
  <c r="D171" i="1"/>
  <c r="D170" i="1" s="1"/>
  <c r="E165" i="1"/>
  <c r="E164" i="1" s="1"/>
  <c r="D165" i="1"/>
  <c r="D164" i="1" s="1"/>
  <c r="E158" i="1"/>
  <c r="E157" i="1" s="1"/>
  <c r="D158" i="1"/>
  <c r="D157" i="1" s="1"/>
  <c r="D267" i="1" l="1"/>
  <c r="E267" i="1"/>
  <c r="D347" i="1" l="1"/>
  <c r="E16" i="1"/>
  <c r="D16" i="1"/>
  <c r="E382" i="1" l="1"/>
  <c r="E334" i="1" l="1"/>
  <c r="E333" i="1" s="1"/>
  <c r="D334" i="1"/>
  <c r="D333" i="1" s="1"/>
  <c r="E342" i="1"/>
  <c r="E341" i="1" s="1"/>
  <c r="D342" i="1"/>
  <c r="D341" i="1" s="1"/>
  <c r="E151" i="1"/>
  <c r="D151" i="1"/>
  <c r="E148" i="1"/>
  <c r="D148" i="1"/>
  <c r="E146" i="1"/>
  <c r="D146" i="1"/>
  <c r="E143" i="1"/>
  <c r="D143" i="1"/>
  <c r="E140" i="1"/>
  <c r="D140" i="1"/>
  <c r="E138" i="1"/>
  <c r="D138" i="1"/>
  <c r="E135" i="1"/>
  <c r="D135" i="1"/>
  <c r="E132" i="1"/>
  <c r="D132" i="1"/>
  <c r="E130" i="1"/>
  <c r="D130" i="1"/>
  <c r="E127" i="1"/>
  <c r="D127" i="1"/>
  <c r="E124" i="1"/>
  <c r="D124" i="1"/>
  <c r="E122" i="1"/>
  <c r="D122" i="1"/>
  <c r="E119" i="1"/>
  <c r="D119" i="1"/>
  <c r="E116" i="1"/>
  <c r="D116" i="1"/>
  <c r="E114" i="1"/>
  <c r="D114" i="1"/>
  <c r="E111" i="1"/>
  <c r="D111" i="1"/>
  <c r="E108" i="1"/>
  <c r="D108" i="1"/>
  <c r="E106" i="1"/>
  <c r="D106" i="1"/>
  <c r="E103" i="1"/>
  <c r="D103" i="1"/>
  <c r="E100" i="1"/>
  <c r="D100" i="1"/>
  <c r="E98" i="1"/>
  <c r="D98" i="1"/>
  <c r="E95" i="1"/>
  <c r="D95" i="1"/>
  <c r="E92" i="1"/>
  <c r="D92" i="1"/>
  <c r="E90" i="1"/>
  <c r="D90" i="1"/>
  <c r="E87" i="1"/>
  <c r="D87" i="1"/>
  <c r="E84" i="1"/>
  <c r="D84" i="1"/>
  <c r="E82" i="1"/>
  <c r="D82" i="1"/>
  <c r="E79" i="1"/>
  <c r="D79" i="1"/>
  <c r="E76" i="1"/>
  <c r="D76" i="1"/>
  <c r="E74" i="1"/>
  <c r="D74" i="1"/>
  <c r="E71" i="1"/>
  <c r="D71" i="1"/>
  <c r="E68" i="1"/>
  <c r="D68" i="1"/>
  <c r="E66" i="1"/>
  <c r="D66" i="1"/>
  <c r="E63" i="1"/>
  <c r="D63" i="1"/>
  <c r="E60" i="1"/>
  <c r="D60" i="1"/>
  <c r="E58" i="1"/>
  <c r="D58" i="1"/>
  <c r="D145" i="1" l="1"/>
  <c r="E145" i="1"/>
  <c r="D97" i="1"/>
  <c r="D113" i="1"/>
  <c r="E81" i="1"/>
  <c r="D121" i="1"/>
  <c r="D89" i="1"/>
  <c r="D129" i="1"/>
  <c r="D57" i="1"/>
  <c r="D81" i="1"/>
  <c r="E73" i="1"/>
  <c r="E137" i="1"/>
  <c r="D73" i="1"/>
  <c r="D65" i="1"/>
  <c r="E113" i="1"/>
  <c r="E129" i="1"/>
  <c r="E57" i="1"/>
  <c r="E65" i="1"/>
  <c r="E121" i="1"/>
  <c r="E97" i="1"/>
  <c r="E105" i="1"/>
  <c r="E89" i="1"/>
  <c r="D137" i="1"/>
  <c r="D105" i="1"/>
  <c r="D392" i="1"/>
  <c r="D391" i="1"/>
  <c r="D390" i="1"/>
  <c r="D389" i="1"/>
  <c r="D388" i="1"/>
  <c r="E387" i="1"/>
  <c r="D386" i="1"/>
  <c r="E384" i="1"/>
  <c r="D383" i="1"/>
  <c r="D382" i="1"/>
  <c r="E380" i="1"/>
  <c r="D380" i="1"/>
  <c r="E378" i="1"/>
  <c r="D378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D369" i="1"/>
  <c r="D368" i="1"/>
  <c r="D367" i="1"/>
  <c r="D366" i="1"/>
  <c r="D358" i="1"/>
  <c r="E355" i="1"/>
  <c r="D355" i="1"/>
  <c r="D353" i="1"/>
  <c r="D352" i="1" l="1"/>
  <c r="E379" i="1"/>
  <c r="E352" i="1"/>
  <c r="D387" i="1"/>
  <c r="D379" i="1"/>
  <c r="D370" i="1"/>
  <c r="E365" i="1"/>
  <c r="E370" i="1"/>
  <c r="D384" i="1"/>
  <c r="D365" i="1"/>
  <c r="E51" i="1"/>
  <c r="D51" i="1"/>
  <c r="E47" i="1"/>
  <c r="D47" i="1"/>
  <c r="E43" i="1"/>
  <c r="D43" i="1"/>
  <c r="E36" i="1"/>
  <c r="D36" i="1"/>
  <c r="E32" i="1"/>
  <c r="D32" i="1"/>
  <c r="E27" i="1"/>
  <c r="D27" i="1"/>
  <c r="E22" i="1"/>
  <c r="D22" i="1"/>
  <c r="E13" i="1"/>
  <c r="E12" i="1" s="1"/>
  <c r="D13" i="1"/>
  <c r="D12" i="1" s="1"/>
  <c r="E15" i="1" l="1"/>
  <c r="D15" i="1"/>
  <c r="D349" i="1" l="1"/>
  <c r="E349" i="1"/>
  <c r="D350" i="1"/>
  <c r="E350" i="1"/>
  <c r="D351" i="1"/>
  <c r="D360" i="1"/>
  <c r="D361" i="1"/>
  <c r="D362" i="1"/>
  <c r="E362" i="1"/>
  <c r="D364" i="1"/>
  <c r="E302" i="1"/>
  <c r="E301" i="1" s="1"/>
  <c r="D302" i="1"/>
  <c r="D301" i="1" s="1"/>
  <c r="E281" i="1"/>
  <c r="E280" i="1" s="1"/>
  <c r="D281" i="1"/>
  <c r="D280" i="1" s="1"/>
  <c r="E286" i="1"/>
  <c r="E285" i="1" s="1"/>
  <c r="D286" i="1"/>
  <c r="D285" i="1" s="1"/>
  <c r="E318" i="1"/>
  <c r="E317" i="1" s="1"/>
  <c r="D318" i="1"/>
  <c r="D317" i="1" s="1"/>
  <c r="E306" i="1"/>
  <c r="E305" i="1" s="1"/>
  <c r="D306" i="1"/>
  <c r="D305" i="1" s="1"/>
  <c r="E294" i="1"/>
  <c r="E293" i="1" s="1"/>
  <c r="D294" i="1"/>
  <c r="D293" i="1" s="1"/>
  <c r="E330" i="1"/>
  <c r="E329" i="1" s="1"/>
  <c r="D330" i="1"/>
  <c r="D329" i="1" s="1"/>
  <c r="E314" i="1"/>
  <c r="E313" i="1" s="1"/>
  <c r="D314" i="1"/>
  <c r="D313" i="1" s="1"/>
  <c r="E153" i="1"/>
  <c r="E154" i="1"/>
  <c r="D154" i="1"/>
  <c r="D153" i="1"/>
  <c r="E322" i="1"/>
  <c r="E321" i="1" s="1"/>
  <c r="D322" i="1"/>
  <c r="D321" i="1" s="1"/>
  <c r="E310" i="1"/>
  <c r="E309" i="1" s="1"/>
  <c r="D310" i="1"/>
  <c r="D309" i="1" s="1"/>
  <c r="E326" i="1"/>
  <c r="E325" i="1" s="1"/>
  <c r="D326" i="1"/>
  <c r="D325" i="1" s="1"/>
  <c r="E290" i="1"/>
  <c r="E289" i="1" s="1"/>
  <c r="D290" i="1"/>
  <c r="D289" i="1" s="1"/>
  <c r="E298" i="1"/>
  <c r="E297" i="1" s="1"/>
  <c r="D298" i="1"/>
  <c r="D297" i="1" s="1"/>
  <c r="E359" i="1" l="1"/>
  <c r="E346" i="1"/>
  <c r="D346" i="1"/>
  <c r="D359" i="1"/>
  <c r="E345" i="1" l="1"/>
  <c r="D345" i="1"/>
</calcChain>
</file>

<file path=xl/sharedStrings.xml><?xml version="1.0" encoding="utf-8"?>
<sst xmlns="http://schemas.openxmlformats.org/spreadsheetml/2006/main" count="531" uniqueCount="153">
  <si>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</si>
  <si>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</si>
  <si>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</si>
  <si>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</si>
  <si>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</si>
  <si>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</si>
  <si>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</si>
  <si>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</si>
  <si>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</si>
  <si>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</si>
  <si>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</si>
  <si>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</si>
  <si>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</si>
  <si>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</si>
  <si>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</si>
  <si>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</si>
  <si>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</si>
  <si>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</si>
  <si>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</si>
  <si>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</si>
  <si>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</si>
  <si>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</si>
  <si>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</si>
  <si>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</si>
  <si>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</si>
  <si>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</si>
  <si>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</si>
  <si>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</si>
  <si>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</si>
  <si>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</si>
  <si>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</si>
  <si>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</si>
  <si>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</si>
  <si>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</si>
  <si>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</si>
  <si>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</si>
  <si>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</si>
  <si>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</si>
  <si>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</si>
  <si>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</si>
  <si>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</si>
  <si>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</si>
  <si>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</si>
  <si>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</si>
  <si>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</si>
  <si>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</si>
  <si>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</si>
  <si>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</si>
  <si>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</si>
  <si>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</si>
  <si>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</si>
  <si>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</si>
  <si>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</si>
  <si>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</si>
  <si>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</si>
  <si>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</si>
  <si>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</si>
  <si>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</si>
  <si>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</si>
  <si>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</si>
  <si>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</si>
  <si>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</si>
  <si>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</si>
  <si>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</si>
  <si>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</si>
  <si>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</si>
  <si>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</si>
  <si>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</si>
  <si>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</si>
  <si>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</si>
  <si>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</si>
  <si>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</si>
  <si>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</si>
  <si>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</si>
  <si>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</si>
  <si>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</si>
  <si>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</si>
  <si>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</si>
  <si>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</si>
  <si>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</si>
  <si>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</si>
  <si>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</si>
  <si>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</si>
  <si>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</si>
  <si>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</si>
  <si>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</si>
  <si>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</si>
  <si>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</si>
  <si>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</si>
  <si>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</si>
  <si>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</si>
  <si>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</si>
  <si>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</si>
  <si>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</si>
  <si>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</si>
  <si>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</si>
  <si>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</si>
  <si>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</si>
  <si>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</si>
  <si>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</si>
  <si>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</si>
  <si>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</si>
  <si>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</si>
  <si>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</si>
  <si>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</si>
  <si>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</si>
  <si>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</si>
  <si>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</si>
  <si>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</si>
  <si>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</si>
  <si>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</si>
  <si>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</si>
  <si>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</si>
  <si>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</si>
  <si>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</si>
  <si>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</si>
  <si>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</si>
  <si>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</si>
  <si>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</si>
  <si>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</si>
  <si>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</si>
  <si>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</si>
  <si>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</si>
  <si>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</si>
  <si>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</si>
  <si>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</si>
  <si>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</si>
  <si>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</si>
  <si>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</si>
  <si>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</si>
  <si>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</si>
  <si>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</si>
  <si>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</si>
  <si>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</si>
  <si>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</si>
  <si>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Naujamiesčio mokykla, iš viso</t>
  </si>
  <si>
    <t>valstybės biudžeto lėšos</t>
  </si>
  <si>
    <t>pažangos priemonės lėšos</t>
  </si>
  <si>
    <t>valstybės skolintos lėšos</t>
  </si>
  <si>
    <t>35.</t>
  </si>
  <si>
    <t>Iš viso išlaidoms</t>
  </si>
  <si>
    <t>iš jų darbo
užmokesčiui</t>
  </si>
  <si>
    <t xml:space="preserve">ES paramos lėšos </t>
  </si>
  <si>
    <t>PATVIRTINTA</t>
  </si>
  <si>
    <t>Panevėžio rajono savivaldybės tarybos</t>
  </si>
  <si>
    <t>3 priedas</t>
  </si>
  <si>
    <t>PANEVĖŽIO RAJONO SAVIVALDYBĖS 2024 METŲ ASIGNAVIMAI PAGAL PROGRAMAS</t>
  </si>
  <si>
    <t>iš jų: Ugdymo proceso ir kokybiškos ugdymosi aplinkos užtikrinimo 
programa</t>
  </si>
  <si>
    <t>iš jų: Aktyvaus bendruomenės gyvenimo skatinimo programa</t>
  </si>
  <si>
    <t>iš jų: Socialinės atskirties mažinimo programa</t>
  </si>
  <si>
    <t>iš jų: Sveikatos apsaugos programa</t>
  </si>
  <si>
    <t>(tūkst. eurų)</t>
  </si>
  <si>
    <t>2024 m. vasario 15 d. sprendimu Nr. T-39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</si>
</sst>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58">
    <xf numFmtId="0" fontId="0" fillId="0" borderId="0" xfId="0"/>
    <xf numFmtId="0" fontId="2" fillId="0" borderId="0" xfId="1" applyFont="1"/>
    <xf numFmtId="0" fontId="1" fillId="0" borderId="0" xfId="1"/>
    <xf numFmtId="49" fontId="9" fillId="2" borderId="2" xfId="1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49" fontId="14" fillId="2" borderId="9" xfId="2" applyNumberFormat="1" applyFont="1" applyFill="1" applyBorder="1" applyAlignment="1" applyProtection="1">
      <alignment horizontal="center" vertical="center"/>
    </xf>
    <xf numFmtId="0" fontId="14" fillId="2" borderId="8" xfId="2" applyNumberFormat="1" applyFont="1" applyFill="1" applyBorder="1" applyAlignment="1" applyProtection="1">
      <alignment horizontal="center" vertical="center"/>
    </xf>
    <xf numFmtId="49" fontId="14" fillId="2" borderId="8" xfId="2" applyNumberFormat="1" applyFont="1" applyFill="1" applyBorder="1" applyAlignment="1" applyProtection="1">
      <alignment horizontal="center" vertical="center"/>
    </xf>
    <xf numFmtId="0" fontId="14" fillId="2" borderId="8" xfId="2" applyNumberFormat="1" applyFont="1" applyFill="1" applyBorder="1" applyAlignment="1" applyProtection="1">
      <alignment horizontal="center" vertical="center" wrapText="1"/>
    </xf>
    <xf numFmtId="164" fontId="14" fillId="2" borderId="2" xfId="1" applyNumberFormat="1" applyFont="1" applyFill="1" applyBorder="1" applyAlignment="1">
      <alignment vertical="center"/>
    </xf>
    <xf numFmtId="0" fontId="6" fillId="5" borderId="16" xfId="1" applyFont="1" applyFill="1" applyBorder="1" applyAlignment="1">
      <alignment horizontal="left"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4" fillId="2" borderId="17" xfId="2" applyNumberFormat="1" applyFont="1" applyFill="1" applyBorder="1" applyAlignment="1" applyProtection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4" fillId="2" borderId="19" xfId="2" applyNumberFormat="1" applyFont="1" applyFill="1" applyBorder="1" applyAlignment="1" applyProtection="1">
      <alignment horizontal="center" vertical="center" wrapText="1"/>
    </xf>
    <xf numFmtId="49" fontId="14" fillId="2" borderId="15" xfId="2" applyNumberFormat="1" applyFont="1" applyFill="1" applyBorder="1" applyAlignment="1" applyProtection="1">
      <alignment horizontal="center" vertical="center"/>
    </xf>
    <xf numFmtId="0" fontId="6" fillId="5" borderId="5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4" fillId="2" borderId="18" xfId="2" applyNumberFormat="1" applyFont="1" applyFill="1" applyBorder="1" applyAlignment="1" applyProtection="1">
      <alignment horizontal="center" vertical="center" wrapText="1"/>
    </xf>
    <xf numFmtId="0" fontId="6" fillId="5" borderId="2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8" fillId="2" borderId="18" xfId="1" applyFont="1" applyFill="1" applyBorder="1" applyAlignment="1">
      <alignment horizontal="right" vertical="center"/>
    </xf>
    <xf numFmtId="0" fontId="8" fillId="2" borderId="19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0" fontId="8" fillId="2" borderId="18" xfId="1" applyFont="1" applyFill="1" applyBorder="1" applyAlignment="1">
      <alignment horizontal="left" vertical="center"/>
    </xf>
    <xf numFmtId="0" fontId="8" fillId="2" borderId="21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49" fontId="4" fillId="2" borderId="2" xfId="1" applyNumberFormat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6" fillId="5" borderId="3" xfId="1" applyFont="1" applyFill="1" applyBorder="1" applyAlignment="1">
      <alignment vertical="center"/>
    </xf>
    <xf numFmtId="0" fontId="6" fillId="5" borderId="4" xfId="1" applyFont="1" applyFill="1" applyBorder="1" applyAlignment="1">
      <alignment vertical="center"/>
    </xf>
    <xf numFmtId="49" fontId="14" fillId="2" borderId="0" xfId="2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49" fontId="14" fillId="2" borderId="28" xfId="2" applyNumberFormat="1" applyFont="1" applyFill="1" applyBorder="1" applyAlignment="1" applyProtection="1">
      <alignment horizontal="center" vertical="center"/>
    </xf>
    <xf numFmtId="0" fontId="14" fillId="2" borderId="23" xfId="2" applyNumberFormat="1" applyFont="1" applyFill="1" applyBorder="1" applyAlignment="1" applyProtection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8" fillId="6" borderId="2" xfId="1" applyNumberFormat="1" applyFont="1" applyFill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164" fontId="6" fillId="5" borderId="6" xfId="1" applyNumberFormat="1" applyFont="1" applyFill="1" applyBorder="1" applyAlignment="1">
      <alignment vertical="center"/>
    </xf>
    <xf numFmtId="164" fontId="14" fillId="2" borderId="6" xfId="2" applyNumberFormat="1" applyFont="1" applyFill="1" applyBorder="1" applyAlignment="1" applyProtection="1">
      <alignment horizontal="right" vertical="center"/>
    </xf>
    <xf numFmtId="164" fontId="8" fillId="2" borderId="6" xfId="1" applyNumberFormat="1" applyFont="1" applyFill="1" applyBorder="1" applyAlignment="1">
      <alignment vertical="center"/>
    </xf>
    <xf numFmtId="164" fontId="8" fillId="6" borderId="6" xfId="1" applyNumberFormat="1" applyFont="1" applyFill="1" applyBorder="1" applyAlignment="1">
      <alignment vertical="center"/>
    </xf>
    <xf numFmtId="164" fontId="14" fillId="2" borderId="6" xfId="1" applyNumberFormat="1" applyFont="1" applyFill="1" applyBorder="1" applyAlignment="1">
      <alignment vertical="center"/>
    </xf>
    <xf numFmtId="164" fontId="8" fillId="2" borderId="13" xfId="1" applyNumberFormat="1" applyFont="1" applyFill="1" applyBorder="1" applyAlignment="1">
      <alignment vertical="center"/>
    </xf>
    <xf numFmtId="0" fontId="1" fillId="0" borderId="8" xfId="1" applyBorder="1" applyAlignment="1">
      <alignment vertical="center"/>
    </xf>
    <xf numFmtId="164" fontId="6" fillId="5" borderId="8" xfId="1" applyNumberFormat="1" applyFont="1" applyFill="1" applyBorder="1" applyAlignment="1">
      <alignment vertical="center"/>
    </xf>
    <xf numFmtId="164" fontId="14" fillId="2" borderId="8" xfId="1" applyNumberFormat="1" applyFont="1" applyFill="1" applyBorder="1" applyAlignment="1">
      <alignment vertical="center"/>
    </xf>
    <xf numFmtId="164" fontId="8" fillId="2" borderId="8" xfId="1" applyNumberFormat="1" applyFont="1" applyFill="1" applyBorder="1" applyAlignment="1">
      <alignment vertical="center"/>
    </xf>
    <xf numFmtId="164" fontId="14" fillId="2" borderId="8" xfId="2" applyNumberFormat="1" applyFont="1" applyFill="1" applyBorder="1" applyAlignment="1" applyProtection="1">
      <alignment horizontal="right" vertical="center"/>
    </xf>
    <xf numFmtId="164" fontId="8" fillId="6" borderId="8" xfId="1" applyNumberFormat="1" applyFont="1" applyFill="1" applyBorder="1" applyAlignment="1">
      <alignment vertical="center"/>
    </xf>
    <xf numFmtId="164" fontId="6" fillId="5" borderId="29" xfId="1" applyNumberFormat="1" applyFont="1" applyFill="1" applyBorder="1" applyAlignment="1">
      <alignment vertical="center"/>
    </xf>
    <xf numFmtId="164" fontId="6" fillId="5" borderId="19" xfId="1" applyNumberFormat="1" applyFont="1" applyFill="1" applyBorder="1" applyAlignment="1">
      <alignment vertical="center"/>
    </xf>
    <xf numFmtId="164" fontId="4" fillId="2" borderId="8" xfId="1" applyNumberFormat="1" applyFont="1" applyFill="1" applyBorder="1" applyAlignment="1">
      <alignment vertical="center"/>
    </xf>
    <xf numFmtId="164" fontId="14" fillId="2" borderId="38" xfId="1" applyNumberFormat="1" applyFont="1" applyFill="1" applyBorder="1" applyAlignment="1">
      <alignment vertical="center"/>
    </xf>
    <xf numFmtId="164" fontId="6" fillId="5" borderId="36" xfId="1" applyNumberFormat="1" applyFont="1" applyFill="1" applyBorder="1" applyAlignment="1">
      <alignment vertical="center"/>
    </xf>
    <xf numFmtId="49" fontId="14" fillId="2" borderId="43" xfId="2" applyNumberFormat="1" applyFont="1" applyFill="1" applyBorder="1" applyAlignment="1" applyProtection="1">
      <alignment horizontal="center" vertical="center"/>
    </xf>
    <xf numFmtId="164" fontId="8" fillId="2" borderId="17" xfId="1" applyNumberFormat="1" applyFont="1" applyFill="1" applyBorder="1" applyAlignment="1">
      <alignment vertical="center"/>
    </xf>
    <xf numFmtId="164" fontId="6" fillId="5" borderId="38" xfId="1" applyNumberFormat="1" applyFont="1" applyFill="1" applyBorder="1" applyAlignment="1">
      <alignment vertical="center"/>
    </xf>
    <xf numFmtId="164" fontId="6" fillId="5" borderId="8" xfId="1" applyNumberFormat="1" applyFont="1" applyFill="1" applyBorder="1" applyAlignment="1">
      <alignment horizontal="right" vertical="center"/>
    </xf>
    <xf numFmtId="164" fontId="14" fillId="6" borderId="8" xfId="1" applyNumberFormat="1" applyFont="1" applyFill="1" applyBorder="1" applyAlignment="1">
      <alignment vertical="center"/>
    </xf>
    <xf numFmtId="164" fontId="18" fillId="0" borderId="8" xfId="1" applyNumberFormat="1" applyFont="1" applyBorder="1" applyAlignment="1">
      <alignment vertical="center"/>
    </xf>
    <xf numFmtId="164" fontId="8" fillId="0" borderId="8" xfId="1" applyNumberFormat="1" applyFont="1" applyBorder="1" applyAlignment="1">
      <alignment vertical="center"/>
    </xf>
    <xf numFmtId="164" fontId="13" fillId="2" borderId="8" xfId="1" applyNumberFormat="1" applyFont="1" applyFill="1" applyBorder="1" applyAlignment="1">
      <alignment vertical="center"/>
    </xf>
    <xf numFmtId="164" fontId="8" fillId="6" borderId="13" xfId="1" applyNumberFormat="1" applyFont="1" applyFill="1" applyBorder="1" applyAlignment="1">
      <alignment vertical="center"/>
    </xf>
    <xf numFmtId="164" fontId="8" fillId="6" borderId="17" xfId="1" applyNumberFormat="1" applyFont="1" applyFill="1" applyBorder="1" applyAlignment="1">
      <alignment vertical="center"/>
    </xf>
    <xf numFmtId="164" fontId="6" fillId="4" borderId="29" xfId="1" applyNumberFormat="1" applyFont="1" applyFill="1" applyBorder="1" applyAlignment="1">
      <alignment vertical="center"/>
    </xf>
    <xf numFmtId="164" fontId="6" fillId="4" borderId="19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49" fontId="9" fillId="2" borderId="21" xfId="1" applyNumberFormat="1" applyFont="1" applyFill="1" applyBorder="1" applyAlignment="1">
      <alignment vertical="center"/>
    </xf>
    <xf numFmtId="0" fontId="8" fillId="0" borderId="8" xfId="1" applyFont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164" fontId="6" fillId="5" borderId="35" xfId="1" applyNumberFormat="1" applyFont="1" applyFill="1" applyBorder="1" applyAlignment="1">
      <alignment vertical="center"/>
    </xf>
    <xf numFmtId="164" fontId="6" fillId="5" borderId="31" xfId="1" applyNumberFormat="1" applyFont="1" applyFill="1" applyBorder="1" applyAlignment="1">
      <alignment vertical="center"/>
    </xf>
    <xf numFmtId="164" fontId="6" fillId="5" borderId="48" xfId="1" applyNumberFormat="1" applyFont="1" applyFill="1" applyBorder="1" applyAlignment="1">
      <alignment vertical="center"/>
    </xf>
    <xf numFmtId="164" fontId="8" fillId="2" borderId="38" xfId="1" applyNumberFormat="1" applyFont="1" applyFill="1" applyBorder="1" applyAlignment="1">
      <alignment vertical="center"/>
    </xf>
    <xf numFmtId="164" fontId="8" fillId="2" borderId="30" xfId="1" applyNumberFormat="1" applyFont="1" applyFill="1" applyBorder="1" applyAlignment="1">
      <alignment vertical="center"/>
    </xf>
    <xf numFmtId="164" fontId="8" fillId="2" borderId="3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center" vertical="center"/>
    </xf>
    <xf numFmtId="1" fontId="8" fillId="2" borderId="31" xfId="1" applyNumberFormat="1" applyFont="1" applyFill="1" applyBorder="1" applyAlignment="1">
      <alignment vertical="center"/>
    </xf>
    <xf numFmtId="164" fontId="8" fillId="6" borderId="38" xfId="1" applyNumberFormat="1" applyFont="1" applyFill="1" applyBorder="1" applyAlignment="1">
      <alignment vertical="center"/>
    </xf>
    <xf numFmtId="0" fontId="18" fillId="0" borderId="8" xfId="1" applyFont="1" applyBorder="1" applyAlignment="1">
      <alignment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164" fontId="8" fillId="0" borderId="34" xfId="1" applyNumberFormat="1" applyFont="1" applyBorder="1" applyAlignment="1">
      <alignment vertical="center"/>
    </xf>
    <xf numFmtId="0" fontId="6" fillId="5" borderId="14" xfId="2" applyNumberFormat="1" applyFont="1" applyFill="1" applyBorder="1" applyAlignment="1" applyProtection="1">
      <alignment horizontal="left" vertical="center"/>
    </xf>
    <xf numFmtId="49" fontId="7" fillId="5" borderId="5" xfId="2" applyNumberFormat="1" applyFont="1" applyFill="1" applyBorder="1" applyAlignment="1" applyProtection="1">
      <alignment horizontal="left" vertical="center"/>
    </xf>
    <xf numFmtId="0" fontId="4" fillId="2" borderId="40" xfId="1" applyFont="1" applyFill="1" applyBorder="1" applyAlignment="1">
      <alignment horizontal="center" vertical="center"/>
    </xf>
    <xf numFmtId="164" fontId="11" fillId="2" borderId="8" xfId="3" applyNumberFormat="1" applyFont="1" applyFill="1" applyBorder="1" applyAlignment="1" applyProtection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49" fontId="4" fillId="2" borderId="6" xfId="1" applyNumberFormat="1" applyFont="1" applyFill="1" applyBorder="1" applyAlignment="1">
      <alignment horizontal="right" vertical="center"/>
    </xf>
    <xf numFmtId="49" fontId="4" fillId="2" borderId="33" xfId="1" applyNumberFormat="1" applyFont="1" applyFill="1" applyBorder="1" applyAlignment="1">
      <alignment horizontal="right" vertical="center"/>
    </xf>
    <xf numFmtId="164" fontId="4" fillId="2" borderId="13" xfId="1" applyNumberFormat="1" applyFont="1" applyFill="1" applyBorder="1" applyAlignment="1">
      <alignment vertical="center"/>
    </xf>
    <xf numFmtId="164" fontId="4" fillId="2" borderId="17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4" fillId="2" borderId="2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6" fillId="4" borderId="47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46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top" wrapText="1"/>
    </xf>
    <xf numFmtId="0" fontId="6" fillId="2" borderId="49" xfId="1" applyFont="1" applyFill="1" applyBorder="1" applyAlignment="1">
      <alignment horizontal="center" vertical="top" wrapText="1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49" fontId="9" fillId="2" borderId="9" xfId="1" applyNumberFormat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top" wrapText="1"/>
    </xf>
    <xf numFmtId="0" fontId="6" fillId="2" borderId="41" xfId="1" applyFont="1" applyFill="1" applyBorder="1" applyAlignment="1">
      <alignment horizontal="center" vertical="top" wrapText="1"/>
    </xf>
    <xf numFmtId="0" fontId="4" fillId="2" borderId="39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6" fillId="2" borderId="26" xfId="1" applyFont="1" applyFill="1" applyBorder="1" applyAlignment="1">
      <alignment horizontal="center" vertical="top" wrapText="1"/>
    </xf>
    <xf numFmtId="49" fontId="9" fillId="2" borderId="0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14" fillId="2" borderId="40" xfId="2" applyNumberFormat="1" applyFont="1" applyFill="1" applyBorder="1" applyAlignment="1" applyProtection="1">
      <alignment horizontal="center" vertical="center"/>
    </xf>
    <xf numFmtId="49" fontId="14" fillId="2" borderId="46" xfId="2" applyNumberFormat="1" applyFont="1" applyFill="1" applyBorder="1" applyAlignment="1" applyProtection="1">
      <alignment horizontal="center" vertical="center"/>
    </xf>
    <xf numFmtId="0" fontId="6" fillId="2" borderId="37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10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3" fillId="2" borderId="41" xfId="1" applyFont="1" applyFill="1" applyBorder="1" applyAlignment="1">
      <alignment horizontal="center" vertical="top" wrapText="1"/>
    </xf>
    <xf numFmtId="0" fontId="3" fillId="2" borderId="40" xfId="1" applyFont="1" applyFill="1" applyBorder="1" applyAlignment="1">
      <alignment horizontal="center" vertical="top" wrapText="1"/>
    </xf>
    <xf numFmtId="0" fontId="12" fillId="2" borderId="42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top" wrapText="1"/>
    </xf>
    <xf numFmtId="0" fontId="3" fillId="2" borderId="49" xfId="1" applyFont="1" applyFill="1" applyBorder="1" applyAlignment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0" fontId="6" fillId="2" borderId="11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49" fontId="9" fillId="2" borderId="17" xfId="1" applyNumberFormat="1" applyFont="1" applyFill="1" applyBorder="1" applyAlignment="1">
      <alignment horizontal="center" vertical="center"/>
    </xf>
    <xf numFmtId="49" fontId="9" fillId="2" borderId="18" xfId="1" applyNumberFormat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horizontal="center" vertical="center"/>
    </xf>
    <xf numFmtId="49" fontId="14" fillId="2" borderId="17" xfId="2" applyNumberFormat="1" applyFont="1" applyFill="1" applyBorder="1" applyAlignment="1" applyProtection="1">
      <alignment horizontal="center" vertical="center"/>
    </xf>
    <xf numFmtId="49" fontId="14" fillId="2" borderId="18" xfId="2" applyNumberFormat="1" applyFont="1" applyFill="1" applyBorder="1" applyAlignment="1" applyProtection="1">
      <alignment horizontal="center" vertical="center"/>
    </xf>
    <xf numFmtId="49" fontId="14" fillId="2" borderId="19" xfId="2" applyNumberFormat="1" applyFont="1" applyFill="1" applyBorder="1" applyAlignment="1" applyProtection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tabSelected="1" topLeftCell="A331" zoomScaleNormal="100" workbookViewId="0">
      <selection activeCell="H13" sqref="H1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9.42578125" style="2" customWidth="1"/>
    <col min="4" max="4" width="15.28515625" style="2" customWidth="1"/>
    <col min="5" max="5" width="14.7109375" style="2" customWidth="1"/>
    <col min="6" max="16384" width="8.7109375" style="2"/>
  </cols>
  <sheetData>
    <row r="1" spans="1:5" s="23" customFormat="1" ht="15" customHeight="1" x14ac:dyDescent="0.25">
      <c r="A1" s="1"/>
      <c r="B1" s="1"/>
      <c r="C1" s="1"/>
      <c r="D1" s="2"/>
      <c r="E1" s="2"/>
    </row>
    <row r="2" spans="1:5" s="23" customFormat="1" ht="15" customHeight="1" x14ac:dyDescent="0.25">
      <c r="A2" s="1"/>
      <c r="B2" s="1"/>
      <c r="C2" s="1" t="s">
        <v>143</v>
      </c>
      <c r="D2" s="2"/>
      <c r="E2" s="2"/>
    </row>
    <row r="3" spans="1:5" s="23" customFormat="1" ht="15" customHeight="1" x14ac:dyDescent="0.25">
      <c r="A3" s="1"/>
      <c r="B3" s="1"/>
      <c r="C3" s="1" t="s">
        <v>144</v>
      </c>
      <c r="D3" s="2"/>
      <c r="E3" s="2"/>
    </row>
    <row r="4" spans="1:5" s="23" customFormat="1" ht="15" customHeight="1" x14ac:dyDescent="0.25">
      <c r="A4" s="1"/>
      <c r="B4" s="1"/>
      <c r="C4" s="1" t="s">
        <v>152</v>
      </c>
      <c r="D4" s="2"/>
      <c r="E4" s="2"/>
    </row>
    <row r="5" spans="1:5" s="23" customFormat="1" ht="15" customHeight="1" x14ac:dyDescent="0.25">
      <c r="A5" s="1"/>
      <c r="B5" s="1"/>
      <c r="C5" s="1" t="s">
        <v>145</v>
      </c>
      <c r="D5" s="2"/>
      <c r="E5" s="2"/>
    </row>
    <row r="6" spans="1:5" s="23" customFormat="1" ht="15" customHeight="1" x14ac:dyDescent="0.25">
      <c r="A6" s="1"/>
      <c r="B6" s="1"/>
      <c r="C6" s="1"/>
      <c r="D6" s="2"/>
      <c r="E6" s="2"/>
    </row>
    <row r="7" spans="1:5" s="23" customFormat="1" ht="15" customHeight="1" x14ac:dyDescent="0.25">
      <c r="A7" s="1"/>
      <c r="B7" s="1"/>
      <c r="C7" s="1"/>
      <c r="D7" s="2"/>
      <c r="E7" s="2"/>
    </row>
    <row r="8" spans="1:5" s="23" customFormat="1" ht="15" customHeight="1" x14ac:dyDescent="0.25">
      <c r="A8" s="100" t="s">
        <v>146</v>
      </c>
      <c r="B8" s="100"/>
      <c r="C8" s="100"/>
      <c r="D8" s="100"/>
      <c r="E8" s="100"/>
    </row>
    <row r="9" spans="1:5" s="23" customFormat="1" ht="15" customHeight="1" x14ac:dyDescent="0.25">
      <c r="A9" s="1"/>
      <c r="B9" s="1"/>
      <c r="C9" s="1"/>
      <c r="D9" s="2"/>
      <c r="E9" s="2"/>
    </row>
    <row r="10" spans="1:5" s="23" customFormat="1" ht="12.75" customHeight="1" x14ac:dyDescent="0.25">
      <c r="A10" s="1"/>
      <c r="B10" s="1"/>
      <c r="C10" s="1"/>
      <c r="D10" s="2"/>
      <c r="E10" s="99" t="s">
        <v>151</v>
      </c>
    </row>
    <row r="11" spans="1:5" s="23" customFormat="1" ht="30" customHeight="1" x14ac:dyDescent="0.25">
      <c r="A11" s="43" t="s">
        <v>0</v>
      </c>
      <c r="B11" s="42" t="s">
        <v>1</v>
      </c>
      <c r="C11" s="43" t="s">
        <v>2</v>
      </c>
      <c r="D11" s="42" t="s">
        <v>140</v>
      </c>
      <c r="E11" s="43" t="s">
        <v>141</v>
      </c>
    </row>
    <row r="12" spans="1:5" s="23" customFormat="1" ht="18" customHeight="1" x14ac:dyDescent="0.25">
      <c r="A12" s="149" t="s">
        <v>3</v>
      </c>
      <c r="B12" s="90" t="s">
        <v>4</v>
      </c>
      <c r="C12" s="91"/>
      <c r="D12" s="57">
        <f t="shared" ref="D12:E13" si="0">SUM(D13)</f>
        <v>156.69999999999999</v>
      </c>
      <c r="E12" s="57">
        <f t="shared" si="0"/>
        <v>146.30000000000001</v>
      </c>
    </row>
    <row r="13" spans="1:5" s="23" customFormat="1" ht="15" customHeight="1" x14ac:dyDescent="0.25">
      <c r="A13" s="150"/>
      <c r="B13" s="8" t="s">
        <v>128</v>
      </c>
      <c r="C13" s="7" t="s">
        <v>6</v>
      </c>
      <c r="D13" s="54">
        <f t="shared" si="0"/>
        <v>156.69999999999999</v>
      </c>
      <c r="E13" s="54">
        <f t="shared" si="0"/>
        <v>146.30000000000001</v>
      </c>
    </row>
    <row r="14" spans="1:5" s="23" customFormat="1" ht="12.75" customHeight="1" x14ac:dyDescent="0.25">
      <c r="A14" s="151"/>
      <c r="B14" s="27" t="s">
        <v>5</v>
      </c>
      <c r="C14" s="88"/>
      <c r="D14" s="53">
        <v>156.69999999999999</v>
      </c>
      <c r="E14" s="53">
        <v>146.30000000000001</v>
      </c>
    </row>
    <row r="15" spans="1:5" s="23" customFormat="1" ht="18" customHeight="1" x14ac:dyDescent="0.25">
      <c r="A15" s="132" t="s">
        <v>7</v>
      </c>
      <c r="B15" s="12" t="s">
        <v>8</v>
      </c>
      <c r="C15" s="13"/>
      <c r="D15" s="64">
        <f>SUM(D51+D47+D43+D36+D32+D27+D22+D16)</f>
        <v>28154.2</v>
      </c>
      <c r="E15" s="64">
        <f>SUM(E51+E47+E43+E36+E32+E27+E22+E16)</f>
        <v>7571</v>
      </c>
    </row>
    <row r="16" spans="1:5" s="23" customFormat="1" ht="15" customHeight="1" x14ac:dyDescent="0.25">
      <c r="A16" s="131"/>
      <c r="B16" s="8" t="s">
        <v>128</v>
      </c>
      <c r="C16" s="7" t="s">
        <v>6</v>
      </c>
      <c r="D16" s="54">
        <f>SUM(D17:D21)</f>
        <v>9407.2999999999993</v>
      </c>
      <c r="E16" s="54">
        <f>SUM(E17:E21)</f>
        <v>7066.3</v>
      </c>
    </row>
    <row r="17" spans="1:5" s="23" customFormat="1" ht="12.75" customHeight="1" x14ac:dyDescent="0.25">
      <c r="A17" s="131"/>
      <c r="B17" s="24" t="s">
        <v>142</v>
      </c>
      <c r="C17" s="35"/>
      <c r="D17" s="55">
        <v>10</v>
      </c>
      <c r="E17" s="54"/>
    </row>
    <row r="18" spans="1:5" s="23" customFormat="1" ht="12.75" customHeight="1" x14ac:dyDescent="0.25">
      <c r="A18" s="129"/>
      <c r="B18" s="25" t="s">
        <v>10</v>
      </c>
      <c r="C18" s="74"/>
      <c r="D18" s="55">
        <v>1149.0999999999999</v>
      </c>
      <c r="E18" s="55">
        <v>1089.2</v>
      </c>
    </row>
    <row r="19" spans="1:5" s="23" customFormat="1" ht="12.75" customHeight="1" x14ac:dyDescent="0.25">
      <c r="A19" s="129"/>
      <c r="B19" s="25" t="s">
        <v>14</v>
      </c>
      <c r="C19" s="74"/>
      <c r="D19" s="55">
        <v>27.1</v>
      </c>
      <c r="E19" s="55">
        <v>25.6</v>
      </c>
    </row>
    <row r="20" spans="1:5" s="23" customFormat="1" ht="12.75" customHeight="1" x14ac:dyDescent="0.25">
      <c r="A20" s="129"/>
      <c r="B20" s="25" t="s">
        <v>5</v>
      </c>
      <c r="C20" s="74"/>
      <c r="D20" s="55">
        <v>8188.6</v>
      </c>
      <c r="E20" s="55">
        <v>5951.5</v>
      </c>
    </row>
    <row r="21" spans="1:5" s="23" customFormat="1" ht="12.75" customHeight="1" x14ac:dyDescent="0.25">
      <c r="A21" s="129"/>
      <c r="B21" s="26" t="s">
        <v>12</v>
      </c>
      <c r="C21" s="74"/>
      <c r="D21" s="55">
        <v>32.5</v>
      </c>
      <c r="E21" s="55"/>
    </row>
    <row r="22" spans="1:5" s="23" customFormat="1" ht="27" x14ac:dyDescent="0.25">
      <c r="A22" s="128"/>
      <c r="B22" s="10" t="s">
        <v>120</v>
      </c>
      <c r="C22" s="9" t="s">
        <v>13</v>
      </c>
      <c r="D22" s="65">
        <f t="shared" ref="D22:E22" si="1">SUM(D23:D26)</f>
        <v>494.7</v>
      </c>
      <c r="E22" s="65">
        <f t="shared" si="1"/>
        <v>0</v>
      </c>
    </row>
    <row r="23" spans="1:5" s="23" customFormat="1" ht="12.75" customHeight="1" x14ac:dyDescent="0.25">
      <c r="A23" s="129"/>
      <c r="B23" s="24" t="s">
        <v>9</v>
      </c>
      <c r="C23" s="155"/>
      <c r="D23" s="55">
        <v>15</v>
      </c>
      <c r="E23" s="65"/>
    </row>
    <row r="24" spans="1:5" s="23" customFormat="1" ht="12.75" customHeight="1" x14ac:dyDescent="0.25">
      <c r="A24" s="129"/>
      <c r="B24" s="25" t="s">
        <v>14</v>
      </c>
      <c r="C24" s="156"/>
      <c r="D24" s="55">
        <v>161.69999999999999</v>
      </c>
      <c r="E24" s="55"/>
    </row>
    <row r="25" spans="1:5" s="23" customFormat="1" ht="12.75" customHeight="1" x14ac:dyDescent="0.25">
      <c r="A25" s="129"/>
      <c r="B25" s="25" t="s">
        <v>15</v>
      </c>
      <c r="C25" s="156"/>
      <c r="D25" s="55">
        <v>50</v>
      </c>
      <c r="E25" s="55"/>
    </row>
    <row r="26" spans="1:5" s="23" customFormat="1" ht="12.75" customHeight="1" x14ac:dyDescent="0.25">
      <c r="A26" s="129"/>
      <c r="B26" s="26" t="s">
        <v>5</v>
      </c>
      <c r="C26" s="157"/>
      <c r="D26" s="55">
        <v>268</v>
      </c>
      <c r="E26" s="55"/>
    </row>
    <row r="27" spans="1:5" s="23" customFormat="1" ht="15" customHeight="1" x14ac:dyDescent="0.25">
      <c r="A27" s="128"/>
      <c r="B27" s="8" t="s">
        <v>121</v>
      </c>
      <c r="C27" s="9" t="s">
        <v>17</v>
      </c>
      <c r="D27" s="65">
        <f t="shared" ref="D27:E27" si="2">SUM(D28:D31)</f>
        <v>1128.8</v>
      </c>
      <c r="E27" s="65">
        <f t="shared" si="2"/>
        <v>0.5</v>
      </c>
    </row>
    <row r="28" spans="1:5" s="23" customFormat="1" ht="12.75" customHeight="1" x14ac:dyDescent="0.25">
      <c r="A28" s="129"/>
      <c r="B28" s="24" t="s">
        <v>9</v>
      </c>
      <c r="C28" s="125"/>
      <c r="D28" s="55">
        <v>101.9</v>
      </c>
      <c r="E28" s="55"/>
    </row>
    <row r="29" spans="1:5" s="23" customFormat="1" ht="12.75" customHeight="1" x14ac:dyDescent="0.25">
      <c r="A29" s="129"/>
      <c r="B29" s="25" t="s">
        <v>16</v>
      </c>
      <c r="C29" s="125"/>
      <c r="D29" s="55">
        <v>18</v>
      </c>
      <c r="E29" s="55"/>
    </row>
    <row r="30" spans="1:5" s="23" customFormat="1" ht="12.75" customHeight="1" x14ac:dyDescent="0.25">
      <c r="A30" s="129"/>
      <c r="B30" s="25" t="s">
        <v>14</v>
      </c>
      <c r="C30" s="125"/>
      <c r="D30" s="55">
        <v>24.8</v>
      </c>
      <c r="E30" s="55">
        <v>0.5</v>
      </c>
    </row>
    <row r="31" spans="1:5" s="23" customFormat="1" ht="12.75" customHeight="1" x14ac:dyDescent="0.25">
      <c r="A31" s="129"/>
      <c r="B31" s="26" t="s">
        <v>5</v>
      </c>
      <c r="C31" s="125"/>
      <c r="D31" s="55">
        <v>984.1</v>
      </c>
      <c r="E31" s="55"/>
    </row>
    <row r="32" spans="1:5" s="23" customFormat="1" ht="27" x14ac:dyDescent="0.25">
      <c r="A32" s="129"/>
      <c r="B32" s="10" t="s">
        <v>131</v>
      </c>
      <c r="C32" s="38" t="s">
        <v>18</v>
      </c>
      <c r="D32" s="52">
        <f>SUM(D33:D35)</f>
        <v>5119.6000000000004</v>
      </c>
      <c r="E32" s="52">
        <f>SUM(E33:E35)</f>
        <v>0</v>
      </c>
    </row>
    <row r="33" spans="1:5" s="23" customFormat="1" ht="12.75" customHeight="1" x14ac:dyDescent="0.25">
      <c r="A33" s="129"/>
      <c r="B33" s="25" t="s">
        <v>19</v>
      </c>
      <c r="C33" s="125"/>
      <c r="D33" s="53">
        <v>2634.2</v>
      </c>
      <c r="E33" s="53"/>
    </row>
    <row r="34" spans="1:5" s="23" customFormat="1" ht="12.75" customHeight="1" x14ac:dyDescent="0.25">
      <c r="A34" s="129"/>
      <c r="B34" s="25" t="s">
        <v>11</v>
      </c>
      <c r="C34" s="125"/>
      <c r="D34" s="53">
        <v>462.8</v>
      </c>
      <c r="E34" s="53"/>
    </row>
    <row r="35" spans="1:5" s="23" customFormat="1" ht="12.75" customHeight="1" x14ac:dyDescent="0.25">
      <c r="A35" s="129"/>
      <c r="B35" s="26" t="s">
        <v>5</v>
      </c>
      <c r="C35" s="125"/>
      <c r="D35" s="53">
        <v>2022.6</v>
      </c>
      <c r="E35" s="53"/>
    </row>
    <row r="36" spans="1:5" s="23" customFormat="1" ht="15" customHeight="1" x14ac:dyDescent="0.25">
      <c r="A36" s="129"/>
      <c r="B36" s="10" t="s">
        <v>123</v>
      </c>
      <c r="C36" s="7" t="s">
        <v>20</v>
      </c>
      <c r="D36" s="52">
        <f>SUM(D37:D42)</f>
        <v>8098.1</v>
      </c>
      <c r="E36" s="52">
        <f>SUM(E37:E42)</f>
        <v>503.6</v>
      </c>
    </row>
    <row r="37" spans="1:5" s="23" customFormat="1" ht="12.75" customHeight="1" x14ac:dyDescent="0.25">
      <c r="A37" s="129"/>
      <c r="B37" s="24" t="s">
        <v>9</v>
      </c>
      <c r="C37" s="152"/>
      <c r="D37" s="53">
        <v>21</v>
      </c>
      <c r="E37" s="53"/>
    </row>
    <row r="38" spans="1:5" s="23" customFormat="1" ht="12.75" customHeight="1" x14ac:dyDescent="0.25">
      <c r="A38" s="129"/>
      <c r="B38" s="25" t="s">
        <v>14</v>
      </c>
      <c r="C38" s="153"/>
      <c r="D38" s="55">
        <v>195.5</v>
      </c>
      <c r="E38" s="55">
        <v>5.5</v>
      </c>
    </row>
    <row r="39" spans="1:5" s="23" customFormat="1" ht="12.75" customHeight="1" x14ac:dyDescent="0.25">
      <c r="A39" s="129"/>
      <c r="B39" s="28" t="s">
        <v>10</v>
      </c>
      <c r="C39" s="153"/>
      <c r="D39" s="53">
        <v>1408.3</v>
      </c>
      <c r="E39" s="53">
        <v>48.5</v>
      </c>
    </row>
    <row r="40" spans="1:5" s="23" customFormat="1" ht="12.75" customHeight="1" x14ac:dyDescent="0.25">
      <c r="A40" s="129"/>
      <c r="B40" s="25" t="s">
        <v>136</v>
      </c>
      <c r="C40" s="153"/>
      <c r="D40" s="53">
        <v>4.5</v>
      </c>
      <c r="E40" s="53">
        <v>0.1</v>
      </c>
    </row>
    <row r="41" spans="1:5" s="23" customFormat="1" ht="12.75" customHeight="1" x14ac:dyDescent="0.25">
      <c r="A41" s="129"/>
      <c r="B41" s="25" t="s">
        <v>5</v>
      </c>
      <c r="C41" s="153"/>
      <c r="D41" s="53">
        <v>2948</v>
      </c>
      <c r="E41" s="53">
        <v>449.5</v>
      </c>
    </row>
    <row r="42" spans="1:5" s="23" customFormat="1" ht="12.75" customHeight="1" x14ac:dyDescent="0.25">
      <c r="A42" s="129"/>
      <c r="B42" s="26" t="s">
        <v>21</v>
      </c>
      <c r="C42" s="154"/>
      <c r="D42" s="53">
        <v>3520.8</v>
      </c>
      <c r="E42" s="53"/>
    </row>
    <row r="43" spans="1:5" s="23" customFormat="1" ht="15" customHeight="1" x14ac:dyDescent="0.25">
      <c r="A43" s="129"/>
      <c r="B43" s="10" t="s">
        <v>124</v>
      </c>
      <c r="C43" s="9" t="s">
        <v>22</v>
      </c>
      <c r="D43" s="52">
        <f>SUM(D44:D46)</f>
        <v>96.5</v>
      </c>
      <c r="E43" s="52">
        <f>SUM(E44:E46)</f>
        <v>0.6</v>
      </c>
    </row>
    <row r="44" spans="1:5" s="23" customFormat="1" ht="12.75" customHeight="1" x14ac:dyDescent="0.25">
      <c r="A44" s="129"/>
      <c r="B44" s="24" t="s">
        <v>9</v>
      </c>
      <c r="C44" s="152"/>
      <c r="D44" s="53">
        <v>0.6</v>
      </c>
      <c r="E44" s="53">
        <v>0.6</v>
      </c>
    </row>
    <row r="45" spans="1:5" s="23" customFormat="1" ht="12.75" customHeight="1" x14ac:dyDescent="0.25">
      <c r="A45" s="129"/>
      <c r="B45" s="25" t="s">
        <v>5</v>
      </c>
      <c r="C45" s="153"/>
      <c r="D45" s="53">
        <v>73.5</v>
      </c>
      <c r="E45" s="53"/>
    </row>
    <row r="46" spans="1:5" s="23" customFormat="1" ht="12.75" customHeight="1" x14ac:dyDescent="0.25">
      <c r="A46" s="129"/>
      <c r="B46" s="26" t="s">
        <v>23</v>
      </c>
      <c r="C46" s="154"/>
      <c r="D46" s="53">
        <v>22.4</v>
      </c>
      <c r="E46" s="53"/>
    </row>
    <row r="47" spans="1:5" s="23" customFormat="1" ht="15" customHeight="1" x14ac:dyDescent="0.25">
      <c r="A47" s="129"/>
      <c r="B47" s="10" t="s">
        <v>132</v>
      </c>
      <c r="C47" s="9" t="s">
        <v>24</v>
      </c>
      <c r="D47" s="52">
        <f t="shared" ref="D47:E47" si="3">SUM(D48:D50)</f>
        <v>1613.1</v>
      </c>
      <c r="E47" s="52">
        <f t="shared" si="3"/>
        <v>0</v>
      </c>
    </row>
    <row r="48" spans="1:5" s="23" customFormat="1" ht="12.75" customHeight="1" x14ac:dyDescent="0.25">
      <c r="A48" s="129"/>
      <c r="B48" s="25" t="s">
        <v>5</v>
      </c>
      <c r="C48" s="153"/>
      <c r="D48" s="53">
        <v>1473.5</v>
      </c>
      <c r="E48" s="53"/>
    </row>
    <row r="49" spans="1:5" s="23" customFormat="1" ht="12.75" customHeight="1" x14ac:dyDescent="0.25">
      <c r="A49" s="129"/>
      <c r="B49" s="25" t="s">
        <v>14</v>
      </c>
      <c r="C49" s="153"/>
      <c r="D49" s="53">
        <v>0</v>
      </c>
      <c r="E49" s="53"/>
    </row>
    <row r="50" spans="1:5" s="23" customFormat="1" ht="12.75" customHeight="1" x14ac:dyDescent="0.25">
      <c r="A50" s="129"/>
      <c r="B50" s="26" t="s">
        <v>23</v>
      </c>
      <c r="C50" s="154"/>
      <c r="D50" s="53">
        <v>139.6</v>
      </c>
      <c r="E50" s="53"/>
    </row>
    <row r="51" spans="1:5" s="23" customFormat="1" ht="15" customHeight="1" x14ac:dyDescent="0.25">
      <c r="A51" s="129"/>
      <c r="B51" s="10" t="s">
        <v>126</v>
      </c>
      <c r="C51" s="17" t="s">
        <v>25</v>
      </c>
      <c r="D51" s="52">
        <f t="shared" ref="D51:E51" si="4">SUM(D52:D56)</f>
        <v>2196.1000000000004</v>
      </c>
      <c r="E51" s="52">
        <f t="shared" si="4"/>
        <v>0</v>
      </c>
    </row>
    <row r="52" spans="1:5" s="23" customFormat="1" ht="12.75" customHeight="1" x14ac:dyDescent="0.25">
      <c r="A52" s="129"/>
      <c r="B52" s="25" t="s">
        <v>9</v>
      </c>
      <c r="C52" s="125"/>
      <c r="D52" s="53">
        <v>486.6</v>
      </c>
      <c r="E52" s="53"/>
    </row>
    <row r="53" spans="1:5" s="23" customFormat="1" ht="12.75" customHeight="1" x14ac:dyDescent="0.25">
      <c r="A53" s="129"/>
      <c r="B53" s="28" t="s">
        <v>10</v>
      </c>
      <c r="C53" s="125"/>
      <c r="D53" s="53">
        <v>453.3</v>
      </c>
      <c r="E53" s="53"/>
    </row>
    <row r="54" spans="1:5" s="23" customFormat="1" ht="12.75" customHeight="1" x14ac:dyDescent="0.25">
      <c r="A54" s="129"/>
      <c r="B54" s="25" t="s">
        <v>137</v>
      </c>
      <c r="C54" s="125"/>
      <c r="D54" s="53">
        <v>656</v>
      </c>
      <c r="E54" s="53"/>
    </row>
    <row r="55" spans="1:5" s="23" customFormat="1" ht="12.75" customHeight="1" x14ac:dyDescent="0.25">
      <c r="A55" s="129"/>
      <c r="B55" s="25" t="s">
        <v>16</v>
      </c>
      <c r="C55" s="125"/>
      <c r="D55" s="53">
        <v>85.9</v>
      </c>
      <c r="E55" s="53"/>
    </row>
    <row r="56" spans="1:5" s="23" customFormat="1" ht="12.75" customHeight="1" x14ac:dyDescent="0.25">
      <c r="A56" s="129"/>
      <c r="B56" s="26" t="s">
        <v>5</v>
      </c>
      <c r="C56" s="125"/>
      <c r="D56" s="53">
        <v>514.29999999999995</v>
      </c>
      <c r="E56" s="53"/>
    </row>
    <row r="57" spans="1:5" s="23" customFormat="1" ht="18" customHeight="1" x14ac:dyDescent="0.25">
      <c r="A57" s="123" t="s">
        <v>26</v>
      </c>
      <c r="B57" s="18" t="s">
        <v>27</v>
      </c>
      <c r="C57" s="20"/>
      <c r="D57" s="44">
        <f t="shared" ref="D57:E57" si="5">SUM(D58+D60+D63)</f>
        <v>48.7</v>
      </c>
      <c r="E57" s="51">
        <f t="shared" si="5"/>
        <v>0</v>
      </c>
    </row>
    <row r="58" spans="1:5" s="23" customFormat="1" ht="15" customHeight="1" x14ac:dyDescent="0.25">
      <c r="A58" s="123"/>
      <c r="B58" s="8" t="s">
        <v>128</v>
      </c>
      <c r="C58" s="7" t="s">
        <v>6</v>
      </c>
      <c r="D58" s="45">
        <f t="shared" ref="D58:E58" si="6">SUM(D59)</f>
        <v>16.7</v>
      </c>
      <c r="E58" s="54">
        <f t="shared" si="6"/>
        <v>0</v>
      </c>
    </row>
    <row r="59" spans="1:5" s="23" customFormat="1" ht="12.75" customHeight="1" x14ac:dyDescent="0.25">
      <c r="A59" s="123"/>
      <c r="B59" s="6" t="s">
        <v>5</v>
      </c>
      <c r="C59" s="3"/>
      <c r="D59" s="46">
        <v>16.7</v>
      </c>
      <c r="E59" s="53"/>
    </row>
    <row r="60" spans="1:5" s="23" customFormat="1" ht="27" x14ac:dyDescent="0.25">
      <c r="A60" s="123"/>
      <c r="B60" s="14" t="s">
        <v>133</v>
      </c>
      <c r="C60" s="7" t="s">
        <v>18</v>
      </c>
      <c r="D60" s="48">
        <f t="shared" ref="D60" si="7">SUM(D61:D62)</f>
        <v>26.5</v>
      </c>
      <c r="E60" s="52">
        <f t="shared" ref="E60" si="8">SUM(E61:E62)</f>
        <v>0</v>
      </c>
    </row>
    <row r="61" spans="1:5" s="23" customFormat="1" ht="12.75" customHeight="1" x14ac:dyDescent="0.25">
      <c r="A61" s="124"/>
      <c r="B61" s="24" t="s">
        <v>5</v>
      </c>
      <c r="C61" s="127"/>
      <c r="D61" s="46">
        <v>25.6</v>
      </c>
      <c r="E61" s="53"/>
    </row>
    <row r="62" spans="1:5" s="23" customFormat="1" ht="12.75" customHeight="1" x14ac:dyDescent="0.25">
      <c r="A62" s="124"/>
      <c r="B62" s="26" t="s">
        <v>12</v>
      </c>
      <c r="C62" s="125"/>
      <c r="D62" s="46">
        <v>0.9</v>
      </c>
      <c r="E62" s="53"/>
    </row>
    <row r="63" spans="1:5" s="23" customFormat="1" ht="15" customHeight="1" x14ac:dyDescent="0.25">
      <c r="A63" s="123"/>
      <c r="B63" s="10" t="s">
        <v>134</v>
      </c>
      <c r="C63" s="7" t="s">
        <v>20</v>
      </c>
      <c r="D63" s="48">
        <f t="shared" ref="D63:E63" si="9">SUM(D64)</f>
        <v>5.5</v>
      </c>
      <c r="E63" s="52">
        <f t="shared" si="9"/>
        <v>0</v>
      </c>
    </row>
    <row r="64" spans="1:5" s="23" customFormat="1" ht="12.75" customHeight="1" x14ac:dyDescent="0.25">
      <c r="A64" s="123"/>
      <c r="B64" s="6" t="s">
        <v>5</v>
      </c>
      <c r="C64" s="3"/>
      <c r="D64" s="46">
        <v>5.5</v>
      </c>
      <c r="E64" s="93"/>
    </row>
    <row r="65" spans="1:5" s="23" customFormat="1" ht="18" customHeight="1" x14ac:dyDescent="0.25">
      <c r="A65" s="123" t="s">
        <v>28</v>
      </c>
      <c r="B65" s="15" t="s">
        <v>29</v>
      </c>
      <c r="C65" s="20"/>
      <c r="D65" s="44">
        <f t="shared" ref="D65:E65" si="10">SUM(D66+D68+D71)</f>
        <v>63.099999999999994</v>
      </c>
      <c r="E65" s="51">
        <f t="shared" si="10"/>
        <v>0</v>
      </c>
    </row>
    <row r="66" spans="1:5" s="23" customFormat="1" ht="15" customHeight="1" x14ac:dyDescent="0.25">
      <c r="A66" s="123"/>
      <c r="B66" s="8" t="s">
        <v>128</v>
      </c>
      <c r="C66" s="7" t="s">
        <v>6</v>
      </c>
      <c r="D66" s="45">
        <f t="shared" ref="D66:E66" si="11">SUM(D67)</f>
        <v>20.100000000000001</v>
      </c>
      <c r="E66" s="54">
        <f t="shared" si="11"/>
        <v>0</v>
      </c>
    </row>
    <row r="67" spans="1:5" s="23" customFormat="1" ht="12.75" customHeight="1" x14ac:dyDescent="0.25">
      <c r="A67" s="123"/>
      <c r="B67" s="6" t="s">
        <v>5</v>
      </c>
      <c r="C67" s="3"/>
      <c r="D67" s="46">
        <v>20.100000000000001</v>
      </c>
      <c r="E67" s="53"/>
    </row>
    <row r="68" spans="1:5" s="23" customFormat="1" ht="27" x14ac:dyDescent="0.25">
      <c r="A68" s="123"/>
      <c r="B68" s="14" t="s">
        <v>131</v>
      </c>
      <c r="C68" s="7" t="s">
        <v>18</v>
      </c>
      <c r="D68" s="48">
        <f t="shared" ref="D68" si="12">SUM(D69:D70)</f>
        <v>34.799999999999997</v>
      </c>
      <c r="E68" s="52">
        <f t="shared" ref="E68" si="13">SUM(E69:E70)</f>
        <v>0</v>
      </c>
    </row>
    <row r="69" spans="1:5" s="23" customFormat="1" ht="12.75" customHeight="1" x14ac:dyDescent="0.25">
      <c r="A69" s="124"/>
      <c r="B69" s="24" t="s">
        <v>5</v>
      </c>
      <c r="C69" s="127"/>
      <c r="D69" s="46">
        <v>32.799999999999997</v>
      </c>
      <c r="E69" s="53"/>
    </row>
    <row r="70" spans="1:5" s="23" customFormat="1" ht="12.75" customHeight="1" x14ac:dyDescent="0.25">
      <c r="A70" s="124"/>
      <c r="B70" s="26" t="s">
        <v>12</v>
      </c>
      <c r="C70" s="126"/>
      <c r="D70" s="46">
        <v>2</v>
      </c>
      <c r="E70" s="53"/>
    </row>
    <row r="71" spans="1:5" s="23" customFormat="1" ht="15" customHeight="1" x14ac:dyDescent="0.25">
      <c r="A71" s="123"/>
      <c r="B71" s="10" t="s">
        <v>123</v>
      </c>
      <c r="C71" s="7" t="s">
        <v>20</v>
      </c>
      <c r="D71" s="48">
        <f t="shared" ref="D71" si="14">SUM(D72)</f>
        <v>8.1999999999999993</v>
      </c>
      <c r="E71" s="52">
        <f t="shared" ref="E71" si="15">SUM(E72)</f>
        <v>0</v>
      </c>
    </row>
    <row r="72" spans="1:5" s="23" customFormat="1" ht="12.75" customHeight="1" x14ac:dyDescent="0.25">
      <c r="A72" s="123"/>
      <c r="B72" s="6" t="s">
        <v>5</v>
      </c>
      <c r="C72" s="3"/>
      <c r="D72" s="46">
        <v>8.1999999999999993</v>
      </c>
      <c r="E72" s="93"/>
    </row>
    <row r="73" spans="1:5" s="23" customFormat="1" ht="18" customHeight="1" x14ac:dyDescent="0.25">
      <c r="A73" s="123" t="s">
        <v>30</v>
      </c>
      <c r="B73" s="15" t="s">
        <v>31</v>
      </c>
      <c r="C73" s="19"/>
      <c r="D73" s="44">
        <f t="shared" ref="D73:E73" si="16">SUM(D74+D76+D79)</f>
        <v>38.4</v>
      </c>
      <c r="E73" s="51">
        <f t="shared" si="16"/>
        <v>0</v>
      </c>
    </row>
    <row r="74" spans="1:5" s="23" customFormat="1" ht="15" customHeight="1" x14ac:dyDescent="0.25">
      <c r="A74" s="123"/>
      <c r="B74" s="8" t="s">
        <v>128</v>
      </c>
      <c r="C74" s="7" t="s">
        <v>6</v>
      </c>
      <c r="D74" s="45">
        <f t="shared" ref="D74:E74" si="17">SUM(D75)</f>
        <v>12.4</v>
      </c>
      <c r="E74" s="54">
        <f t="shared" si="17"/>
        <v>0</v>
      </c>
    </row>
    <row r="75" spans="1:5" s="23" customFormat="1" ht="12.75" customHeight="1" x14ac:dyDescent="0.25">
      <c r="A75" s="123"/>
      <c r="B75" s="6" t="s">
        <v>5</v>
      </c>
      <c r="C75" s="3"/>
      <c r="D75" s="46">
        <v>12.4</v>
      </c>
      <c r="E75" s="53"/>
    </row>
    <row r="76" spans="1:5" s="23" customFormat="1" ht="27" x14ac:dyDescent="0.25">
      <c r="A76" s="123"/>
      <c r="B76" s="14" t="s">
        <v>133</v>
      </c>
      <c r="C76" s="7" t="s">
        <v>18</v>
      </c>
      <c r="D76" s="48">
        <f t="shared" ref="D76" si="18">SUM(D77:D78)</f>
        <v>20.9</v>
      </c>
      <c r="E76" s="52">
        <f t="shared" ref="E76" si="19">SUM(E77:E78)</f>
        <v>0</v>
      </c>
    </row>
    <row r="77" spans="1:5" s="23" customFormat="1" ht="12.75" customHeight="1" x14ac:dyDescent="0.25">
      <c r="A77" s="124"/>
      <c r="B77" s="24" t="s">
        <v>5</v>
      </c>
      <c r="C77" s="127"/>
      <c r="D77" s="46">
        <v>20.2</v>
      </c>
      <c r="E77" s="53"/>
    </row>
    <row r="78" spans="1:5" s="23" customFormat="1" ht="12.75" customHeight="1" x14ac:dyDescent="0.25">
      <c r="A78" s="124"/>
      <c r="B78" s="26" t="s">
        <v>12</v>
      </c>
      <c r="C78" s="126"/>
      <c r="D78" s="46">
        <v>0.7</v>
      </c>
      <c r="E78" s="53"/>
    </row>
    <row r="79" spans="1:5" s="23" customFormat="1" ht="15" customHeight="1" x14ac:dyDescent="0.25">
      <c r="A79" s="123"/>
      <c r="B79" s="16" t="s">
        <v>123</v>
      </c>
      <c r="C79" s="7" t="s">
        <v>20</v>
      </c>
      <c r="D79" s="48">
        <f t="shared" ref="D79" si="20">SUM(D80)</f>
        <v>5.0999999999999996</v>
      </c>
      <c r="E79" s="52">
        <f t="shared" ref="E79" si="21">SUM(E80)</f>
        <v>0</v>
      </c>
    </row>
    <row r="80" spans="1:5" s="23" customFormat="1" ht="12.75" customHeight="1" x14ac:dyDescent="0.25">
      <c r="A80" s="123"/>
      <c r="B80" s="6" t="s">
        <v>5</v>
      </c>
      <c r="C80" s="3"/>
      <c r="D80" s="46">
        <v>5.0999999999999996</v>
      </c>
      <c r="E80" s="93"/>
    </row>
    <row r="81" spans="1:13" s="23" customFormat="1" ht="18" customHeight="1" x14ac:dyDescent="0.25">
      <c r="A81" s="123" t="s">
        <v>32</v>
      </c>
      <c r="B81" s="15" t="s">
        <v>33</v>
      </c>
      <c r="C81" s="20"/>
      <c r="D81" s="51">
        <f>SUM(D82+D84+D87)</f>
        <v>49.5</v>
      </c>
      <c r="E81" s="51">
        <f>SUM(E82+E84+E87)</f>
        <v>0</v>
      </c>
    </row>
    <row r="82" spans="1:13" s="23" customFormat="1" ht="15" customHeight="1" x14ac:dyDescent="0.25">
      <c r="A82" s="123"/>
      <c r="B82" s="8" t="s">
        <v>128</v>
      </c>
      <c r="C82" s="7" t="s">
        <v>6</v>
      </c>
      <c r="D82" s="45">
        <f t="shared" ref="D82:E82" si="22">SUM(D83)</f>
        <v>18.5</v>
      </c>
      <c r="E82" s="54">
        <f t="shared" si="22"/>
        <v>0</v>
      </c>
    </row>
    <row r="83" spans="1:13" s="23" customFormat="1" ht="12.75" customHeight="1" x14ac:dyDescent="0.25">
      <c r="A83" s="123"/>
      <c r="B83" s="6" t="s">
        <v>5</v>
      </c>
      <c r="C83" s="3"/>
      <c r="D83" s="46">
        <v>18.5</v>
      </c>
      <c r="E83" s="53"/>
    </row>
    <row r="84" spans="1:13" s="23" customFormat="1" ht="27" x14ac:dyDescent="0.25">
      <c r="A84" s="123"/>
      <c r="B84" s="14" t="s">
        <v>133</v>
      </c>
      <c r="C84" s="7" t="s">
        <v>18</v>
      </c>
      <c r="D84" s="48">
        <f t="shared" ref="D84" si="23">SUM(D85:D86)</f>
        <v>26.1</v>
      </c>
      <c r="E84" s="52">
        <f t="shared" ref="E84" si="24">SUM(E85:E86)</f>
        <v>0</v>
      </c>
      <c r="M84" s="73"/>
    </row>
    <row r="85" spans="1:13" s="23" customFormat="1" ht="12.75" customHeight="1" x14ac:dyDescent="0.25">
      <c r="A85" s="124"/>
      <c r="B85" s="24" t="s">
        <v>5</v>
      </c>
      <c r="C85" s="127"/>
      <c r="D85" s="46">
        <v>24.1</v>
      </c>
      <c r="E85" s="53"/>
    </row>
    <row r="86" spans="1:13" s="23" customFormat="1" ht="12.75" customHeight="1" x14ac:dyDescent="0.25">
      <c r="A86" s="124"/>
      <c r="B86" s="26" t="s">
        <v>12</v>
      </c>
      <c r="C86" s="125"/>
      <c r="D86" s="46">
        <v>2</v>
      </c>
      <c r="E86" s="53"/>
    </row>
    <row r="87" spans="1:13" s="23" customFormat="1" ht="15" customHeight="1" x14ac:dyDescent="0.25">
      <c r="A87" s="123"/>
      <c r="B87" s="16" t="s">
        <v>123</v>
      </c>
      <c r="C87" s="7" t="s">
        <v>20</v>
      </c>
      <c r="D87" s="48">
        <f t="shared" ref="D87" si="25">SUM(D88)</f>
        <v>4.9000000000000004</v>
      </c>
      <c r="E87" s="52">
        <f t="shared" ref="E87" si="26">SUM(E88)</f>
        <v>0</v>
      </c>
    </row>
    <row r="88" spans="1:13" s="23" customFormat="1" ht="12.75" customHeight="1" x14ac:dyDescent="0.25">
      <c r="A88" s="123"/>
      <c r="B88" s="6" t="s">
        <v>5</v>
      </c>
      <c r="C88" s="3"/>
      <c r="D88" s="46">
        <v>4.9000000000000004</v>
      </c>
      <c r="E88" s="93"/>
    </row>
    <row r="89" spans="1:13" s="23" customFormat="1" ht="18" customHeight="1" x14ac:dyDescent="0.25">
      <c r="A89" s="147" t="s">
        <v>34</v>
      </c>
      <c r="B89" s="15" t="s">
        <v>35</v>
      </c>
      <c r="C89" s="20"/>
      <c r="D89" s="51">
        <f>SUM(D90+D92+D95)</f>
        <v>36.6</v>
      </c>
      <c r="E89" s="51">
        <f>SUM(E90+E92+E95)</f>
        <v>0</v>
      </c>
    </row>
    <row r="90" spans="1:13" s="23" customFormat="1" ht="15" customHeight="1" x14ac:dyDescent="0.25">
      <c r="A90" s="147"/>
      <c r="B90" s="8" t="s">
        <v>128</v>
      </c>
      <c r="C90" s="7" t="s">
        <v>6</v>
      </c>
      <c r="D90" s="45">
        <f t="shared" ref="D90:E90" si="27">SUM(D91)</f>
        <v>16.100000000000001</v>
      </c>
      <c r="E90" s="54">
        <f t="shared" si="27"/>
        <v>0</v>
      </c>
    </row>
    <row r="91" spans="1:13" s="23" customFormat="1" ht="12.75" customHeight="1" x14ac:dyDescent="0.25">
      <c r="A91" s="147"/>
      <c r="B91" s="6" t="s">
        <v>5</v>
      </c>
      <c r="C91" s="3"/>
      <c r="D91" s="46">
        <v>16.100000000000001</v>
      </c>
      <c r="E91" s="53"/>
    </row>
    <row r="92" spans="1:13" s="23" customFormat="1" ht="27" x14ac:dyDescent="0.25">
      <c r="A92" s="147"/>
      <c r="B92" s="14" t="s">
        <v>131</v>
      </c>
      <c r="C92" s="7" t="s">
        <v>18</v>
      </c>
      <c r="D92" s="48">
        <f t="shared" ref="D92" si="28">SUM(D93:D94)</f>
        <v>14.2</v>
      </c>
      <c r="E92" s="52">
        <f t="shared" ref="E92" si="29">SUM(E93:E94)</f>
        <v>0</v>
      </c>
    </row>
    <row r="93" spans="1:13" s="23" customFormat="1" ht="15" customHeight="1" x14ac:dyDescent="0.25">
      <c r="A93" s="148"/>
      <c r="B93" s="24" t="s">
        <v>5</v>
      </c>
      <c r="C93" s="127"/>
      <c r="D93" s="46">
        <v>12.7</v>
      </c>
      <c r="E93" s="53"/>
    </row>
    <row r="94" spans="1:13" s="23" customFormat="1" ht="12.75" customHeight="1" x14ac:dyDescent="0.25">
      <c r="A94" s="148"/>
      <c r="B94" s="26" t="s">
        <v>12</v>
      </c>
      <c r="C94" s="125"/>
      <c r="D94" s="46">
        <v>1.5</v>
      </c>
      <c r="E94" s="53"/>
    </row>
    <row r="95" spans="1:13" s="23" customFormat="1" ht="15" customHeight="1" x14ac:dyDescent="0.25">
      <c r="A95" s="147"/>
      <c r="B95" s="16" t="s">
        <v>123</v>
      </c>
      <c r="C95" s="7" t="s">
        <v>20</v>
      </c>
      <c r="D95" s="48">
        <f t="shared" ref="D95" si="30">SUM(D96)</f>
        <v>6.3</v>
      </c>
      <c r="E95" s="52">
        <f t="shared" ref="E95" si="31">SUM(E96)</f>
        <v>0</v>
      </c>
    </row>
    <row r="96" spans="1:13" s="23" customFormat="1" ht="12.75" customHeight="1" x14ac:dyDescent="0.25">
      <c r="A96" s="147"/>
      <c r="B96" s="6" t="s">
        <v>5</v>
      </c>
      <c r="C96" s="3"/>
      <c r="D96" s="46">
        <v>6.3</v>
      </c>
      <c r="E96" s="93"/>
    </row>
    <row r="97" spans="1:5" s="23" customFormat="1" ht="18" customHeight="1" x14ac:dyDescent="0.25">
      <c r="A97" s="147" t="s">
        <v>36</v>
      </c>
      <c r="B97" s="15" t="s">
        <v>37</v>
      </c>
      <c r="C97" s="19"/>
      <c r="D97" s="51">
        <f>SUM(D98+D100+D103)</f>
        <v>70.900000000000006</v>
      </c>
      <c r="E97" s="51">
        <f>SUM(E98+E100+E103)</f>
        <v>0</v>
      </c>
    </row>
    <row r="98" spans="1:5" s="23" customFormat="1" ht="15" customHeight="1" x14ac:dyDescent="0.25">
      <c r="A98" s="147"/>
      <c r="B98" s="8" t="s">
        <v>128</v>
      </c>
      <c r="C98" s="7" t="s">
        <v>6</v>
      </c>
      <c r="D98" s="45">
        <f t="shared" ref="D98:E98" si="32">SUM(D99)</f>
        <v>19.100000000000001</v>
      </c>
      <c r="E98" s="54">
        <f t="shared" si="32"/>
        <v>0</v>
      </c>
    </row>
    <row r="99" spans="1:5" s="23" customFormat="1" ht="12.75" customHeight="1" x14ac:dyDescent="0.25">
      <c r="A99" s="147"/>
      <c r="B99" s="6" t="s">
        <v>5</v>
      </c>
      <c r="C99" s="3"/>
      <c r="D99" s="46">
        <v>19.100000000000001</v>
      </c>
      <c r="E99" s="53"/>
    </row>
    <row r="100" spans="1:5" s="23" customFormat="1" ht="27" x14ac:dyDescent="0.25">
      <c r="A100" s="147"/>
      <c r="B100" s="14" t="s">
        <v>133</v>
      </c>
      <c r="C100" s="7" t="s">
        <v>18</v>
      </c>
      <c r="D100" s="48">
        <f t="shared" ref="D100" si="33">SUM(D101:D102)</f>
        <v>43.5</v>
      </c>
      <c r="E100" s="52">
        <f t="shared" ref="E100" si="34">SUM(E101:E102)</f>
        <v>0</v>
      </c>
    </row>
    <row r="101" spans="1:5" s="23" customFormat="1" ht="12.75" customHeight="1" x14ac:dyDescent="0.25">
      <c r="A101" s="148"/>
      <c r="B101" s="24" t="s">
        <v>5</v>
      </c>
      <c r="C101" s="127"/>
      <c r="D101" s="46">
        <v>35.4</v>
      </c>
      <c r="E101" s="53"/>
    </row>
    <row r="102" spans="1:5" s="23" customFormat="1" ht="12.75" customHeight="1" x14ac:dyDescent="0.25">
      <c r="A102" s="148"/>
      <c r="B102" s="26" t="s">
        <v>12</v>
      </c>
      <c r="C102" s="125"/>
      <c r="D102" s="46">
        <v>8.1</v>
      </c>
      <c r="E102" s="53"/>
    </row>
    <row r="103" spans="1:5" s="23" customFormat="1" ht="15" customHeight="1" x14ac:dyDescent="0.25">
      <c r="A103" s="147"/>
      <c r="B103" s="16" t="s">
        <v>123</v>
      </c>
      <c r="C103" s="7" t="s">
        <v>20</v>
      </c>
      <c r="D103" s="48">
        <f t="shared" ref="D103" si="35">SUM(D104)</f>
        <v>8.3000000000000007</v>
      </c>
      <c r="E103" s="52">
        <f t="shared" ref="E103" si="36">SUM(E104)</f>
        <v>0</v>
      </c>
    </row>
    <row r="104" spans="1:5" s="23" customFormat="1" ht="12.75" customHeight="1" x14ac:dyDescent="0.25">
      <c r="A104" s="147"/>
      <c r="B104" s="6" t="s">
        <v>5</v>
      </c>
      <c r="C104" s="3"/>
      <c r="D104" s="46">
        <v>8.3000000000000007</v>
      </c>
      <c r="E104" s="93"/>
    </row>
    <row r="105" spans="1:5" s="23" customFormat="1" ht="18" customHeight="1" x14ac:dyDescent="0.25">
      <c r="A105" s="147" t="s">
        <v>38</v>
      </c>
      <c r="B105" s="15" t="s">
        <v>39</v>
      </c>
      <c r="C105" s="20"/>
      <c r="D105" s="44">
        <f t="shared" ref="D105:E105" si="37">SUM(D106+D108+D111)</f>
        <v>51.300000000000004</v>
      </c>
      <c r="E105" s="51">
        <f t="shared" si="37"/>
        <v>0</v>
      </c>
    </row>
    <row r="106" spans="1:5" s="23" customFormat="1" ht="15" customHeight="1" x14ac:dyDescent="0.25">
      <c r="A106" s="147"/>
      <c r="B106" s="8" t="s">
        <v>128</v>
      </c>
      <c r="C106" s="7" t="s">
        <v>6</v>
      </c>
      <c r="D106" s="45">
        <f t="shared" ref="D106:E106" si="38">SUM(D107)</f>
        <v>14.7</v>
      </c>
      <c r="E106" s="54">
        <f t="shared" si="38"/>
        <v>0</v>
      </c>
    </row>
    <row r="107" spans="1:5" s="23" customFormat="1" ht="12.75" customHeight="1" x14ac:dyDescent="0.25">
      <c r="A107" s="147"/>
      <c r="B107" s="6" t="s">
        <v>5</v>
      </c>
      <c r="C107" s="3"/>
      <c r="D107" s="46">
        <v>14.7</v>
      </c>
      <c r="E107" s="53"/>
    </row>
    <row r="108" spans="1:5" s="23" customFormat="1" ht="27" x14ac:dyDescent="0.25">
      <c r="A108" s="147"/>
      <c r="B108" s="14" t="s">
        <v>133</v>
      </c>
      <c r="C108" s="7" t="s">
        <v>18</v>
      </c>
      <c r="D108" s="48">
        <f t="shared" ref="D108" si="39">SUM(D109:D110)</f>
        <v>32.5</v>
      </c>
      <c r="E108" s="52">
        <f t="shared" ref="E108" si="40">SUM(E109:E110)</f>
        <v>0</v>
      </c>
    </row>
    <row r="109" spans="1:5" s="23" customFormat="1" ht="12.75" customHeight="1" x14ac:dyDescent="0.25">
      <c r="A109" s="148"/>
      <c r="B109" s="24" t="s">
        <v>5</v>
      </c>
      <c r="C109" s="127"/>
      <c r="D109" s="46">
        <v>31.8</v>
      </c>
      <c r="E109" s="53"/>
    </row>
    <row r="110" spans="1:5" s="23" customFormat="1" ht="12.75" customHeight="1" x14ac:dyDescent="0.25">
      <c r="A110" s="148"/>
      <c r="B110" s="26" t="s">
        <v>12</v>
      </c>
      <c r="C110" s="126"/>
      <c r="D110" s="46">
        <v>0.7</v>
      </c>
      <c r="E110" s="53"/>
    </row>
    <row r="111" spans="1:5" s="23" customFormat="1" x14ac:dyDescent="0.25">
      <c r="A111" s="147"/>
      <c r="B111" s="16" t="s">
        <v>134</v>
      </c>
      <c r="C111" s="7" t="s">
        <v>20</v>
      </c>
      <c r="D111" s="48">
        <f t="shared" ref="D111" si="41">SUM(D112)</f>
        <v>4.0999999999999996</v>
      </c>
      <c r="E111" s="52">
        <f t="shared" ref="E111" si="42">SUM(E112)</f>
        <v>0</v>
      </c>
    </row>
    <row r="112" spans="1:5" s="23" customFormat="1" ht="12.75" customHeight="1" x14ac:dyDescent="0.25">
      <c r="A112" s="147"/>
      <c r="B112" s="6" t="s">
        <v>5</v>
      </c>
      <c r="C112" s="3"/>
      <c r="D112" s="46">
        <v>4.0999999999999996</v>
      </c>
      <c r="E112" s="93"/>
    </row>
    <row r="113" spans="1:5" s="23" customFormat="1" ht="18" customHeight="1" x14ac:dyDescent="0.25">
      <c r="A113" s="147" t="s">
        <v>40</v>
      </c>
      <c r="B113" s="15" t="s">
        <v>41</v>
      </c>
      <c r="C113" s="20"/>
      <c r="D113" s="51">
        <f>SUM(D114+D116+D119)</f>
        <v>79.899999999999991</v>
      </c>
      <c r="E113" s="51">
        <f>SUM(E114+E116+E119)</f>
        <v>0</v>
      </c>
    </row>
    <row r="114" spans="1:5" s="23" customFormat="1" ht="15" customHeight="1" x14ac:dyDescent="0.25">
      <c r="A114" s="147"/>
      <c r="B114" s="8" t="s">
        <v>128</v>
      </c>
      <c r="C114" s="7" t="s">
        <v>6</v>
      </c>
      <c r="D114" s="45">
        <f t="shared" ref="D114:E114" si="43">SUM(D115)</f>
        <v>21.3</v>
      </c>
      <c r="E114" s="54">
        <f t="shared" si="43"/>
        <v>0</v>
      </c>
    </row>
    <row r="115" spans="1:5" s="23" customFormat="1" ht="12.75" customHeight="1" x14ac:dyDescent="0.25">
      <c r="A115" s="147"/>
      <c r="B115" s="6" t="s">
        <v>5</v>
      </c>
      <c r="C115" s="3"/>
      <c r="D115" s="46">
        <v>21.3</v>
      </c>
      <c r="E115" s="53"/>
    </row>
    <row r="116" spans="1:5" s="23" customFormat="1" ht="12.75" customHeight="1" x14ac:dyDescent="0.25">
      <c r="A116" s="147"/>
      <c r="B116" s="14" t="s">
        <v>131</v>
      </c>
      <c r="C116" s="7" t="s">
        <v>18</v>
      </c>
      <c r="D116" s="48">
        <f t="shared" ref="D116" si="44">SUM(D117:D118)</f>
        <v>51.3</v>
      </c>
      <c r="E116" s="52">
        <f t="shared" ref="E116" si="45">SUM(E117:E118)</f>
        <v>0</v>
      </c>
    </row>
    <row r="117" spans="1:5" s="23" customFormat="1" ht="12.75" customHeight="1" x14ac:dyDescent="0.25">
      <c r="A117" s="148"/>
      <c r="B117" s="24" t="s">
        <v>5</v>
      </c>
      <c r="C117" s="127"/>
      <c r="D117" s="46">
        <v>47.8</v>
      </c>
      <c r="E117" s="53"/>
    </row>
    <row r="118" spans="1:5" s="23" customFormat="1" ht="12.75" customHeight="1" x14ac:dyDescent="0.25">
      <c r="A118" s="148"/>
      <c r="B118" s="26" t="s">
        <v>12</v>
      </c>
      <c r="C118" s="125"/>
      <c r="D118" s="46">
        <v>3.5</v>
      </c>
      <c r="E118" s="53"/>
    </row>
    <row r="119" spans="1:5" s="23" customFormat="1" ht="15" customHeight="1" x14ac:dyDescent="0.25">
      <c r="A119" s="147"/>
      <c r="B119" s="16" t="s">
        <v>123</v>
      </c>
      <c r="C119" s="7" t="s">
        <v>20</v>
      </c>
      <c r="D119" s="48">
        <f t="shared" ref="D119" si="46">SUM(D120)</f>
        <v>7.3</v>
      </c>
      <c r="E119" s="52">
        <f t="shared" ref="E119" si="47">SUM(E120)</f>
        <v>0</v>
      </c>
    </row>
    <row r="120" spans="1:5" s="23" customFormat="1" ht="12.75" customHeight="1" x14ac:dyDescent="0.25">
      <c r="A120" s="147"/>
      <c r="B120" s="6" t="s">
        <v>5</v>
      </c>
      <c r="C120" s="3"/>
      <c r="D120" s="46">
        <v>7.3</v>
      </c>
      <c r="E120" s="93"/>
    </row>
    <row r="121" spans="1:5" s="23" customFormat="1" ht="18" customHeight="1" x14ac:dyDescent="0.25">
      <c r="A121" s="144" t="s">
        <v>42</v>
      </c>
      <c r="B121" s="15" t="s">
        <v>43</v>
      </c>
      <c r="C121" s="20"/>
      <c r="D121" s="51">
        <f>SUM(D122+D124+D127)</f>
        <v>43.8</v>
      </c>
      <c r="E121" s="51">
        <f>SUM(E122+E124+E127)</f>
        <v>0</v>
      </c>
    </row>
    <row r="122" spans="1:5" s="23" customFormat="1" ht="15" customHeight="1" x14ac:dyDescent="0.25">
      <c r="A122" s="145"/>
      <c r="B122" s="8" t="s">
        <v>128</v>
      </c>
      <c r="C122" s="7" t="s">
        <v>6</v>
      </c>
      <c r="D122" s="45">
        <f t="shared" ref="D122:E122" si="48">SUM(D123)</f>
        <v>14.1</v>
      </c>
      <c r="E122" s="54">
        <f t="shared" si="48"/>
        <v>0</v>
      </c>
    </row>
    <row r="123" spans="1:5" s="23" customFormat="1" ht="12.75" customHeight="1" x14ac:dyDescent="0.25">
      <c r="A123" s="145"/>
      <c r="B123" s="6" t="s">
        <v>5</v>
      </c>
      <c r="C123" s="3"/>
      <c r="D123" s="46">
        <v>14.1</v>
      </c>
      <c r="E123" s="53"/>
    </row>
    <row r="124" spans="1:5" s="23" customFormat="1" ht="27" x14ac:dyDescent="0.25">
      <c r="A124" s="145"/>
      <c r="B124" s="14" t="s">
        <v>133</v>
      </c>
      <c r="C124" s="7" t="s">
        <v>18</v>
      </c>
      <c r="D124" s="48">
        <f t="shared" ref="D124" si="49">SUM(D125:D126)</f>
        <v>23.2</v>
      </c>
      <c r="E124" s="52">
        <f t="shared" ref="E124" si="50">SUM(E125:E126)</f>
        <v>0</v>
      </c>
    </row>
    <row r="125" spans="1:5" s="23" customFormat="1" ht="12.75" customHeight="1" x14ac:dyDescent="0.25">
      <c r="A125" s="145"/>
      <c r="B125" s="24" t="s">
        <v>5</v>
      </c>
      <c r="C125" s="127"/>
      <c r="D125" s="46">
        <v>21.5</v>
      </c>
      <c r="E125" s="53"/>
    </row>
    <row r="126" spans="1:5" s="23" customFormat="1" ht="12.75" customHeight="1" x14ac:dyDescent="0.25">
      <c r="A126" s="145"/>
      <c r="B126" s="26" t="s">
        <v>12</v>
      </c>
      <c r="C126" s="125"/>
      <c r="D126" s="46">
        <v>1.7</v>
      </c>
      <c r="E126" s="53"/>
    </row>
    <row r="127" spans="1:5" s="23" customFormat="1" ht="15" customHeight="1" x14ac:dyDescent="0.25">
      <c r="A127" s="145"/>
      <c r="B127" s="16" t="s">
        <v>123</v>
      </c>
      <c r="C127" s="7" t="s">
        <v>20</v>
      </c>
      <c r="D127" s="48">
        <f t="shared" ref="D127" si="51">SUM(D128)</f>
        <v>6.5</v>
      </c>
      <c r="E127" s="52">
        <f t="shared" ref="E127" si="52">SUM(E128)</f>
        <v>0</v>
      </c>
    </row>
    <row r="128" spans="1:5" s="23" customFormat="1" ht="12.75" customHeight="1" x14ac:dyDescent="0.25">
      <c r="A128" s="145"/>
      <c r="B128" s="6" t="s">
        <v>5</v>
      </c>
      <c r="C128" s="3"/>
      <c r="D128" s="46">
        <v>6.5</v>
      </c>
      <c r="E128" s="93"/>
    </row>
    <row r="129" spans="1:5" s="23" customFormat="1" ht="18" customHeight="1" x14ac:dyDescent="0.25">
      <c r="A129" s="147" t="s">
        <v>44</v>
      </c>
      <c r="B129" s="15" t="s">
        <v>45</v>
      </c>
      <c r="C129" s="20"/>
      <c r="D129" s="44">
        <f t="shared" ref="D129:E129" si="53">SUM(D130+D132+D135)</f>
        <v>40.299999999999997</v>
      </c>
      <c r="E129" s="51">
        <f t="shared" si="53"/>
        <v>0</v>
      </c>
    </row>
    <row r="130" spans="1:5" s="23" customFormat="1" ht="15" customHeight="1" x14ac:dyDescent="0.25">
      <c r="A130" s="147"/>
      <c r="B130" s="8" t="s">
        <v>128</v>
      </c>
      <c r="C130" s="7" t="s">
        <v>6</v>
      </c>
      <c r="D130" s="45">
        <f t="shared" ref="D130:E130" si="54">SUM(D131)</f>
        <v>10.4</v>
      </c>
      <c r="E130" s="54">
        <f t="shared" si="54"/>
        <v>0</v>
      </c>
    </row>
    <row r="131" spans="1:5" s="23" customFormat="1" ht="12.75" customHeight="1" x14ac:dyDescent="0.25">
      <c r="A131" s="147"/>
      <c r="B131" s="6" t="s">
        <v>5</v>
      </c>
      <c r="C131" s="3"/>
      <c r="D131" s="46">
        <v>10.4</v>
      </c>
      <c r="E131" s="53"/>
    </row>
    <row r="132" spans="1:5" s="23" customFormat="1" ht="27" x14ac:dyDescent="0.25">
      <c r="A132" s="147"/>
      <c r="B132" s="14" t="s">
        <v>133</v>
      </c>
      <c r="C132" s="7" t="s">
        <v>18</v>
      </c>
      <c r="D132" s="48">
        <f t="shared" ref="D132" si="55">SUM(D133:D134)</f>
        <v>25.5</v>
      </c>
      <c r="E132" s="52">
        <f t="shared" ref="E132" si="56">SUM(E133:E134)</f>
        <v>0</v>
      </c>
    </row>
    <row r="133" spans="1:5" s="23" customFormat="1" ht="12.75" customHeight="1" x14ac:dyDescent="0.25">
      <c r="A133" s="148"/>
      <c r="B133" s="24" t="s">
        <v>5</v>
      </c>
      <c r="C133" s="127"/>
      <c r="D133" s="46">
        <v>23</v>
      </c>
      <c r="E133" s="53"/>
    </row>
    <row r="134" spans="1:5" s="23" customFormat="1" ht="12.75" customHeight="1" x14ac:dyDescent="0.25">
      <c r="A134" s="148"/>
      <c r="B134" s="26" t="s">
        <v>12</v>
      </c>
      <c r="C134" s="126"/>
      <c r="D134" s="46">
        <v>2.5</v>
      </c>
      <c r="E134" s="53"/>
    </row>
    <row r="135" spans="1:5" s="23" customFormat="1" ht="15" customHeight="1" x14ac:dyDescent="0.25">
      <c r="A135" s="147"/>
      <c r="B135" s="16" t="s">
        <v>134</v>
      </c>
      <c r="C135" s="7" t="s">
        <v>20</v>
      </c>
      <c r="D135" s="48">
        <f t="shared" ref="D135" si="57">SUM(D136)</f>
        <v>4.4000000000000004</v>
      </c>
      <c r="E135" s="52">
        <f t="shared" ref="E135" si="58">SUM(E136)</f>
        <v>0</v>
      </c>
    </row>
    <row r="136" spans="1:5" s="23" customFormat="1" ht="12.75" customHeight="1" x14ac:dyDescent="0.25">
      <c r="A136" s="147"/>
      <c r="B136" s="6" t="s">
        <v>5</v>
      </c>
      <c r="C136" s="3"/>
      <c r="D136" s="46">
        <v>4.4000000000000004</v>
      </c>
      <c r="E136" s="93"/>
    </row>
    <row r="137" spans="1:5" s="23" customFormat="1" ht="18" customHeight="1" x14ac:dyDescent="0.25">
      <c r="A137" s="123" t="s">
        <v>46</v>
      </c>
      <c r="B137" s="15" t="s">
        <v>47</v>
      </c>
      <c r="C137" s="20"/>
      <c r="D137" s="44">
        <f t="shared" ref="D137:E137" si="59">SUM(D138+D140+D143)</f>
        <v>36.1</v>
      </c>
      <c r="E137" s="51">
        <f t="shared" si="59"/>
        <v>0</v>
      </c>
    </row>
    <row r="138" spans="1:5" s="23" customFormat="1" ht="15" customHeight="1" x14ac:dyDescent="0.25">
      <c r="A138" s="123"/>
      <c r="B138" s="8" t="s">
        <v>128</v>
      </c>
      <c r="C138" s="7" t="s">
        <v>6</v>
      </c>
      <c r="D138" s="45">
        <f t="shared" ref="D138:E138" si="60">SUM(D139)</f>
        <v>13.8</v>
      </c>
      <c r="E138" s="54">
        <f t="shared" si="60"/>
        <v>0</v>
      </c>
    </row>
    <row r="139" spans="1:5" s="23" customFormat="1" ht="12.75" customHeight="1" x14ac:dyDescent="0.25">
      <c r="A139" s="123"/>
      <c r="B139" s="6" t="s">
        <v>5</v>
      </c>
      <c r="C139" s="3"/>
      <c r="D139" s="46">
        <v>13.8</v>
      </c>
      <c r="E139" s="53"/>
    </row>
    <row r="140" spans="1:5" s="23" customFormat="1" ht="27" x14ac:dyDescent="0.25">
      <c r="A140" s="123"/>
      <c r="B140" s="14" t="s">
        <v>133</v>
      </c>
      <c r="C140" s="7" t="s">
        <v>18</v>
      </c>
      <c r="D140" s="48">
        <f t="shared" ref="D140" si="61">SUM(D141:D142)</f>
        <v>19.2</v>
      </c>
      <c r="E140" s="52">
        <f t="shared" ref="E140" si="62">SUM(E141:E142)</f>
        <v>0</v>
      </c>
    </row>
    <row r="141" spans="1:5" s="23" customFormat="1" ht="12.75" customHeight="1" x14ac:dyDescent="0.25">
      <c r="A141" s="124"/>
      <c r="B141" s="24" t="s">
        <v>5</v>
      </c>
      <c r="C141" s="127"/>
      <c r="D141" s="46">
        <v>16.3</v>
      </c>
      <c r="E141" s="53"/>
    </row>
    <row r="142" spans="1:5" s="23" customFormat="1" ht="12.75" customHeight="1" x14ac:dyDescent="0.25">
      <c r="A142" s="124"/>
      <c r="B142" s="26" t="s">
        <v>12</v>
      </c>
      <c r="C142" s="125"/>
      <c r="D142" s="46">
        <v>2.9</v>
      </c>
      <c r="E142" s="53"/>
    </row>
    <row r="143" spans="1:5" s="23" customFormat="1" ht="15" customHeight="1" x14ac:dyDescent="0.25">
      <c r="A143" s="123"/>
      <c r="B143" s="16" t="s">
        <v>134</v>
      </c>
      <c r="C143" s="7" t="s">
        <v>20</v>
      </c>
      <c r="D143" s="48">
        <f t="shared" ref="D143" si="63">SUM(D144)</f>
        <v>3.1</v>
      </c>
      <c r="E143" s="52">
        <f t="shared" ref="E143" si="64">SUM(E144)</f>
        <v>0</v>
      </c>
    </row>
    <row r="144" spans="1:5" s="23" customFormat="1" ht="12.75" customHeight="1" x14ac:dyDescent="0.25">
      <c r="A144" s="123"/>
      <c r="B144" s="6" t="s">
        <v>5</v>
      </c>
      <c r="C144" s="3"/>
      <c r="D144" s="46">
        <v>3.1</v>
      </c>
      <c r="E144" s="93"/>
    </row>
    <row r="145" spans="1:5" s="23" customFormat="1" ht="18" customHeight="1" x14ac:dyDescent="0.25">
      <c r="A145" s="129" t="s">
        <v>48</v>
      </c>
      <c r="B145" s="15" t="s">
        <v>49</v>
      </c>
      <c r="C145" s="20"/>
      <c r="D145" s="63">
        <f>SUM(D146+D148+D151)</f>
        <v>65.599999999999994</v>
      </c>
      <c r="E145" s="63">
        <f>SUM(E146+E148+E151)</f>
        <v>0</v>
      </c>
    </row>
    <row r="146" spans="1:5" s="23" customFormat="1" ht="15" customHeight="1" x14ac:dyDescent="0.25">
      <c r="A146" s="131"/>
      <c r="B146" s="8" t="s">
        <v>128</v>
      </c>
      <c r="C146" s="7" t="s">
        <v>6</v>
      </c>
      <c r="D146" s="45">
        <f t="shared" ref="D146:E146" si="65">SUM(D147)</f>
        <v>24.3</v>
      </c>
      <c r="E146" s="54">
        <f t="shared" si="65"/>
        <v>0</v>
      </c>
    </row>
    <row r="147" spans="1:5" s="23" customFormat="1" ht="12.75" customHeight="1" x14ac:dyDescent="0.25">
      <c r="A147" s="131"/>
      <c r="B147" s="6" t="s">
        <v>5</v>
      </c>
      <c r="C147" s="3"/>
      <c r="D147" s="46">
        <v>24.3</v>
      </c>
      <c r="E147" s="53"/>
    </row>
    <row r="148" spans="1:5" s="23" customFormat="1" ht="27" x14ac:dyDescent="0.25">
      <c r="A148" s="131"/>
      <c r="B148" s="14" t="s">
        <v>131</v>
      </c>
      <c r="C148" s="7" t="s">
        <v>18</v>
      </c>
      <c r="D148" s="48">
        <f t="shared" ref="D148" si="66">SUM(D149:D150)</f>
        <v>34.799999999999997</v>
      </c>
      <c r="E148" s="52">
        <f t="shared" ref="E148" si="67">SUM(E149:E150)</f>
        <v>0</v>
      </c>
    </row>
    <row r="149" spans="1:5" s="23" customFormat="1" ht="12.75" customHeight="1" x14ac:dyDescent="0.25">
      <c r="A149" s="131"/>
      <c r="B149" s="24" t="s">
        <v>5</v>
      </c>
      <c r="C149" s="127"/>
      <c r="D149" s="46">
        <v>29.8</v>
      </c>
      <c r="E149" s="53"/>
    </row>
    <row r="150" spans="1:5" s="23" customFormat="1" ht="12.75" customHeight="1" x14ac:dyDescent="0.25">
      <c r="A150" s="131"/>
      <c r="B150" s="26" t="s">
        <v>12</v>
      </c>
      <c r="C150" s="125"/>
      <c r="D150" s="46">
        <v>5</v>
      </c>
      <c r="E150" s="53"/>
    </row>
    <row r="151" spans="1:5" s="23" customFormat="1" ht="15" customHeight="1" x14ac:dyDescent="0.25">
      <c r="A151" s="131"/>
      <c r="B151" s="16" t="s">
        <v>134</v>
      </c>
      <c r="C151" s="7" t="s">
        <v>20</v>
      </c>
      <c r="D151" s="48">
        <f t="shared" ref="D151" si="68">SUM(D152)</f>
        <v>6.5</v>
      </c>
      <c r="E151" s="52">
        <f t="shared" ref="E151" si="69">SUM(E152)</f>
        <v>0</v>
      </c>
    </row>
    <row r="152" spans="1:5" s="23" customFormat="1" ht="12.75" customHeight="1" x14ac:dyDescent="0.25">
      <c r="A152" s="131"/>
      <c r="B152" s="6" t="s">
        <v>5</v>
      </c>
      <c r="C152" s="3"/>
      <c r="D152" s="46">
        <v>6.5</v>
      </c>
      <c r="E152" s="93"/>
    </row>
    <row r="153" spans="1:5" s="23" customFormat="1" ht="18" customHeight="1" x14ac:dyDescent="0.25">
      <c r="A153" s="123" t="s">
        <v>50</v>
      </c>
      <c r="B153" s="33" t="s">
        <v>51</v>
      </c>
      <c r="C153" s="19"/>
      <c r="D153" s="44">
        <f t="shared" ref="D153:E153" si="70">SUM(D155:D156)</f>
        <v>1349.5</v>
      </c>
      <c r="E153" s="51">
        <f t="shared" si="70"/>
        <v>1249.2</v>
      </c>
    </row>
    <row r="154" spans="1:5" s="23" customFormat="1" ht="15" customHeight="1" x14ac:dyDescent="0.25">
      <c r="A154" s="124"/>
      <c r="B154" s="8" t="s">
        <v>128</v>
      </c>
      <c r="C154" s="7" t="s">
        <v>6</v>
      </c>
      <c r="D154" s="45">
        <f t="shared" ref="D154:E154" si="71">SUM(D155:D156)</f>
        <v>1349.5</v>
      </c>
      <c r="E154" s="54">
        <f t="shared" si="71"/>
        <v>1249.2</v>
      </c>
    </row>
    <row r="155" spans="1:5" s="23" customFormat="1" ht="12.75" customHeight="1" x14ac:dyDescent="0.25">
      <c r="A155" s="124"/>
      <c r="B155" s="28" t="s">
        <v>10</v>
      </c>
      <c r="C155" s="127"/>
      <c r="D155" s="46">
        <v>1299.8</v>
      </c>
      <c r="E155" s="53">
        <v>1206</v>
      </c>
    </row>
    <row r="156" spans="1:5" s="23" customFormat="1" ht="12.75" customHeight="1" x14ac:dyDescent="0.25">
      <c r="A156" s="124"/>
      <c r="B156" s="26" t="s">
        <v>5</v>
      </c>
      <c r="C156" s="125"/>
      <c r="D156" s="49">
        <v>49.7</v>
      </c>
      <c r="E156" s="62">
        <v>43.2</v>
      </c>
    </row>
    <row r="157" spans="1:5" s="23" customFormat="1" ht="18" customHeight="1" x14ac:dyDescent="0.25">
      <c r="A157" s="123" t="s">
        <v>52</v>
      </c>
      <c r="B157" s="18" t="s">
        <v>53</v>
      </c>
      <c r="C157" s="76"/>
      <c r="D157" s="79">
        <f>SUM(D158)</f>
        <v>1722.1</v>
      </c>
      <c r="E157" s="79">
        <f>SUM(E158)</f>
        <v>1455.7</v>
      </c>
    </row>
    <row r="158" spans="1:5" s="23" customFormat="1" ht="27" x14ac:dyDescent="0.25">
      <c r="A158" s="124"/>
      <c r="B158" s="10" t="s">
        <v>147</v>
      </c>
      <c r="C158" s="61" t="s">
        <v>13</v>
      </c>
      <c r="D158" s="11">
        <f>SUM(D159:D163)</f>
        <v>1722.1</v>
      </c>
      <c r="E158" s="59">
        <f>SUM(E159:E163)</f>
        <v>1455.7</v>
      </c>
    </row>
    <row r="159" spans="1:5" s="23" customFormat="1" ht="12.75" customHeight="1" x14ac:dyDescent="0.25">
      <c r="A159" s="124"/>
      <c r="B159" s="24" t="s">
        <v>15</v>
      </c>
      <c r="C159" s="134"/>
      <c r="D159" s="75">
        <v>1044.8</v>
      </c>
      <c r="E159" s="75">
        <v>1009.1</v>
      </c>
    </row>
    <row r="160" spans="1:5" s="23" customFormat="1" ht="12.75" customHeight="1" x14ac:dyDescent="0.25">
      <c r="A160" s="124"/>
      <c r="B160" s="28" t="s">
        <v>10</v>
      </c>
      <c r="C160" s="134"/>
      <c r="D160" s="67">
        <v>39</v>
      </c>
      <c r="E160" s="75"/>
    </row>
    <row r="161" spans="1:5" s="23" customFormat="1" ht="12.75" customHeight="1" x14ac:dyDescent="0.25">
      <c r="A161" s="124"/>
      <c r="B161" s="25" t="s">
        <v>14</v>
      </c>
      <c r="C161" s="134"/>
      <c r="D161" s="67">
        <v>11.6</v>
      </c>
      <c r="E161" s="75">
        <v>11.4</v>
      </c>
    </row>
    <row r="162" spans="1:5" s="23" customFormat="1" ht="12.75" customHeight="1" x14ac:dyDescent="0.25">
      <c r="A162" s="124"/>
      <c r="B162" s="25" t="s">
        <v>5</v>
      </c>
      <c r="C162" s="134"/>
      <c r="D162" s="75">
        <v>624</v>
      </c>
      <c r="E162" s="75">
        <v>435.2</v>
      </c>
    </row>
    <row r="163" spans="1:5" s="23" customFormat="1" ht="12.75" customHeight="1" x14ac:dyDescent="0.25">
      <c r="A163" s="124"/>
      <c r="B163" s="26" t="s">
        <v>12</v>
      </c>
      <c r="C163" s="135"/>
      <c r="D163" s="75">
        <v>2.7</v>
      </c>
      <c r="E163" s="75"/>
    </row>
    <row r="164" spans="1:5" s="23" customFormat="1" ht="18" customHeight="1" x14ac:dyDescent="0.25">
      <c r="A164" s="123" t="s">
        <v>54</v>
      </c>
      <c r="B164" s="18" t="s">
        <v>56</v>
      </c>
      <c r="C164" s="76"/>
      <c r="D164" s="78">
        <f>SUM(D165)</f>
        <v>1633.9</v>
      </c>
      <c r="E164" s="78">
        <f>SUM(E165)</f>
        <v>1339.8</v>
      </c>
    </row>
    <row r="165" spans="1:5" s="23" customFormat="1" ht="27" x14ac:dyDescent="0.25">
      <c r="A165" s="124"/>
      <c r="B165" s="10" t="s">
        <v>147</v>
      </c>
      <c r="C165" s="61" t="s">
        <v>13</v>
      </c>
      <c r="D165" s="11">
        <f>SUM(D166:D169)</f>
        <v>1633.9</v>
      </c>
      <c r="E165" s="59">
        <f>SUM(E166:E169)</f>
        <v>1339.8</v>
      </c>
    </row>
    <row r="166" spans="1:5" s="23" customFormat="1" ht="12.75" customHeight="1" x14ac:dyDescent="0.25">
      <c r="A166" s="124"/>
      <c r="B166" s="25" t="s">
        <v>15</v>
      </c>
      <c r="C166" s="134"/>
      <c r="D166" s="5">
        <v>904</v>
      </c>
      <c r="E166" s="80">
        <v>873.4</v>
      </c>
    </row>
    <row r="167" spans="1:5" s="23" customFormat="1" ht="12.75" customHeight="1" x14ac:dyDescent="0.25">
      <c r="A167" s="124"/>
      <c r="B167" s="28" t="s">
        <v>10</v>
      </c>
      <c r="C167" s="134"/>
      <c r="D167" s="67">
        <v>34</v>
      </c>
      <c r="E167" s="80"/>
    </row>
    <row r="168" spans="1:5" s="23" customFormat="1" ht="12.75" customHeight="1" x14ac:dyDescent="0.25">
      <c r="A168" s="124"/>
      <c r="B168" s="25" t="s">
        <v>5</v>
      </c>
      <c r="C168" s="134"/>
      <c r="D168" s="5">
        <v>678.5</v>
      </c>
      <c r="E168" s="80">
        <v>466.4</v>
      </c>
    </row>
    <row r="169" spans="1:5" s="23" customFormat="1" ht="12.75" customHeight="1" x14ac:dyDescent="0.25">
      <c r="A169" s="124"/>
      <c r="B169" s="26" t="s">
        <v>12</v>
      </c>
      <c r="C169" s="135"/>
      <c r="D169" s="81">
        <v>17.399999999999999</v>
      </c>
      <c r="E169" s="82"/>
    </row>
    <row r="170" spans="1:5" s="23" customFormat="1" ht="18" customHeight="1" x14ac:dyDescent="0.25">
      <c r="A170" s="128" t="s">
        <v>55</v>
      </c>
      <c r="B170" s="18" t="s">
        <v>58</v>
      </c>
      <c r="C170" s="83"/>
      <c r="D170" s="60">
        <f>SUM(D171)</f>
        <v>2213.8999999999996</v>
      </c>
      <c r="E170" s="60">
        <f>SUM(E171)</f>
        <v>1846.5</v>
      </c>
    </row>
    <row r="171" spans="1:5" s="23" customFormat="1" ht="27" x14ac:dyDescent="0.25">
      <c r="A171" s="131"/>
      <c r="B171" s="10" t="s">
        <v>147</v>
      </c>
      <c r="C171" s="61" t="s">
        <v>13</v>
      </c>
      <c r="D171" s="11">
        <f>SUM(D172:D175)</f>
        <v>2213.8999999999996</v>
      </c>
      <c r="E171" s="59">
        <f>SUM(E172:E175)</f>
        <v>1846.5</v>
      </c>
    </row>
    <row r="172" spans="1:5" s="23" customFormat="1" ht="12.75" customHeight="1" x14ac:dyDescent="0.25">
      <c r="A172" s="131"/>
      <c r="B172" s="25" t="s">
        <v>15</v>
      </c>
      <c r="C172" s="134"/>
      <c r="D172" s="5">
        <v>1069.3</v>
      </c>
      <c r="E172" s="80">
        <v>1034.7</v>
      </c>
    </row>
    <row r="173" spans="1:5" s="23" customFormat="1" ht="12.75" customHeight="1" x14ac:dyDescent="0.25">
      <c r="A173" s="131"/>
      <c r="B173" s="28" t="s">
        <v>10</v>
      </c>
      <c r="C173" s="134"/>
      <c r="D173" s="67">
        <v>38</v>
      </c>
      <c r="E173" s="80"/>
    </row>
    <row r="174" spans="1:5" s="23" customFormat="1" ht="12.75" customHeight="1" x14ac:dyDescent="0.25">
      <c r="A174" s="131"/>
      <c r="B174" s="25" t="s">
        <v>5</v>
      </c>
      <c r="C174" s="134"/>
      <c r="D174" s="5">
        <v>1070.4000000000001</v>
      </c>
      <c r="E174" s="80">
        <v>811.8</v>
      </c>
    </row>
    <row r="175" spans="1:5" s="23" customFormat="1" ht="12.75" customHeight="1" x14ac:dyDescent="0.25">
      <c r="A175" s="131"/>
      <c r="B175" s="26" t="s">
        <v>12</v>
      </c>
      <c r="C175" s="135"/>
      <c r="D175" s="81">
        <v>36.200000000000003</v>
      </c>
      <c r="E175" s="84"/>
    </row>
    <row r="176" spans="1:5" s="23" customFormat="1" ht="18" customHeight="1" x14ac:dyDescent="0.25">
      <c r="A176" s="128" t="s">
        <v>57</v>
      </c>
      <c r="B176" s="22" t="s">
        <v>60</v>
      </c>
      <c r="C176" s="83"/>
      <c r="D176" s="60">
        <f>SUM(D177)</f>
        <v>2433.9</v>
      </c>
      <c r="E176" s="60">
        <f>SUM(E177)</f>
        <v>1951.3</v>
      </c>
    </row>
    <row r="177" spans="1:5" s="23" customFormat="1" ht="27" x14ac:dyDescent="0.25">
      <c r="A177" s="129"/>
      <c r="B177" s="10" t="s">
        <v>147</v>
      </c>
      <c r="C177" s="61" t="s">
        <v>13</v>
      </c>
      <c r="D177" s="11">
        <f>SUM(D178:D182)</f>
        <v>2433.9</v>
      </c>
      <c r="E177" s="59">
        <f>SUM(E178:E182)</f>
        <v>1951.3</v>
      </c>
    </row>
    <row r="178" spans="1:5" s="23" customFormat="1" ht="12.75" customHeight="1" x14ac:dyDescent="0.25">
      <c r="A178" s="129"/>
      <c r="B178" s="25" t="s">
        <v>15</v>
      </c>
      <c r="C178" s="134"/>
      <c r="D178" s="5">
        <v>1412.2</v>
      </c>
      <c r="E178" s="80">
        <v>1364.5</v>
      </c>
    </row>
    <row r="179" spans="1:5" s="23" customFormat="1" ht="12.75" customHeight="1" x14ac:dyDescent="0.25">
      <c r="A179" s="129"/>
      <c r="B179" s="28" t="s">
        <v>10</v>
      </c>
      <c r="C179" s="134"/>
      <c r="D179" s="67">
        <v>73</v>
      </c>
      <c r="E179" s="80"/>
    </row>
    <row r="180" spans="1:5" s="23" customFormat="1" ht="12.75" customHeight="1" x14ac:dyDescent="0.25">
      <c r="A180" s="129"/>
      <c r="B180" s="25" t="s">
        <v>14</v>
      </c>
      <c r="C180" s="134"/>
      <c r="D180" s="89">
        <v>23</v>
      </c>
      <c r="E180" s="80">
        <v>18.100000000000001</v>
      </c>
    </row>
    <row r="181" spans="1:5" s="23" customFormat="1" ht="12.75" customHeight="1" x14ac:dyDescent="0.25">
      <c r="A181" s="129"/>
      <c r="B181" s="25" t="s">
        <v>5</v>
      </c>
      <c r="C181" s="134"/>
      <c r="D181" s="5">
        <v>920.6</v>
      </c>
      <c r="E181" s="80">
        <v>568.70000000000005</v>
      </c>
    </row>
    <row r="182" spans="1:5" s="23" customFormat="1" ht="12.75" customHeight="1" x14ac:dyDescent="0.25">
      <c r="A182" s="129"/>
      <c r="B182" s="26" t="s">
        <v>12</v>
      </c>
      <c r="C182" s="135"/>
      <c r="D182" s="81">
        <v>5.0999999999999996</v>
      </c>
      <c r="E182" s="84"/>
    </row>
    <row r="183" spans="1:5" s="23" customFormat="1" ht="18" customHeight="1" x14ac:dyDescent="0.25">
      <c r="A183" s="138" t="s">
        <v>59</v>
      </c>
      <c r="B183" s="18" t="s">
        <v>62</v>
      </c>
      <c r="C183" s="83"/>
      <c r="D183" s="60">
        <f>SUM(D184)</f>
        <v>1793</v>
      </c>
      <c r="E183" s="60">
        <f>SUM(E184)</f>
        <v>1452.1</v>
      </c>
    </row>
    <row r="184" spans="1:5" s="23" customFormat="1" ht="27" x14ac:dyDescent="0.25">
      <c r="A184" s="139"/>
      <c r="B184" s="10" t="s">
        <v>147</v>
      </c>
      <c r="C184" s="61" t="s">
        <v>13</v>
      </c>
      <c r="D184" s="11">
        <f>SUM(D185:D189)</f>
        <v>1793</v>
      </c>
      <c r="E184" s="59">
        <f>SUM(E185:E189)</f>
        <v>1452.1</v>
      </c>
    </row>
    <row r="185" spans="1:5" s="23" customFormat="1" ht="12.75" customHeight="1" x14ac:dyDescent="0.25">
      <c r="A185" s="139"/>
      <c r="B185" s="29" t="s">
        <v>15</v>
      </c>
      <c r="C185" s="134"/>
      <c r="D185" s="5">
        <v>943.2</v>
      </c>
      <c r="E185" s="80">
        <v>911.5</v>
      </c>
    </row>
    <row r="186" spans="1:5" s="23" customFormat="1" ht="12.75" customHeight="1" x14ac:dyDescent="0.25">
      <c r="A186" s="139"/>
      <c r="B186" s="28" t="s">
        <v>10</v>
      </c>
      <c r="C186" s="134"/>
      <c r="D186" s="67">
        <v>52</v>
      </c>
      <c r="E186" s="80"/>
    </row>
    <row r="187" spans="1:5" s="23" customFormat="1" ht="12.75" customHeight="1" x14ac:dyDescent="0.25">
      <c r="A187" s="139"/>
      <c r="B187" s="29" t="s">
        <v>14</v>
      </c>
      <c r="C187" s="134"/>
      <c r="D187" s="89">
        <v>7.6</v>
      </c>
      <c r="E187" s="80">
        <v>4.5</v>
      </c>
    </row>
    <row r="188" spans="1:5" s="23" customFormat="1" ht="12.75" customHeight="1" x14ac:dyDescent="0.25">
      <c r="A188" s="139"/>
      <c r="B188" s="29" t="s">
        <v>5</v>
      </c>
      <c r="C188" s="134"/>
      <c r="D188" s="5">
        <v>773.7</v>
      </c>
      <c r="E188" s="80">
        <v>536.1</v>
      </c>
    </row>
    <row r="189" spans="1:5" s="23" customFormat="1" ht="12.75" customHeight="1" x14ac:dyDescent="0.25">
      <c r="A189" s="139"/>
      <c r="B189" s="30" t="s">
        <v>12</v>
      </c>
      <c r="C189" s="135"/>
      <c r="D189" s="81">
        <v>16.5</v>
      </c>
      <c r="E189" s="84"/>
    </row>
    <row r="190" spans="1:5" s="23" customFormat="1" ht="18" customHeight="1" x14ac:dyDescent="0.25">
      <c r="A190" s="128" t="s">
        <v>61</v>
      </c>
      <c r="B190" s="22" t="s">
        <v>64</v>
      </c>
      <c r="C190" s="83"/>
      <c r="D190" s="60">
        <f>SUM(D191)</f>
        <v>2940.1999999999994</v>
      </c>
      <c r="E190" s="60">
        <f>SUM(E191)</f>
        <v>2451.6000000000004</v>
      </c>
    </row>
    <row r="191" spans="1:5" s="23" customFormat="1" ht="27" x14ac:dyDescent="0.25">
      <c r="A191" s="131"/>
      <c r="B191" s="10" t="s">
        <v>147</v>
      </c>
      <c r="C191" s="61" t="s">
        <v>13</v>
      </c>
      <c r="D191" s="11">
        <f>SUM(D192:D196)</f>
        <v>2940.1999999999994</v>
      </c>
      <c r="E191" s="59">
        <f>SUM(E192:E196)</f>
        <v>2451.6000000000004</v>
      </c>
    </row>
    <row r="192" spans="1:5" s="23" customFormat="1" ht="12.75" customHeight="1" x14ac:dyDescent="0.25">
      <c r="A192" s="131"/>
      <c r="B192" s="25" t="s">
        <v>15</v>
      </c>
      <c r="C192" s="134"/>
      <c r="D192" s="5">
        <v>2062.1999999999998</v>
      </c>
      <c r="E192" s="80">
        <v>1983.4</v>
      </c>
    </row>
    <row r="193" spans="1:5" s="23" customFormat="1" ht="12.75" customHeight="1" x14ac:dyDescent="0.25">
      <c r="A193" s="131"/>
      <c r="B193" s="28" t="s">
        <v>10</v>
      </c>
      <c r="C193" s="134"/>
      <c r="D193" s="67">
        <v>68</v>
      </c>
      <c r="E193" s="80"/>
    </row>
    <row r="194" spans="1:5" s="23" customFormat="1" ht="12.75" customHeight="1" x14ac:dyDescent="0.25">
      <c r="A194" s="131"/>
      <c r="B194" s="25" t="s">
        <v>14</v>
      </c>
      <c r="C194" s="134"/>
      <c r="D194" s="89">
        <v>23.2</v>
      </c>
      <c r="E194" s="80">
        <v>22.9</v>
      </c>
    </row>
    <row r="195" spans="1:5" s="23" customFormat="1" ht="12.75" customHeight="1" x14ac:dyDescent="0.25">
      <c r="A195" s="131"/>
      <c r="B195" s="25" t="s">
        <v>5</v>
      </c>
      <c r="C195" s="134"/>
      <c r="D195" s="5">
        <v>783.2</v>
      </c>
      <c r="E195" s="80">
        <v>445.3</v>
      </c>
    </row>
    <row r="196" spans="1:5" s="23" customFormat="1" ht="12.75" customHeight="1" x14ac:dyDescent="0.25">
      <c r="A196" s="131"/>
      <c r="B196" s="26" t="s">
        <v>12</v>
      </c>
      <c r="C196" s="135"/>
      <c r="D196" s="81">
        <v>3.6</v>
      </c>
      <c r="E196" s="84"/>
    </row>
    <row r="197" spans="1:5" s="23" customFormat="1" ht="18" customHeight="1" x14ac:dyDescent="0.25">
      <c r="A197" s="138" t="s">
        <v>63</v>
      </c>
      <c r="B197" s="18" t="s">
        <v>66</v>
      </c>
      <c r="C197" s="83"/>
      <c r="D197" s="60">
        <f>SUM(D198)</f>
        <v>912.8</v>
      </c>
      <c r="E197" s="60">
        <f>SUM(E198)</f>
        <v>778.7</v>
      </c>
    </row>
    <row r="198" spans="1:5" s="23" customFormat="1" ht="27" x14ac:dyDescent="0.25">
      <c r="A198" s="139"/>
      <c r="B198" s="10" t="s">
        <v>147</v>
      </c>
      <c r="C198" s="61" t="s">
        <v>13</v>
      </c>
      <c r="D198" s="11">
        <f>SUM(D199:D202)</f>
        <v>912.8</v>
      </c>
      <c r="E198" s="59">
        <f>SUM(E199:E202)</f>
        <v>778.7</v>
      </c>
    </row>
    <row r="199" spans="1:5" s="23" customFormat="1" ht="12.75" customHeight="1" x14ac:dyDescent="0.25">
      <c r="A199" s="139"/>
      <c r="B199" s="29" t="s">
        <v>15</v>
      </c>
      <c r="C199" s="134"/>
      <c r="D199" s="5">
        <v>432.4</v>
      </c>
      <c r="E199" s="80">
        <v>417.8</v>
      </c>
    </row>
    <row r="200" spans="1:5" s="23" customFormat="1" ht="12.75" customHeight="1" x14ac:dyDescent="0.25">
      <c r="A200" s="139"/>
      <c r="B200" s="28" t="s">
        <v>10</v>
      </c>
      <c r="C200" s="134"/>
      <c r="D200" s="67">
        <v>16.399999999999999</v>
      </c>
      <c r="E200" s="80"/>
    </row>
    <row r="201" spans="1:5" s="23" customFormat="1" ht="12.75" customHeight="1" x14ac:dyDescent="0.25">
      <c r="A201" s="139"/>
      <c r="B201" s="29" t="s">
        <v>5</v>
      </c>
      <c r="C201" s="134"/>
      <c r="D201" s="5">
        <v>441</v>
      </c>
      <c r="E201" s="80">
        <v>360.9</v>
      </c>
    </row>
    <row r="202" spans="1:5" s="23" customFormat="1" ht="12.75" customHeight="1" x14ac:dyDescent="0.25">
      <c r="A202" s="139"/>
      <c r="B202" s="30" t="s">
        <v>12</v>
      </c>
      <c r="C202" s="135"/>
      <c r="D202" s="81">
        <v>23</v>
      </c>
      <c r="E202" s="84"/>
    </row>
    <row r="203" spans="1:5" s="23" customFormat="1" ht="18" customHeight="1" x14ac:dyDescent="0.25">
      <c r="A203" s="123" t="s">
        <v>65</v>
      </c>
      <c r="B203" s="22" t="s">
        <v>69</v>
      </c>
      <c r="C203" s="83"/>
      <c r="D203" s="60">
        <f>SUM(D204)</f>
        <v>1441.5</v>
      </c>
      <c r="E203" s="60">
        <f>SUM(E204)</f>
        <v>1207.0999999999999</v>
      </c>
    </row>
    <row r="204" spans="1:5" s="23" customFormat="1" ht="27" x14ac:dyDescent="0.25">
      <c r="A204" s="124"/>
      <c r="B204" s="10" t="s">
        <v>147</v>
      </c>
      <c r="C204" s="61" t="s">
        <v>13</v>
      </c>
      <c r="D204" s="11">
        <f>SUM(D205:D209)</f>
        <v>1441.5</v>
      </c>
      <c r="E204" s="59">
        <f>SUM(E205:E209)</f>
        <v>1207.0999999999999</v>
      </c>
    </row>
    <row r="205" spans="1:5" s="23" customFormat="1" ht="12.75" customHeight="1" x14ac:dyDescent="0.25">
      <c r="A205" s="124"/>
      <c r="B205" s="25" t="s">
        <v>15</v>
      </c>
      <c r="C205" s="134"/>
      <c r="D205" s="5">
        <v>765</v>
      </c>
      <c r="E205" s="80">
        <v>742</v>
      </c>
    </row>
    <row r="206" spans="1:5" s="23" customFormat="1" ht="12.75" customHeight="1" x14ac:dyDescent="0.25">
      <c r="A206" s="124"/>
      <c r="B206" s="28" t="s">
        <v>10</v>
      </c>
      <c r="C206" s="134"/>
      <c r="D206" s="5">
        <v>31</v>
      </c>
      <c r="E206" s="80"/>
    </row>
    <row r="207" spans="1:5" s="23" customFormat="1" ht="12.75" customHeight="1" x14ac:dyDescent="0.25">
      <c r="A207" s="124"/>
      <c r="B207" s="25" t="s">
        <v>14</v>
      </c>
      <c r="C207" s="134"/>
      <c r="D207" s="5">
        <v>7.6</v>
      </c>
      <c r="E207" s="80">
        <v>4.5</v>
      </c>
    </row>
    <row r="208" spans="1:5" s="23" customFormat="1" ht="12.75" customHeight="1" x14ac:dyDescent="0.25">
      <c r="A208" s="124"/>
      <c r="B208" s="25" t="s">
        <v>5</v>
      </c>
      <c r="C208" s="134"/>
      <c r="D208" s="5">
        <v>611.9</v>
      </c>
      <c r="E208" s="80">
        <v>460.6</v>
      </c>
    </row>
    <row r="209" spans="1:5" s="23" customFormat="1" ht="12.75" customHeight="1" x14ac:dyDescent="0.25">
      <c r="A209" s="129"/>
      <c r="B209" s="26" t="s">
        <v>12</v>
      </c>
      <c r="C209" s="135"/>
      <c r="D209" s="81">
        <v>26</v>
      </c>
      <c r="E209" s="82"/>
    </row>
    <row r="210" spans="1:5" s="23" customFormat="1" ht="18" customHeight="1" x14ac:dyDescent="0.25">
      <c r="A210" s="143" t="s">
        <v>67</v>
      </c>
      <c r="B210" s="22" t="s">
        <v>71</v>
      </c>
      <c r="C210" s="83"/>
      <c r="D210" s="60">
        <f>SUM(D211)</f>
        <v>1253.4000000000001</v>
      </c>
      <c r="E210" s="60">
        <f>SUM(E211)</f>
        <v>1010.9</v>
      </c>
    </row>
    <row r="211" spans="1:5" s="23" customFormat="1" ht="27" x14ac:dyDescent="0.25">
      <c r="A211" s="139"/>
      <c r="B211" s="10" t="s">
        <v>147</v>
      </c>
      <c r="C211" s="61" t="s">
        <v>13</v>
      </c>
      <c r="D211" s="11">
        <f>SUM(D212:D215)</f>
        <v>1253.4000000000001</v>
      </c>
      <c r="E211" s="59">
        <f>SUM(E212:E215)</f>
        <v>1010.9</v>
      </c>
    </row>
    <row r="212" spans="1:5" s="23" customFormat="1" ht="12.75" customHeight="1" x14ac:dyDescent="0.25">
      <c r="A212" s="139"/>
      <c r="B212" s="29" t="s">
        <v>15</v>
      </c>
      <c r="C212" s="134"/>
      <c r="D212" s="5">
        <v>729.8</v>
      </c>
      <c r="E212" s="80">
        <v>705.9</v>
      </c>
    </row>
    <row r="213" spans="1:5" s="23" customFormat="1" ht="12.75" customHeight="1" x14ac:dyDescent="0.25">
      <c r="A213" s="139"/>
      <c r="B213" s="28" t="s">
        <v>10</v>
      </c>
      <c r="C213" s="134"/>
      <c r="D213" s="5">
        <v>32</v>
      </c>
      <c r="E213" s="80"/>
    </row>
    <row r="214" spans="1:5" s="23" customFormat="1" ht="12.75" customHeight="1" x14ac:dyDescent="0.25">
      <c r="A214" s="139"/>
      <c r="B214" s="29" t="s">
        <v>5</v>
      </c>
      <c r="C214" s="134"/>
      <c r="D214" s="41">
        <v>460.2</v>
      </c>
      <c r="E214" s="85">
        <v>305</v>
      </c>
    </row>
    <row r="215" spans="1:5" s="23" customFormat="1" ht="12.75" customHeight="1" x14ac:dyDescent="0.25">
      <c r="A215" s="139"/>
      <c r="B215" s="30" t="s">
        <v>12</v>
      </c>
      <c r="C215" s="135"/>
      <c r="D215" s="81">
        <v>31.4</v>
      </c>
      <c r="E215" s="82"/>
    </row>
    <row r="216" spans="1:5" s="23" customFormat="1" ht="18" customHeight="1" x14ac:dyDescent="0.25">
      <c r="A216" s="140" t="s">
        <v>68</v>
      </c>
      <c r="B216" s="18" t="s">
        <v>135</v>
      </c>
      <c r="C216" s="83"/>
      <c r="D216" s="60">
        <f>SUM(D217)</f>
        <v>1012.0999999999999</v>
      </c>
      <c r="E216" s="60">
        <f>SUM(E217)</f>
        <v>831.09999999999991</v>
      </c>
    </row>
    <row r="217" spans="1:5" s="23" customFormat="1" ht="27" x14ac:dyDescent="0.25">
      <c r="A217" s="141"/>
      <c r="B217" s="10" t="s">
        <v>147</v>
      </c>
      <c r="C217" s="61" t="s">
        <v>13</v>
      </c>
      <c r="D217" s="11">
        <f>SUM(D218:D221)</f>
        <v>1012.0999999999999</v>
      </c>
      <c r="E217" s="59">
        <f>SUM(E218:E221)</f>
        <v>831.09999999999991</v>
      </c>
    </row>
    <row r="218" spans="1:5" s="23" customFormat="1" ht="12.75" customHeight="1" x14ac:dyDescent="0.25">
      <c r="A218" s="141"/>
      <c r="B218" s="29" t="s">
        <v>15</v>
      </c>
      <c r="C218" s="134"/>
      <c r="D218" s="5">
        <v>542.29999999999995</v>
      </c>
      <c r="E218" s="80">
        <v>526.79999999999995</v>
      </c>
    </row>
    <row r="219" spans="1:5" s="23" customFormat="1" ht="12.75" customHeight="1" x14ac:dyDescent="0.25">
      <c r="A219" s="141"/>
      <c r="B219" s="28" t="s">
        <v>10</v>
      </c>
      <c r="C219" s="134"/>
      <c r="D219" s="5">
        <v>16</v>
      </c>
      <c r="E219" s="80"/>
    </row>
    <row r="220" spans="1:5" s="23" customFormat="1" ht="12.75" customHeight="1" x14ac:dyDescent="0.25">
      <c r="A220" s="141"/>
      <c r="B220" s="29" t="s">
        <v>5</v>
      </c>
      <c r="C220" s="134"/>
      <c r="D220" s="5">
        <v>453.3</v>
      </c>
      <c r="E220" s="80">
        <v>304.3</v>
      </c>
    </row>
    <row r="221" spans="1:5" s="23" customFormat="1" ht="12.75" customHeight="1" x14ac:dyDescent="0.25">
      <c r="A221" s="142"/>
      <c r="B221" s="30" t="s">
        <v>12</v>
      </c>
      <c r="C221" s="135"/>
      <c r="D221" s="81">
        <v>0.5</v>
      </c>
      <c r="E221" s="82"/>
    </row>
    <row r="222" spans="1:5" s="23" customFormat="1" ht="18" customHeight="1" x14ac:dyDescent="0.25">
      <c r="A222" s="133" t="s">
        <v>70</v>
      </c>
      <c r="B222" s="18" t="s">
        <v>75</v>
      </c>
      <c r="C222" s="83"/>
      <c r="D222" s="60">
        <f>SUM(D223)</f>
        <v>727.7</v>
      </c>
      <c r="E222" s="60">
        <f>SUM(E223)</f>
        <v>627.5</v>
      </c>
    </row>
    <row r="223" spans="1:5" s="23" customFormat="1" ht="27" x14ac:dyDescent="0.25">
      <c r="A223" s="123"/>
      <c r="B223" s="10" t="s">
        <v>147</v>
      </c>
      <c r="C223" s="61" t="s">
        <v>13</v>
      </c>
      <c r="D223" s="11">
        <f>SUM(D224:D227)</f>
        <v>727.7</v>
      </c>
      <c r="E223" s="59">
        <f>SUM(E224:E227)</f>
        <v>627.5</v>
      </c>
    </row>
    <row r="224" spans="1:5" s="23" customFormat="1" ht="12.75" customHeight="1" x14ac:dyDescent="0.25">
      <c r="A224" s="124"/>
      <c r="B224" s="25" t="s">
        <v>15</v>
      </c>
      <c r="C224" s="134"/>
      <c r="D224" s="5">
        <v>296.39999999999998</v>
      </c>
      <c r="E224" s="80">
        <v>286.2</v>
      </c>
    </row>
    <row r="225" spans="1:5" s="23" customFormat="1" ht="12.75" customHeight="1" x14ac:dyDescent="0.25">
      <c r="A225" s="124"/>
      <c r="B225" s="28" t="s">
        <v>10</v>
      </c>
      <c r="C225" s="134"/>
      <c r="D225" s="5">
        <v>16</v>
      </c>
      <c r="E225" s="80"/>
    </row>
    <row r="226" spans="1:5" s="23" customFormat="1" ht="12.75" customHeight="1" x14ac:dyDescent="0.25">
      <c r="A226" s="124"/>
      <c r="B226" s="25" t="s">
        <v>5</v>
      </c>
      <c r="C226" s="134"/>
      <c r="D226" s="5">
        <v>394.6</v>
      </c>
      <c r="E226" s="80">
        <v>341.3</v>
      </c>
    </row>
    <row r="227" spans="1:5" s="23" customFormat="1" ht="12.75" customHeight="1" x14ac:dyDescent="0.25">
      <c r="A227" s="124"/>
      <c r="B227" s="26" t="s">
        <v>12</v>
      </c>
      <c r="C227" s="135"/>
      <c r="D227" s="81">
        <v>20.7</v>
      </c>
      <c r="E227" s="82"/>
    </row>
    <row r="228" spans="1:5" s="23" customFormat="1" ht="18" customHeight="1" x14ac:dyDescent="0.25">
      <c r="A228" s="123" t="s">
        <v>72</v>
      </c>
      <c r="B228" s="18" t="s">
        <v>77</v>
      </c>
      <c r="C228" s="83"/>
      <c r="D228" s="60">
        <f>SUM(D229)</f>
        <v>1502.5</v>
      </c>
      <c r="E228" s="60">
        <f>SUM(E229)</f>
        <v>1238</v>
      </c>
    </row>
    <row r="229" spans="1:5" s="23" customFormat="1" ht="27" x14ac:dyDescent="0.25">
      <c r="A229" s="123"/>
      <c r="B229" s="10" t="s">
        <v>147</v>
      </c>
      <c r="C229" s="61" t="s">
        <v>13</v>
      </c>
      <c r="D229" s="11">
        <f>SUM(D230:D233)</f>
        <v>1502.5</v>
      </c>
      <c r="E229" s="59">
        <f>SUM(E230:E233)</f>
        <v>1238</v>
      </c>
    </row>
    <row r="230" spans="1:5" s="23" customFormat="1" ht="12.75" customHeight="1" x14ac:dyDescent="0.25">
      <c r="A230" s="124"/>
      <c r="B230" s="25" t="s">
        <v>15</v>
      </c>
      <c r="C230" s="134"/>
      <c r="D230" s="5">
        <v>648.20000000000005</v>
      </c>
      <c r="E230" s="80">
        <v>624.9</v>
      </c>
    </row>
    <row r="231" spans="1:5" s="23" customFormat="1" ht="12.75" customHeight="1" x14ac:dyDescent="0.25">
      <c r="A231" s="124"/>
      <c r="B231" s="28" t="s">
        <v>10</v>
      </c>
      <c r="C231" s="134"/>
      <c r="D231" s="5">
        <v>29</v>
      </c>
      <c r="E231" s="80"/>
    </row>
    <row r="232" spans="1:5" s="23" customFormat="1" ht="12.75" customHeight="1" x14ac:dyDescent="0.25">
      <c r="A232" s="124"/>
      <c r="B232" s="25" t="s">
        <v>5</v>
      </c>
      <c r="C232" s="134"/>
      <c r="D232" s="5">
        <v>736.3</v>
      </c>
      <c r="E232" s="80">
        <v>613.1</v>
      </c>
    </row>
    <row r="233" spans="1:5" s="23" customFormat="1" ht="12.75" customHeight="1" x14ac:dyDescent="0.25">
      <c r="A233" s="124"/>
      <c r="B233" s="26" t="s">
        <v>12</v>
      </c>
      <c r="C233" s="135"/>
      <c r="D233" s="81">
        <v>89</v>
      </c>
      <c r="E233" s="82"/>
    </row>
    <row r="234" spans="1:5" s="23" customFormat="1" ht="18" customHeight="1" x14ac:dyDescent="0.25">
      <c r="A234" s="123" t="s">
        <v>73</v>
      </c>
      <c r="B234" s="18" t="s">
        <v>79</v>
      </c>
      <c r="C234" s="83"/>
      <c r="D234" s="60">
        <f>SUM(D235)</f>
        <v>717.6</v>
      </c>
      <c r="E234" s="60">
        <f>SUM(E235)</f>
        <v>625.29999999999995</v>
      </c>
    </row>
    <row r="235" spans="1:5" s="23" customFormat="1" ht="27" x14ac:dyDescent="0.25">
      <c r="A235" s="123"/>
      <c r="B235" s="10" t="s">
        <v>147</v>
      </c>
      <c r="C235" s="61" t="s">
        <v>13</v>
      </c>
      <c r="D235" s="11">
        <f t="shared" ref="D235:E235" si="72">SUM(D236:D239)</f>
        <v>717.6</v>
      </c>
      <c r="E235" s="59">
        <f t="shared" si="72"/>
        <v>625.29999999999995</v>
      </c>
    </row>
    <row r="236" spans="1:5" s="23" customFormat="1" ht="12.75" customHeight="1" x14ac:dyDescent="0.25">
      <c r="A236" s="124"/>
      <c r="B236" s="25" t="s">
        <v>15</v>
      </c>
      <c r="C236" s="134"/>
      <c r="D236" s="5">
        <v>193.2</v>
      </c>
      <c r="E236" s="80">
        <v>186.6</v>
      </c>
    </row>
    <row r="237" spans="1:5" s="23" customFormat="1" ht="12.75" customHeight="1" x14ac:dyDescent="0.25">
      <c r="A237" s="124"/>
      <c r="B237" s="28" t="s">
        <v>10</v>
      </c>
      <c r="C237" s="134"/>
      <c r="D237" s="5">
        <v>7</v>
      </c>
      <c r="E237" s="80"/>
    </row>
    <row r="238" spans="1:5" s="23" customFormat="1" ht="12.75" customHeight="1" x14ac:dyDescent="0.25">
      <c r="A238" s="124"/>
      <c r="B238" s="25" t="s">
        <v>5</v>
      </c>
      <c r="C238" s="134"/>
      <c r="D238" s="5">
        <v>494</v>
      </c>
      <c r="E238" s="80">
        <v>438.7</v>
      </c>
    </row>
    <row r="239" spans="1:5" s="23" customFormat="1" ht="12.75" customHeight="1" x14ac:dyDescent="0.25">
      <c r="A239" s="124"/>
      <c r="B239" s="26" t="s">
        <v>12</v>
      </c>
      <c r="C239" s="135"/>
      <c r="D239" s="81">
        <v>23.4</v>
      </c>
      <c r="E239" s="82"/>
    </row>
    <row r="240" spans="1:5" s="23" customFormat="1" ht="18" customHeight="1" x14ac:dyDescent="0.25">
      <c r="A240" s="123" t="s">
        <v>74</v>
      </c>
      <c r="B240" s="18" t="s">
        <v>81</v>
      </c>
      <c r="C240" s="83"/>
      <c r="D240" s="60">
        <f>SUM(D241)</f>
        <v>1157.5999999999999</v>
      </c>
      <c r="E240" s="60">
        <f>SUM(E241)</f>
        <v>995.8</v>
      </c>
    </row>
    <row r="241" spans="1:5" s="23" customFormat="1" ht="27" x14ac:dyDescent="0.25">
      <c r="A241" s="124"/>
      <c r="B241" s="10" t="s">
        <v>147</v>
      </c>
      <c r="C241" s="61" t="s">
        <v>13</v>
      </c>
      <c r="D241" s="11">
        <f>SUM(D242:D246)</f>
        <v>1157.5999999999999</v>
      </c>
      <c r="E241" s="59">
        <f>SUM(E242:E246)</f>
        <v>995.8</v>
      </c>
    </row>
    <row r="242" spans="1:5" s="23" customFormat="1" ht="12.75" customHeight="1" x14ac:dyDescent="0.25">
      <c r="A242" s="124"/>
      <c r="B242" s="25" t="s">
        <v>15</v>
      </c>
      <c r="C242" s="134"/>
      <c r="D242" s="5">
        <v>393.7</v>
      </c>
      <c r="E242" s="80">
        <v>382.3</v>
      </c>
    </row>
    <row r="243" spans="1:5" s="23" customFormat="1" ht="12.75" customHeight="1" x14ac:dyDescent="0.25">
      <c r="A243" s="124"/>
      <c r="B243" s="28" t="s">
        <v>10</v>
      </c>
      <c r="C243" s="134"/>
      <c r="D243" s="5">
        <v>8.4</v>
      </c>
      <c r="E243" s="80"/>
    </row>
    <row r="244" spans="1:5" s="23" customFormat="1" ht="12.75" customHeight="1" x14ac:dyDescent="0.25">
      <c r="A244" s="124"/>
      <c r="B244" s="25" t="s">
        <v>14</v>
      </c>
      <c r="C244" s="134"/>
      <c r="D244" s="5">
        <v>19</v>
      </c>
      <c r="E244" s="80">
        <v>11.2</v>
      </c>
    </row>
    <row r="245" spans="1:5" s="23" customFormat="1" ht="12.75" customHeight="1" x14ac:dyDescent="0.25">
      <c r="A245" s="124"/>
      <c r="B245" s="25" t="s">
        <v>5</v>
      </c>
      <c r="C245" s="134"/>
      <c r="D245" s="5">
        <v>691.4</v>
      </c>
      <c r="E245" s="80">
        <v>602.29999999999995</v>
      </c>
    </row>
    <row r="246" spans="1:5" s="23" customFormat="1" ht="12.75" customHeight="1" x14ac:dyDescent="0.25">
      <c r="A246" s="124"/>
      <c r="B246" s="26" t="s">
        <v>12</v>
      </c>
      <c r="C246" s="135"/>
      <c r="D246" s="81">
        <v>45.1</v>
      </c>
      <c r="E246" s="82"/>
    </row>
    <row r="247" spans="1:5" s="23" customFormat="1" ht="18" customHeight="1" x14ac:dyDescent="0.25">
      <c r="A247" s="123" t="s">
        <v>76</v>
      </c>
      <c r="B247" s="18" t="s">
        <v>83</v>
      </c>
      <c r="C247" s="83"/>
      <c r="D247" s="60">
        <f>SUM(D248)</f>
        <v>607.9</v>
      </c>
      <c r="E247" s="60">
        <f>SUM(E248)</f>
        <v>524.40000000000009</v>
      </c>
    </row>
    <row r="248" spans="1:5" s="23" customFormat="1" ht="27" x14ac:dyDescent="0.25">
      <c r="A248" s="124"/>
      <c r="B248" s="10" t="s">
        <v>147</v>
      </c>
      <c r="C248" s="61" t="s">
        <v>13</v>
      </c>
      <c r="D248" s="11">
        <f>SUM(D249:D253)</f>
        <v>607.9</v>
      </c>
      <c r="E248" s="59">
        <f>SUM(E249:E253)</f>
        <v>524.40000000000009</v>
      </c>
    </row>
    <row r="249" spans="1:5" s="23" customFormat="1" ht="12.75" customHeight="1" x14ac:dyDescent="0.25">
      <c r="A249" s="124"/>
      <c r="B249" s="25" t="s">
        <v>15</v>
      </c>
      <c r="C249" s="134"/>
      <c r="D249" s="5">
        <v>181.4</v>
      </c>
      <c r="E249" s="80">
        <v>175.8</v>
      </c>
    </row>
    <row r="250" spans="1:5" s="23" customFormat="1" ht="12.75" customHeight="1" x14ac:dyDescent="0.25">
      <c r="A250" s="124"/>
      <c r="B250" s="28" t="s">
        <v>10</v>
      </c>
      <c r="C250" s="134"/>
      <c r="D250" s="5">
        <v>4.5</v>
      </c>
      <c r="E250" s="80"/>
    </row>
    <row r="251" spans="1:5" s="23" customFormat="1" ht="12.75" customHeight="1" x14ac:dyDescent="0.25">
      <c r="A251" s="124"/>
      <c r="B251" s="25" t="s">
        <v>14</v>
      </c>
      <c r="C251" s="134"/>
      <c r="D251" s="5">
        <v>3.8</v>
      </c>
      <c r="E251" s="80">
        <v>2.2999999999999998</v>
      </c>
    </row>
    <row r="252" spans="1:5" s="23" customFormat="1" ht="12.75" customHeight="1" x14ac:dyDescent="0.25">
      <c r="A252" s="124"/>
      <c r="B252" s="25" t="s">
        <v>5</v>
      </c>
      <c r="C252" s="134"/>
      <c r="D252" s="5">
        <v>399.2</v>
      </c>
      <c r="E252" s="80">
        <v>346.3</v>
      </c>
    </row>
    <row r="253" spans="1:5" s="23" customFormat="1" ht="12.75" customHeight="1" x14ac:dyDescent="0.25">
      <c r="A253" s="124"/>
      <c r="B253" s="26" t="s">
        <v>12</v>
      </c>
      <c r="C253" s="135"/>
      <c r="D253" s="81">
        <v>19</v>
      </c>
      <c r="E253" s="82"/>
    </row>
    <row r="254" spans="1:5" s="23" customFormat="1" ht="18" customHeight="1" x14ac:dyDescent="0.25">
      <c r="A254" s="123" t="s">
        <v>78</v>
      </c>
      <c r="B254" s="18" t="s">
        <v>85</v>
      </c>
      <c r="C254" s="83"/>
      <c r="D254" s="60">
        <f>SUM(D255)</f>
        <v>655.09999999999991</v>
      </c>
      <c r="E254" s="60">
        <f>SUM(E255)</f>
        <v>556.79999999999995</v>
      </c>
    </row>
    <row r="255" spans="1:5" s="23" customFormat="1" ht="27" x14ac:dyDescent="0.25">
      <c r="A255" s="124"/>
      <c r="B255" s="10" t="s">
        <v>147</v>
      </c>
      <c r="C255" s="61" t="s">
        <v>13</v>
      </c>
      <c r="D255" s="11">
        <f>SUM(D256:D259)</f>
        <v>655.09999999999991</v>
      </c>
      <c r="E255" s="59">
        <f>SUM(E256:E259)</f>
        <v>556.79999999999995</v>
      </c>
    </row>
    <row r="256" spans="1:5" s="23" customFormat="1" ht="12.75" customHeight="1" x14ac:dyDescent="0.25">
      <c r="A256" s="124"/>
      <c r="B256" s="25" t="s">
        <v>15</v>
      </c>
      <c r="C256" s="136"/>
      <c r="D256" s="5">
        <v>264.5</v>
      </c>
      <c r="E256" s="80">
        <v>256.2</v>
      </c>
    </row>
    <row r="257" spans="1:5" s="23" customFormat="1" ht="12.75" customHeight="1" x14ac:dyDescent="0.25">
      <c r="A257" s="124"/>
      <c r="B257" s="28" t="s">
        <v>10</v>
      </c>
      <c r="C257" s="136"/>
      <c r="D257" s="5">
        <v>6.2</v>
      </c>
      <c r="E257" s="80"/>
    </row>
    <row r="258" spans="1:5" s="23" customFormat="1" ht="12.75" customHeight="1" x14ac:dyDescent="0.25">
      <c r="A258" s="124"/>
      <c r="B258" s="25" t="s">
        <v>5</v>
      </c>
      <c r="C258" s="136"/>
      <c r="D258" s="5">
        <v>355.1</v>
      </c>
      <c r="E258" s="80">
        <v>300.60000000000002</v>
      </c>
    </row>
    <row r="259" spans="1:5" s="23" customFormat="1" ht="12.75" customHeight="1" x14ac:dyDescent="0.25">
      <c r="A259" s="124"/>
      <c r="B259" s="26" t="s">
        <v>12</v>
      </c>
      <c r="C259" s="137"/>
      <c r="D259" s="81">
        <v>29.3</v>
      </c>
      <c r="E259" s="82"/>
    </row>
    <row r="260" spans="1:5" s="23" customFormat="1" ht="18" customHeight="1" x14ac:dyDescent="0.25">
      <c r="A260" s="123" t="s">
        <v>80</v>
      </c>
      <c r="B260" s="18" t="s">
        <v>86</v>
      </c>
      <c r="C260" s="83"/>
      <c r="D260" s="60">
        <f>SUM(D261)</f>
        <v>1079.3</v>
      </c>
      <c r="E260" s="60">
        <f>SUM(E261)</f>
        <v>898.9</v>
      </c>
    </row>
    <row r="261" spans="1:5" s="23" customFormat="1" ht="30.75" customHeight="1" x14ac:dyDescent="0.25">
      <c r="A261" s="123"/>
      <c r="B261" s="10" t="s">
        <v>147</v>
      </c>
      <c r="C261" s="61" t="s">
        <v>13</v>
      </c>
      <c r="D261" s="11">
        <f t="shared" ref="D261:E261" si="73">SUM(D262:D266)</f>
        <v>1079.3</v>
      </c>
      <c r="E261" s="59">
        <f t="shared" si="73"/>
        <v>898.9</v>
      </c>
    </row>
    <row r="262" spans="1:5" s="23" customFormat="1" ht="12.75" customHeight="1" x14ac:dyDescent="0.25">
      <c r="A262" s="124"/>
      <c r="B262" s="25" t="s">
        <v>15</v>
      </c>
      <c r="C262" s="136"/>
      <c r="D262" s="5">
        <v>401.9</v>
      </c>
      <c r="E262" s="80">
        <v>389</v>
      </c>
    </row>
    <row r="263" spans="1:5" s="23" customFormat="1" ht="12.75" customHeight="1" x14ac:dyDescent="0.25">
      <c r="A263" s="124"/>
      <c r="B263" s="28" t="s">
        <v>10</v>
      </c>
      <c r="C263" s="136"/>
      <c r="D263" s="5">
        <v>12</v>
      </c>
      <c r="E263" s="80"/>
    </row>
    <row r="264" spans="1:5" s="23" customFormat="1" ht="12.75" customHeight="1" x14ac:dyDescent="0.25">
      <c r="A264" s="124"/>
      <c r="B264" s="25" t="s">
        <v>138</v>
      </c>
      <c r="C264" s="136"/>
      <c r="D264" s="5"/>
      <c r="E264" s="80"/>
    </row>
    <row r="265" spans="1:5" s="23" customFormat="1" ht="12.75" customHeight="1" x14ac:dyDescent="0.25">
      <c r="A265" s="124"/>
      <c r="B265" s="25" t="s">
        <v>5</v>
      </c>
      <c r="C265" s="136"/>
      <c r="D265" s="5">
        <v>596.79999999999995</v>
      </c>
      <c r="E265" s="80">
        <v>509.9</v>
      </c>
    </row>
    <row r="266" spans="1:5" s="23" customFormat="1" ht="12.75" customHeight="1" x14ac:dyDescent="0.25">
      <c r="A266" s="124"/>
      <c r="B266" s="26" t="s">
        <v>12</v>
      </c>
      <c r="C266" s="137"/>
      <c r="D266" s="81">
        <v>68.599999999999994</v>
      </c>
      <c r="E266" s="82"/>
    </row>
    <row r="267" spans="1:5" s="23" customFormat="1" ht="18" customHeight="1" x14ac:dyDescent="0.25">
      <c r="A267" s="128" t="s">
        <v>82</v>
      </c>
      <c r="B267" s="18" t="s">
        <v>88</v>
      </c>
      <c r="C267" s="83"/>
      <c r="D267" s="77">
        <f t="shared" ref="D267:E267" si="74">SUM(D268+D273)</f>
        <v>671.8</v>
      </c>
      <c r="E267" s="60">
        <f t="shared" si="74"/>
        <v>498.5</v>
      </c>
    </row>
    <row r="268" spans="1:5" s="23" customFormat="1" ht="30.75" customHeight="1" x14ac:dyDescent="0.25">
      <c r="A268" s="132"/>
      <c r="B268" s="39" t="s">
        <v>129</v>
      </c>
      <c r="C268" s="61" t="s">
        <v>13</v>
      </c>
      <c r="D268" s="11">
        <f t="shared" ref="D268:E268" si="75">SUM(D269:D272)</f>
        <v>636.79999999999995</v>
      </c>
      <c r="E268" s="59">
        <f t="shared" si="75"/>
        <v>493.6</v>
      </c>
    </row>
    <row r="269" spans="1:5" s="23" customFormat="1" ht="12.75" customHeight="1" x14ac:dyDescent="0.25">
      <c r="A269" s="131"/>
      <c r="B269" s="24" t="s">
        <v>15</v>
      </c>
      <c r="C269" s="35"/>
      <c r="D269" s="86">
        <v>136.9</v>
      </c>
      <c r="E269" s="86">
        <v>134.9</v>
      </c>
    </row>
    <row r="270" spans="1:5" s="23" customFormat="1" ht="12.75" customHeight="1" x14ac:dyDescent="0.25">
      <c r="A270" s="131"/>
      <c r="B270" s="25" t="s">
        <v>14</v>
      </c>
      <c r="C270" s="35"/>
      <c r="D270" s="86">
        <v>24.9</v>
      </c>
      <c r="E270" s="86">
        <v>24.6</v>
      </c>
    </row>
    <row r="271" spans="1:5" s="23" customFormat="1" ht="12.75" customHeight="1" x14ac:dyDescent="0.25">
      <c r="A271" s="131"/>
      <c r="B271" s="25" t="s">
        <v>5</v>
      </c>
      <c r="C271" s="134"/>
      <c r="D271" s="66">
        <v>440</v>
      </c>
      <c r="E271" s="86">
        <v>334.1</v>
      </c>
    </row>
    <row r="272" spans="1:5" s="23" customFormat="1" ht="12.75" customHeight="1" x14ac:dyDescent="0.25">
      <c r="A272" s="131"/>
      <c r="B272" s="26" t="s">
        <v>12</v>
      </c>
      <c r="C272" s="135"/>
      <c r="D272" s="5">
        <v>35</v>
      </c>
      <c r="E272" s="50"/>
    </row>
    <row r="273" spans="1:5" s="23" customFormat="1" ht="15" customHeight="1" x14ac:dyDescent="0.25">
      <c r="A273" s="132"/>
      <c r="B273" s="8" t="s">
        <v>121</v>
      </c>
      <c r="C273" s="61" t="s">
        <v>17</v>
      </c>
      <c r="D273" s="11">
        <f t="shared" ref="D273:E273" si="76">SUM(D274)</f>
        <v>35</v>
      </c>
      <c r="E273" s="59">
        <f t="shared" si="76"/>
        <v>4.9000000000000004</v>
      </c>
    </row>
    <row r="274" spans="1:5" s="23" customFormat="1" ht="12.75" customHeight="1" x14ac:dyDescent="0.25">
      <c r="A274" s="133"/>
      <c r="B274" s="6" t="s">
        <v>5</v>
      </c>
      <c r="C274" s="87"/>
      <c r="D274" s="81">
        <v>35</v>
      </c>
      <c r="E274" s="82">
        <v>4.9000000000000004</v>
      </c>
    </row>
    <row r="275" spans="1:5" s="23" customFormat="1" ht="18" customHeight="1" x14ac:dyDescent="0.25">
      <c r="A275" s="123" t="s">
        <v>84</v>
      </c>
      <c r="B275" s="34" t="s">
        <v>91</v>
      </c>
      <c r="C275" s="76"/>
      <c r="D275" s="77">
        <f t="shared" ref="D275:E275" si="77">SUM(D276)</f>
        <v>618.00000000000011</v>
      </c>
      <c r="E275" s="60">
        <f t="shared" si="77"/>
        <v>553</v>
      </c>
    </row>
    <row r="276" spans="1:5" s="23" customFormat="1" ht="30.75" customHeight="1" x14ac:dyDescent="0.25">
      <c r="A276" s="124"/>
      <c r="B276" s="10" t="s">
        <v>129</v>
      </c>
      <c r="C276" s="61" t="s">
        <v>13</v>
      </c>
      <c r="D276" s="11">
        <f t="shared" ref="D276:E276" si="78">SUM(D277:D279)</f>
        <v>618.00000000000011</v>
      </c>
      <c r="E276" s="59">
        <f t="shared" si="78"/>
        <v>553</v>
      </c>
    </row>
    <row r="277" spans="1:5" s="23" customFormat="1" ht="12.75" customHeight="1" x14ac:dyDescent="0.25">
      <c r="A277" s="124"/>
      <c r="B277" s="25" t="s">
        <v>15</v>
      </c>
      <c r="C277" s="134"/>
      <c r="D277" s="5">
        <v>63.1</v>
      </c>
      <c r="E277" s="80">
        <v>62.2</v>
      </c>
    </row>
    <row r="278" spans="1:5" s="23" customFormat="1" ht="12.75" customHeight="1" x14ac:dyDescent="0.25">
      <c r="A278" s="124"/>
      <c r="B278" s="25" t="s">
        <v>5</v>
      </c>
      <c r="C278" s="134"/>
      <c r="D278" s="5">
        <v>544.70000000000005</v>
      </c>
      <c r="E278" s="80">
        <v>490.8</v>
      </c>
    </row>
    <row r="279" spans="1:5" s="23" customFormat="1" ht="12.75" customHeight="1" x14ac:dyDescent="0.25">
      <c r="A279" s="124"/>
      <c r="B279" s="26" t="s">
        <v>12</v>
      </c>
      <c r="C279" s="135"/>
      <c r="D279" s="81">
        <v>10.199999999999999</v>
      </c>
      <c r="E279" s="82"/>
    </row>
    <row r="280" spans="1:5" s="23" customFormat="1" ht="18" customHeight="1" x14ac:dyDescent="0.25">
      <c r="A280" s="123" t="s">
        <v>139</v>
      </c>
      <c r="B280" s="18" t="s">
        <v>93</v>
      </c>
      <c r="C280" s="20"/>
      <c r="D280" s="57">
        <f t="shared" ref="D280:E280" si="79">SUM(D281)</f>
        <v>1533.1</v>
      </c>
      <c r="E280" s="57">
        <f t="shared" si="79"/>
        <v>1247</v>
      </c>
    </row>
    <row r="281" spans="1:5" s="23" customFormat="1" ht="15" customHeight="1" x14ac:dyDescent="0.25">
      <c r="A281" s="123"/>
      <c r="B281" s="8" t="s">
        <v>148</v>
      </c>
      <c r="C281" s="9" t="s">
        <v>17</v>
      </c>
      <c r="D281" s="52">
        <f t="shared" ref="D281:E281" si="80">SUM(D282:D284)</f>
        <v>1533.1</v>
      </c>
      <c r="E281" s="52">
        <f t="shared" si="80"/>
        <v>1247</v>
      </c>
    </row>
    <row r="282" spans="1:5" s="23" customFormat="1" ht="12.75" customHeight="1" x14ac:dyDescent="0.25">
      <c r="A282" s="124"/>
      <c r="B282" s="24" t="s">
        <v>14</v>
      </c>
      <c r="C282" s="127"/>
      <c r="D282" s="53">
        <v>46</v>
      </c>
      <c r="E282" s="53"/>
    </row>
    <row r="283" spans="1:5" s="23" customFormat="1" ht="12.75" customHeight="1" x14ac:dyDescent="0.25">
      <c r="A283" s="124"/>
      <c r="B283" s="25" t="s">
        <v>5</v>
      </c>
      <c r="C283" s="125"/>
      <c r="D283" s="53">
        <v>1485.3</v>
      </c>
      <c r="E283" s="53">
        <v>1247</v>
      </c>
    </row>
    <row r="284" spans="1:5" s="23" customFormat="1" ht="12.75" customHeight="1" x14ac:dyDescent="0.25">
      <c r="A284" s="124"/>
      <c r="B284" s="26" t="s">
        <v>12</v>
      </c>
      <c r="C284" s="126"/>
      <c r="D284" s="53">
        <v>1.8</v>
      </c>
      <c r="E284" s="53"/>
    </row>
    <row r="285" spans="1:5" s="23" customFormat="1" ht="18" customHeight="1" x14ac:dyDescent="0.25">
      <c r="A285" s="128" t="s">
        <v>87</v>
      </c>
      <c r="B285" s="18" t="s">
        <v>95</v>
      </c>
      <c r="C285" s="20"/>
      <c r="D285" s="56">
        <f t="shared" ref="D285:E285" si="81">SUM(D286)</f>
        <v>225.60000000000002</v>
      </c>
      <c r="E285" s="57">
        <f t="shared" si="81"/>
        <v>171.1</v>
      </c>
    </row>
    <row r="286" spans="1:5" s="23" customFormat="1" ht="15" customHeight="1" x14ac:dyDescent="0.25">
      <c r="A286" s="132"/>
      <c r="B286" s="8" t="s">
        <v>130</v>
      </c>
      <c r="C286" s="9" t="s">
        <v>17</v>
      </c>
      <c r="D286" s="48">
        <f t="shared" ref="D286:E286" si="82">SUM(D287:D288)</f>
        <v>225.60000000000002</v>
      </c>
      <c r="E286" s="52">
        <f t="shared" si="82"/>
        <v>171.1</v>
      </c>
    </row>
    <row r="287" spans="1:5" s="23" customFormat="1" ht="12.75" customHeight="1" x14ac:dyDescent="0.25">
      <c r="A287" s="131"/>
      <c r="B287" s="25" t="s">
        <v>5</v>
      </c>
      <c r="C287" s="125"/>
      <c r="D287" s="47">
        <v>221.8</v>
      </c>
      <c r="E287" s="55">
        <v>171.1</v>
      </c>
    </row>
    <row r="288" spans="1:5" s="23" customFormat="1" ht="12.75" customHeight="1" x14ac:dyDescent="0.25">
      <c r="A288" s="131"/>
      <c r="B288" s="26" t="s">
        <v>12</v>
      </c>
      <c r="C288" s="126"/>
      <c r="D288" s="46">
        <v>3.8</v>
      </c>
      <c r="E288" s="53"/>
    </row>
    <row r="289" spans="1:10" s="23" customFormat="1" ht="18" customHeight="1" x14ac:dyDescent="0.25">
      <c r="A289" s="123" t="s">
        <v>89</v>
      </c>
      <c r="B289" s="18" t="s">
        <v>97</v>
      </c>
      <c r="C289" s="20"/>
      <c r="D289" s="44">
        <f t="shared" ref="D289:E289" si="83">SUM(D290)</f>
        <v>301.3</v>
      </c>
      <c r="E289" s="51">
        <f t="shared" si="83"/>
        <v>189.8</v>
      </c>
    </row>
    <row r="290" spans="1:10" s="23" customFormat="1" ht="15" customHeight="1" x14ac:dyDescent="0.25">
      <c r="A290" s="123"/>
      <c r="B290" s="8" t="s">
        <v>130</v>
      </c>
      <c r="C290" s="9" t="s">
        <v>17</v>
      </c>
      <c r="D290" s="48">
        <f t="shared" ref="D290:E290" si="84">SUM(D291:D292)</f>
        <v>301.3</v>
      </c>
      <c r="E290" s="52">
        <f t="shared" si="84"/>
        <v>189.8</v>
      </c>
    </row>
    <row r="291" spans="1:10" s="23" customFormat="1" ht="12.75" customHeight="1" x14ac:dyDescent="0.25">
      <c r="A291" s="124"/>
      <c r="B291" s="25" t="s">
        <v>5</v>
      </c>
      <c r="C291" s="125"/>
      <c r="D291" s="46">
        <v>296.8</v>
      </c>
      <c r="E291" s="53">
        <v>189.8</v>
      </c>
    </row>
    <row r="292" spans="1:10" s="23" customFormat="1" ht="12.75" customHeight="1" x14ac:dyDescent="0.25">
      <c r="A292" s="124"/>
      <c r="B292" s="26" t="s">
        <v>12</v>
      </c>
      <c r="C292" s="126"/>
      <c r="D292" s="46">
        <v>4.5</v>
      </c>
      <c r="E292" s="53"/>
    </row>
    <row r="293" spans="1:10" s="23" customFormat="1" ht="18" customHeight="1" x14ac:dyDescent="0.25">
      <c r="A293" s="123" t="s">
        <v>90</v>
      </c>
      <c r="B293" s="18" t="s">
        <v>99</v>
      </c>
      <c r="C293" s="19"/>
      <c r="D293" s="44">
        <f t="shared" ref="D293:E293" si="85">SUM(D294)</f>
        <v>233.4</v>
      </c>
      <c r="E293" s="51">
        <f t="shared" si="85"/>
        <v>175.2</v>
      </c>
      <c r="J293" s="73"/>
    </row>
    <row r="294" spans="1:10" s="23" customFormat="1" ht="15" customHeight="1" x14ac:dyDescent="0.25">
      <c r="A294" s="123"/>
      <c r="B294" s="8" t="s">
        <v>130</v>
      </c>
      <c r="C294" s="9" t="s">
        <v>17</v>
      </c>
      <c r="D294" s="48">
        <f t="shared" ref="D294:E294" si="86">SUM(D295:D296)</f>
        <v>233.4</v>
      </c>
      <c r="E294" s="52">
        <f t="shared" si="86"/>
        <v>175.2</v>
      </c>
    </row>
    <row r="295" spans="1:10" s="23" customFormat="1" ht="12.75" customHeight="1" x14ac:dyDescent="0.25">
      <c r="A295" s="124"/>
      <c r="B295" s="25" t="s">
        <v>5</v>
      </c>
      <c r="C295" s="125"/>
      <c r="D295" s="46">
        <v>231.4</v>
      </c>
      <c r="E295" s="53">
        <v>175.2</v>
      </c>
    </row>
    <row r="296" spans="1:10" s="23" customFormat="1" ht="12.75" customHeight="1" x14ac:dyDescent="0.25">
      <c r="A296" s="124"/>
      <c r="B296" s="26" t="s">
        <v>12</v>
      </c>
      <c r="C296" s="126"/>
      <c r="D296" s="46">
        <v>2</v>
      </c>
      <c r="E296" s="53"/>
    </row>
    <row r="297" spans="1:10" s="23" customFormat="1" ht="18" customHeight="1" x14ac:dyDescent="0.25">
      <c r="A297" s="123" t="s">
        <v>92</v>
      </c>
      <c r="B297" s="18" t="s">
        <v>101</v>
      </c>
      <c r="C297" s="20"/>
      <c r="D297" s="44">
        <f t="shared" ref="D297:E297" si="87">SUM(D298)</f>
        <v>353</v>
      </c>
      <c r="E297" s="51">
        <f t="shared" si="87"/>
        <v>258.7</v>
      </c>
    </row>
    <row r="298" spans="1:10" s="23" customFormat="1" ht="15" customHeight="1" x14ac:dyDescent="0.25">
      <c r="A298" s="123"/>
      <c r="B298" s="8" t="s">
        <v>130</v>
      </c>
      <c r="C298" s="9" t="s">
        <v>17</v>
      </c>
      <c r="D298" s="48">
        <f t="shared" ref="D298:E298" si="88">SUM(D299:D300)</f>
        <v>353</v>
      </c>
      <c r="E298" s="52">
        <f t="shared" si="88"/>
        <v>258.7</v>
      </c>
    </row>
    <row r="299" spans="1:10" s="23" customFormat="1" ht="12.75" customHeight="1" x14ac:dyDescent="0.25">
      <c r="A299" s="124"/>
      <c r="B299" s="25" t="s">
        <v>5</v>
      </c>
      <c r="C299" s="125"/>
      <c r="D299" s="46">
        <v>347</v>
      </c>
      <c r="E299" s="53">
        <v>258.7</v>
      </c>
    </row>
    <row r="300" spans="1:10" s="23" customFormat="1" ht="12.75" customHeight="1" x14ac:dyDescent="0.25">
      <c r="A300" s="124"/>
      <c r="B300" s="26" t="s">
        <v>12</v>
      </c>
      <c r="C300" s="126"/>
      <c r="D300" s="46">
        <v>6</v>
      </c>
      <c r="E300" s="53"/>
    </row>
    <row r="301" spans="1:10" s="23" customFormat="1" ht="18" customHeight="1" x14ac:dyDescent="0.25">
      <c r="A301" s="123" t="s">
        <v>94</v>
      </c>
      <c r="B301" s="18" t="s">
        <v>103</v>
      </c>
      <c r="C301" s="19"/>
      <c r="D301" s="44">
        <f t="shared" ref="D301:E301" si="89">SUM(D302)</f>
        <v>221.1</v>
      </c>
      <c r="E301" s="51">
        <f t="shared" si="89"/>
        <v>165.6</v>
      </c>
    </row>
    <row r="302" spans="1:10" s="23" customFormat="1" ht="15" customHeight="1" x14ac:dyDescent="0.25">
      <c r="A302" s="123"/>
      <c r="B302" s="8" t="s">
        <v>130</v>
      </c>
      <c r="C302" s="9" t="s">
        <v>17</v>
      </c>
      <c r="D302" s="48">
        <f t="shared" ref="D302:E302" si="90">SUM(D303:D304)</f>
        <v>221.1</v>
      </c>
      <c r="E302" s="52">
        <f t="shared" si="90"/>
        <v>165.6</v>
      </c>
    </row>
    <row r="303" spans="1:10" s="23" customFormat="1" ht="12.75" customHeight="1" x14ac:dyDescent="0.25">
      <c r="A303" s="124"/>
      <c r="B303" s="25" t="s">
        <v>5</v>
      </c>
      <c r="C303" s="125"/>
      <c r="D303" s="46">
        <v>220.1</v>
      </c>
      <c r="E303" s="53">
        <v>165.6</v>
      </c>
    </row>
    <row r="304" spans="1:10" s="23" customFormat="1" ht="12.75" customHeight="1" x14ac:dyDescent="0.25">
      <c r="A304" s="124"/>
      <c r="B304" s="26" t="s">
        <v>12</v>
      </c>
      <c r="C304" s="126"/>
      <c r="D304" s="46">
        <v>1</v>
      </c>
      <c r="E304" s="53"/>
    </row>
    <row r="305" spans="1:8" s="23" customFormat="1" ht="18" customHeight="1" x14ac:dyDescent="0.25">
      <c r="A305" s="129" t="s">
        <v>96</v>
      </c>
      <c r="B305" s="18" t="s">
        <v>105</v>
      </c>
      <c r="C305" s="19"/>
      <c r="D305" s="44">
        <f t="shared" ref="D305:E305" si="91">SUM(D306)</f>
        <v>278.2</v>
      </c>
      <c r="E305" s="51">
        <f t="shared" si="91"/>
        <v>188.4</v>
      </c>
    </row>
    <row r="306" spans="1:8" s="23" customFormat="1" ht="15" customHeight="1" x14ac:dyDescent="0.25">
      <c r="A306" s="131"/>
      <c r="B306" s="8" t="s">
        <v>130</v>
      </c>
      <c r="C306" s="9" t="s">
        <v>17</v>
      </c>
      <c r="D306" s="48">
        <f t="shared" ref="D306:E306" si="92">SUM(D307:D308)</f>
        <v>278.2</v>
      </c>
      <c r="E306" s="52">
        <f t="shared" si="92"/>
        <v>188.4</v>
      </c>
    </row>
    <row r="307" spans="1:8" s="23" customFormat="1" ht="12.75" customHeight="1" x14ac:dyDescent="0.25">
      <c r="A307" s="131"/>
      <c r="B307" s="25" t="s">
        <v>5</v>
      </c>
      <c r="C307" s="125"/>
      <c r="D307" s="46">
        <v>274.2</v>
      </c>
      <c r="E307" s="53">
        <v>188.4</v>
      </c>
    </row>
    <row r="308" spans="1:8" s="23" customFormat="1" ht="12.75" customHeight="1" x14ac:dyDescent="0.25">
      <c r="A308" s="131"/>
      <c r="B308" s="26" t="s">
        <v>12</v>
      </c>
      <c r="C308" s="126"/>
      <c r="D308" s="46">
        <v>4</v>
      </c>
      <c r="E308" s="53"/>
    </row>
    <row r="309" spans="1:8" s="23" customFormat="1" ht="18" customHeight="1" x14ac:dyDescent="0.25">
      <c r="A309" s="123" t="s">
        <v>98</v>
      </c>
      <c r="B309" s="18" t="s">
        <v>107</v>
      </c>
      <c r="C309" s="19"/>
      <c r="D309" s="44">
        <f t="shared" ref="D309:E309" si="93">SUM(D310)</f>
        <v>208.1</v>
      </c>
      <c r="E309" s="51">
        <f t="shared" si="93"/>
        <v>136.6</v>
      </c>
      <c r="H309" s="73"/>
    </row>
    <row r="310" spans="1:8" s="23" customFormat="1" ht="15" customHeight="1" x14ac:dyDescent="0.25">
      <c r="A310" s="123"/>
      <c r="B310" s="8" t="s">
        <v>130</v>
      </c>
      <c r="C310" s="9" t="s">
        <v>17</v>
      </c>
      <c r="D310" s="48">
        <f t="shared" ref="D310:E310" si="94">SUM(D311:D312)</f>
        <v>208.1</v>
      </c>
      <c r="E310" s="52">
        <f t="shared" si="94"/>
        <v>136.6</v>
      </c>
    </row>
    <row r="311" spans="1:8" s="23" customFormat="1" ht="12.75" customHeight="1" x14ac:dyDescent="0.25">
      <c r="A311" s="124"/>
      <c r="B311" s="25" t="s">
        <v>5</v>
      </c>
      <c r="C311" s="125"/>
      <c r="D311" s="46">
        <v>207.6</v>
      </c>
      <c r="E311" s="53">
        <v>136.6</v>
      </c>
    </row>
    <row r="312" spans="1:8" s="23" customFormat="1" ht="12.75" customHeight="1" x14ac:dyDescent="0.25">
      <c r="A312" s="124"/>
      <c r="B312" s="26" t="s">
        <v>12</v>
      </c>
      <c r="C312" s="126"/>
      <c r="D312" s="46">
        <v>0.5</v>
      </c>
      <c r="E312" s="53"/>
    </row>
    <row r="313" spans="1:8" s="23" customFormat="1" ht="18" customHeight="1" x14ac:dyDescent="0.25">
      <c r="A313" s="123" t="s">
        <v>100</v>
      </c>
      <c r="B313" s="18" t="s">
        <v>109</v>
      </c>
      <c r="C313" s="19"/>
      <c r="D313" s="44">
        <f t="shared" ref="D313:E313" si="95">SUM(D314)</f>
        <v>233.20000000000002</v>
      </c>
      <c r="E313" s="51">
        <f t="shared" si="95"/>
        <v>183.7</v>
      </c>
    </row>
    <row r="314" spans="1:8" s="23" customFormat="1" ht="15" customHeight="1" x14ac:dyDescent="0.25">
      <c r="A314" s="123"/>
      <c r="B314" s="8" t="s">
        <v>130</v>
      </c>
      <c r="C314" s="9" t="s">
        <v>17</v>
      </c>
      <c r="D314" s="48">
        <f t="shared" ref="D314:E314" si="96">SUM(D315:D316)</f>
        <v>233.20000000000002</v>
      </c>
      <c r="E314" s="52">
        <f t="shared" si="96"/>
        <v>183.7</v>
      </c>
    </row>
    <row r="315" spans="1:8" s="23" customFormat="1" ht="12.75" customHeight="1" x14ac:dyDescent="0.25">
      <c r="A315" s="124"/>
      <c r="B315" s="25" t="s">
        <v>5</v>
      </c>
      <c r="C315" s="125"/>
      <c r="D315" s="46">
        <v>230.9</v>
      </c>
      <c r="E315" s="53">
        <v>183.7</v>
      </c>
    </row>
    <row r="316" spans="1:8" s="23" customFormat="1" ht="12.75" customHeight="1" x14ac:dyDescent="0.25">
      <c r="A316" s="124"/>
      <c r="B316" s="26" t="s">
        <v>12</v>
      </c>
      <c r="C316" s="126"/>
      <c r="D316" s="46">
        <v>2.2999999999999998</v>
      </c>
      <c r="E316" s="53"/>
    </row>
    <row r="317" spans="1:8" s="23" customFormat="1" ht="18" customHeight="1" x14ac:dyDescent="0.25">
      <c r="A317" s="123" t="s">
        <v>102</v>
      </c>
      <c r="B317" s="18" t="s">
        <v>111</v>
      </c>
      <c r="C317" s="19"/>
      <c r="D317" s="44">
        <f t="shared" ref="D317:E317" si="97">SUM(D318)</f>
        <v>221.8</v>
      </c>
      <c r="E317" s="51">
        <f t="shared" si="97"/>
        <v>160.4</v>
      </c>
    </row>
    <row r="318" spans="1:8" s="23" customFormat="1" ht="15" customHeight="1" x14ac:dyDescent="0.25">
      <c r="A318" s="123"/>
      <c r="B318" s="8" t="s">
        <v>130</v>
      </c>
      <c r="C318" s="9" t="s">
        <v>17</v>
      </c>
      <c r="D318" s="48">
        <f t="shared" ref="D318:E318" si="98">SUM(D319:D320)</f>
        <v>221.8</v>
      </c>
      <c r="E318" s="52">
        <f t="shared" si="98"/>
        <v>160.4</v>
      </c>
    </row>
    <row r="319" spans="1:8" s="23" customFormat="1" ht="12.75" customHeight="1" x14ac:dyDescent="0.25">
      <c r="A319" s="124"/>
      <c r="B319" s="25" t="s">
        <v>5</v>
      </c>
      <c r="C319" s="125"/>
      <c r="D319" s="46">
        <v>220</v>
      </c>
      <c r="E319" s="53">
        <v>160.4</v>
      </c>
    </row>
    <row r="320" spans="1:8" s="23" customFormat="1" ht="12.75" customHeight="1" x14ac:dyDescent="0.25">
      <c r="A320" s="124"/>
      <c r="B320" s="26" t="s">
        <v>12</v>
      </c>
      <c r="C320" s="126"/>
      <c r="D320" s="46">
        <v>1.8</v>
      </c>
      <c r="E320" s="53"/>
    </row>
    <row r="321" spans="1:5" s="23" customFormat="1" ht="18" customHeight="1" x14ac:dyDescent="0.25">
      <c r="A321" s="123" t="s">
        <v>104</v>
      </c>
      <c r="B321" s="18" t="s">
        <v>113</v>
      </c>
      <c r="C321" s="19"/>
      <c r="D321" s="44">
        <f t="shared" ref="D321:E321" si="99">SUM(D322)</f>
        <v>220.4</v>
      </c>
      <c r="E321" s="51">
        <f t="shared" si="99"/>
        <v>147.9</v>
      </c>
    </row>
    <row r="322" spans="1:5" s="23" customFormat="1" ht="15" customHeight="1" x14ac:dyDescent="0.25">
      <c r="A322" s="123"/>
      <c r="B322" s="8" t="s">
        <v>130</v>
      </c>
      <c r="C322" s="9" t="s">
        <v>17</v>
      </c>
      <c r="D322" s="48">
        <f t="shared" ref="D322:E322" si="100">SUM(D323:D324)</f>
        <v>220.4</v>
      </c>
      <c r="E322" s="52">
        <f t="shared" si="100"/>
        <v>147.9</v>
      </c>
    </row>
    <row r="323" spans="1:5" s="23" customFormat="1" ht="12.75" customHeight="1" x14ac:dyDescent="0.25">
      <c r="A323" s="124"/>
      <c r="B323" s="25" t="s">
        <v>5</v>
      </c>
      <c r="C323" s="125"/>
      <c r="D323" s="46">
        <v>203.4</v>
      </c>
      <c r="E323" s="53">
        <v>147.9</v>
      </c>
    </row>
    <row r="324" spans="1:5" s="23" customFormat="1" ht="12.75" customHeight="1" x14ac:dyDescent="0.25">
      <c r="A324" s="124"/>
      <c r="B324" s="26" t="s">
        <v>12</v>
      </c>
      <c r="C324" s="126"/>
      <c r="D324" s="46">
        <v>17</v>
      </c>
      <c r="E324" s="53"/>
    </row>
    <row r="325" spans="1:5" s="23" customFormat="1" ht="18" customHeight="1" x14ac:dyDescent="0.25">
      <c r="A325" s="123" t="s">
        <v>106</v>
      </c>
      <c r="B325" s="18" t="s">
        <v>114</v>
      </c>
      <c r="C325" s="19"/>
      <c r="D325" s="44">
        <f>SUM(D326)</f>
        <v>225.2</v>
      </c>
      <c r="E325" s="51">
        <f t="shared" ref="E325" si="101">SUM(E326)</f>
        <v>168.5</v>
      </c>
    </row>
    <row r="326" spans="1:5" s="23" customFormat="1" ht="15" customHeight="1" x14ac:dyDescent="0.25">
      <c r="A326" s="123"/>
      <c r="B326" s="8" t="s">
        <v>130</v>
      </c>
      <c r="C326" s="9" t="s">
        <v>17</v>
      </c>
      <c r="D326" s="48">
        <f t="shared" ref="D326:E326" si="102">SUM(D327:D328)</f>
        <v>225.2</v>
      </c>
      <c r="E326" s="52">
        <f t="shared" si="102"/>
        <v>168.5</v>
      </c>
    </row>
    <row r="327" spans="1:5" s="23" customFormat="1" ht="12.75" customHeight="1" x14ac:dyDescent="0.25">
      <c r="A327" s="124"/>
      <c r="B327" s="25" t="s">
        <v>5</v>
      </c>
      <c r="C327" s="125"/>
      <c r="D327" s="46">
        <v>224.2</v>
      </c>
      <c r="E327" s="53">
        <v>168.5</v>
      </c>
    </row>
    <row r="328" spans="1:5" s="23" customFormat="1" ht="12.75" customHeight="1" x14ac:dyDescent="0.25">
      <c r="A328" s="124"/>
      <c r="B328" s="26" t="s">
        <v>12</v>
      </c>
      <c r="C328" s="126"/>
      <c r="D328" s="46">
        <v>1</v>
      </c>
      <c r="E328" s="53"/>
    </row>
    <row r="329" spans="1:5" s="23" customFormat="1" ht="18" customHeight="1" x14ac:dyDescent="0.25">
      <c r="A329" s="123" t="s">
        <v>108</v>
      </c>
      <c r="B329" s="18" t="s">
        <v>115</v>
      </c>
      <c r="C329" s="19"/>
      <c r="D329" s="44">
        <f t="shared" ref="D329:E329" si="103">SUM(D330)</f>
        <v>187.3</v>
      </c>
      <c r="E329" s="51">
        <f t="shared" si="103"/>
        <v>140</v>
      </c>
    </row>
    <row r="330" spans="1:5" s="23" customFormat="1" ht="15" customHeight="1" x14ac:dyDescent="0.25">
      <c r="A330" s="123"/>
      <c r="B330" s="8" t="s">
        <v>130</v>
      </c>
      <c r="C330" s="9" t="s">
        <v>17</v>
      </c>
      <c r="D330" s="48">
        <f t="shared" ref="D330:E330" si="104">SUM(D331:D332)</f>
        <v>187.3</v>
      </c>
      <c r="E330" s="52">
        <f t="shared" si="104"/>
        <v>140</v>
      </c>
    </row>
    <row r="331" spans="1:5" s="23" customFormat="1" ht="12.75" customHeight="1" x14ac:dyDescent="0.25">
      <c r="A331" s="124"/>
      <c r="B331" s="25" t="s">
        <v>5</v>
      </c>
      <c r="C331" s="125"/>
      <c r="D331" s="47">
        <v>186.3</v>
      </c>
      <c r="E331" s="55">
        <v>140</v>
      </c>
    </row>
    <row r="332" spans="1:5" s="23" customFormat="1" ht="12.75" customHeight="1" x14ac:dyDescent="0.25">
      <c r="A332" s="124"/>
      <c r="B332" s="26" t="s">
        <v>12</v>
      </c>
      <c r="C332" s="126"/>
      <c r="D332" s="69">
        <v>1</v>
      </c>
      <c r="E332" s="70"/>
    </row>
    <row r="333" spans="1:5" s="23" customFormat="1" ht="18" customHeight="1" x14ac:dyDescent="0.25">
      <c r="A333" s="123" t="s">
        <v>110</v>
      </c>
      <c r="B333" s="18" t="s">
        <v>116</v>
      </c>
      <c r="C333" s="19"/>
      <c r="D333" s="51">
        <f>SUM(D334)</f>
        <v>3597.7</v>
      </c>
      <c r="E333" s="51">
        <f>SUM(E334)</f>
        <v>2988.6</v>
      </c>
    </row>
    <row r="334" spans="1:5" s="23" customFormat="1" ht="15" customHeight="1" x14ac:dyDescent="0.25">
      <c r="A334" s="123"/>
      <c r="B334" s="21" t="s">
        <v>149</v>
      </c>
      <c r="C334" s="7" t="s">
        <v>20</v>
      </c>
      <c r="D334" s="52">
        <f t="shared" ref="D334:E334" si="105">SUM(D335:D340)</f>
        <v>3597.7</v>
      </c>
      <c r="E334" s="52">
        <f t="shared" si="105"/>
        <v>2988.6</v>
      </c>
    </row>
    <row r="335" spans="1:5" s="23" customFormat="1" ht="12.75" customHeight="1" x14ac:dyDescent="0.25">
      <c r="A335" s="124"/>
      <c r="B335" s="24" t="s">
        <v>9</v>
      </c>
      <c r="C335" s="127"/>
      <c r="D335" s="53">
        <v>237.7</v>
      </c>
      <c r="E335" s="53">
        <v>224.8</v>
      </c>
    </row>
    <row r="336" spans="1:5" s="23" customFormat="1" ht="12.75" customHeight="1" x14ac:dyDescent="0.25">
      <c r="A336" s="124"/>
      <c r="B336" s="25" t="s">
        <v>16</v>
      </c>
      <c r="C336" s="125"/>
      <c r="D336" s="53">
        <v>59.4</v>
      </c>
      <c r="E336" s="53">
        <v>56.2</v>
      </c>
    </row>
    <row r="337" spans="1:5" s="23" customFormat="1" ht="12.75" customHeight="1" x14ac:dyDescent="0.25">
      <c r="A337" s="124"/>
      <c r="B337" s="25" t="s">
        <v>14</v>
      </c>
      <c r="C337" s="125"/>
      <c r="D337" s="55">
        <v>253.1</v>
      </c>
      <c r="E337" s="55">
        <v>230.7</v>
      </c>
    </row>
    <row r="338" spans="1:5" s="23" customFormat="1" ht="12.75" customHeight="1" x14ac:dyDescent="0.25">
      <c r="A338" s="124"/>
      <c r="B338" s="28" t="s">
        <v>10</v>
      </c>
      <c r="C338" s="125"/>
      <c r="D338" s="53">
        <v>497.4</v>
      </c>
      <c r="E338" s="53">
        <v>477.2</v>
      </c>
    </row>
    <row r="339" spans="1:5" s="23" customFormat="1" ht="12.75" customHeight="1" x14ac:dyDescent="0.25">
      <c r="A339" s="124"/>
      <c r="B339" s="25" t="s">
        <v>5</v>
      </c>
      <c r="C339" s="125"/>
      <c r="D339" s="53">
        <v>2192.5</v>
      </c>
      <c r="E339" s="53">
        <v>1925.7</v>
      </c>
    </row>
    <row r="340" spans="1:5" s="23" customFormat="1" ht="12.75" customHeight="1" x14ac:dyDescent="0.25">
      <c r="A340" s="124"/>
      <c r="B340" s="26" t="s">
        <v>12</v>
      </c>
      <c r="C340" s="126"/>
      <c r="D340" s="46">
        <v>357.6</v>
      </c>
      <c r="E340" s="53">
        <v>74</v>
      </c>
    </row>
    <row r="341" spans="1:5" s="23" customFormat="1" ht="18" customHeight="1" x14ac:dyDescent="0.25">
      <c r="A341" s="128" t="s">
        <v>112</v>
      </c>
      <c r="B341" s="34" t="s">
        <v>117</v>
      </c>
      <c r="C341" s="19"/>
      <c r="D341" s="51">
        <f t="shared" ref="D341:E341" si="106">SUM(D342)</f>
        <v>527.20000000000005</v>
      </c>
      <c r="E341" s="51">
        <f t="shared" si="106"/>
        <v>431.2</v>
      </c>
    </row>
    <row r="342" spans="1:5" s="23" customFormat="1" ht="15" customHeight="1" x14ac:dyDescent="0.25">
      <c r="A342" s="129"/>
      <c r="B342" s="10" t="s">
        <v>150</v>
      </c>
      <c r="C342" s="9" t="s">
        <v>22</v>
      </c>
      <c r="D342" s="52">
        <f t="shared" ref="D342:E342" si="107">SUM(D343:D344)</f>
        <v>527.20000000000005</v>
      </c>
      <c r="E342" s="52">
        <f t="shared" si="107"/>
        <v>431.2</v>
      </c>
    </row>
    <row r="343" spans="1:5" s="23" customFormat="1" ht="12.75" customHeight="1" x14ac:dyDescent="0.25">
      <c r="A343" s="129"/>
      <c r="B343" s="25" t="s">
        <v>10</v>
      </c>
      <c r="C343" s="125"/>
      <c r="D343" s="53">
        <v>508.1</v>
      </c>
      <c r="E343" s="53">
        <v>416.2</v>
      </c>
    </row>
    <row r="344" spans="1:5" s="23" customFormat="1" ht="12.75" customHeight="1" x14ac:dyDescent="0.25">
      <c r="A344" s="129"/>
      <c r="B344" s="26" t="s">
        <v>5</v>
      </c>
      <c r="C344" s="125"/>
      <c r="D344" s="53">
        <v>19.100000000000001</v>
      </c>
      <c r="E344" s="53">
        <v>15</v>
      </c>
    </row>
    <row r="345" spans="1:5" s="23" customFormat="1" ht="20.100000000000001" customHeight="1" x14ac:dyDescent="0.25">
      <c r="A345" s="105" t="s">
        <v>118</v>
      </c>
      <c r="B345" s="106"/>
      <c r="C345" s="4"/>
      <c r="D345" s="71">
        <f>SUM(D387+D384+D379+D370+D365+D359+D352+D346)</f>
        <v>63945.5</v>
      </c>
      <c r="E345" s="72">
        <f>SUM(E387+E384+E379+E370+E365+E359+E352+E346)</f>
        <v>36562.199999999997</v>
      </c>
    </row>
    <row r="346" spans="1:5" s="23" customFormat="1" ht="15" customHeight="1" x14ac:dyDescent="0.25">
      <c r="A346" s="101" t="s">
        <v>119</v>
      </c>
      <c r="B346" s="107"/>
      <c r="C346" s="31" t="s">
        <v>6</v>
      </c>
      <c r="D346" s="97">
        <f>SUM(D347:D351)</f>
        <v>11115.000000000002</v>
      </c>
      <c r="E346" s="98">
        <f>SUM(E347:E351)</f>
        <v>8461.7999999999993</v>
      </c>
    </row>
    <row r="347" spans="1:5" s="23" customFormat="1" ht="12.75" customHeight="1" x14ac:dyDescent="0.25">
      <c r="A347" s="130"/>
      <c r="B347" s="24" t="s">
        <v>142</v>
      </c>
      <c r="C347" s="94"/>
      <c r="D347" s="53">
        <f>SUM(D17)</f>
        <v>10</v>
      </c>
      <c r="E347" s="58"/>
    </row>
    <row r="348" spans="1:5" s="23" customFormat="1" ht="12.75" customHeight="1" x14ac:dyDescent="0.25">
      <c r="A348" s="119"/>
      <c r="B348" s="28" t="s">
        <v>10</v>
      </c>
      <c r="C348" s="111"/>
      <c r="D348" s="53">
        <f>SUM(D18+D155)</f>
        <v>2448.8999999999996</v>
      </c>
      <c r="E348" s="53">
        <f>SUM(E18+E155)</f>
        <v>2295.1999999999998</v>
      </c>
    </row>
    <row r="349" spans="1:5" s="23" customFormat="1" ht="12.75" customHeight="1" x14ac:dyDescent="0.25">
      <c r="A349" s="119"/>
      <c r="B349" s="25" t="s">
        <v>14</v>
      </c>
      <c r="C349" s="111"/>
      <c r="D349" s="53">
        <f>SUM(D19)</f>
        <v>27.1</v>
      </c>
      <c r="E349" s="53">
        <f>SUM(E19)</f>
        <v>25.6</v>
      </c>
    </row>
    <row r="350" spans="1:5" s="23" customFormat="1" ht="12.75" customHeight="1" x14ac:dyDescent="0.25">
      <c r="A350" s="119"/>
      <c r="B350" s="25" t="s">
        <v>5</v>
      </c>
      <c r="C350" s="111"/>
      <c r="D350" s="53">
        <f>SUM(D20+D59+D67+D75+D83+D91+D99+D107+D115+D123+D131+D139+D147+D156+D14)</f>
        <v>8596.5000000000018</v>
      </c>
      <c r="E350" s="53">
        <f>SUM(E20+E59+E67+E75+E83+E91+E99+E107+E115+E123+E131+E139+E147+E156+E14)</f>
        <v>6141</v>
      </c>
    </row>
    <row r="351" spans="1:5" s="23" customFormat="1" ht="12.75" customHeight="1" x14ac:dyDescent="0.25">
      <c r="A351" s="120"/>
      <c r="B351" s="26" t="s">
        <v>12</v>
      </c>
      <c r="C351" s="112"/>
      <c r="D351" s="53">
        <f>SUM(D21)</f>
        <v>32.5</v>
      </c>
      <c r="E351" s="53"/>
    </row>
    <row r="352" spans="1:5" s="23" customFormat="1" ht="15" customHeight="1" x14ac:dyDescent="0.25">
      <c r="A352" s="101" t="s">
        <v>120</v>
      </c>
      <c r="B352" s="102"/>
      <c r="C352" s="95" t="s">
        <v>13</v>
      </c>
      <c r="D352" s="58">
        <f>SUM(D353:D358)</f>
        <v>25554.000000000004</v>
      </c>
      <c r="E352" s="58">
        <f>SUM(E353:E358)</f>
        <v>20838.099999999999</v>
      </c>
    </row>
    <row r="353" spans="1:5" s="23" customFormat="1" ht="12.75" customHeight="1" x14ac:dyDescent="0.25">
      <c r="A353" s="92"/>
      <c r="B353" s="24" t="s">
        <v>9</v>
      </c>
      <c r="C353" s="94"/>
      <c r="D353" s="53">
        <f>SUM(D23)</f>
        <v>15</v>
      </c>
      <c r="E353" s="58"/>
    </row>
    <row r="354" spans="1:5" s="23" customFormat="1" ht="12.75" customHeight="1" x14ac:dyDescent="0.25">
      <c r="A354" s="118"/>
      <c r="B354" s="25" t="s">
        <v>14</v>
      </c>
      <c r="C354" s="113"/>
      <c r="D354" s="53">
        <f>SUM(D24+D251+D161++D180+D187+D194+D207+D244+D270)</f>
        <v>282.39999999999998</v>
      </c>
      <c r="E354" s="53">
        <f>SUM(E24+E251+E161++E180+E187+E194+E207+E244+E270)</f>
        <v>99.5</v>
      </c>
    </row>
    <row r="355" spans="1:5" s="23" customFormat="1" ht="12.75" customHeight="1" x14ac:dyDescent="0.25">
      <c r="A355" s="118"/>
      <c r="B355" s="25" t="s">
        <v>15</v>
      </c>
      <c r="C355" s="113"/>
      <c r="D355" s="53">
        <f>SUM(D25+D159+D166+D172+D178+D192+D185+D205+D199+D212+D218+D224+D230+D236+D242+D249+D256+D262+D277+D269)</f>
        <v>12534.5</v>
      </c>
      <c r="E355" s="53">
        <f>SUM(E25+E159+E166+E172+E178+E192+E185+E205+E199+E212+E218+E224+E230+E236+E242+E249+E256+E262+E277+E269)</f>
        <v>12067.199999999999</v>
      </c>
    </row>
    <row r="356" spans="1:5" s="23" customFormat="1" ht="12.75" customHeight="1" x14ac:dyDescent="0.25">
      <c r="A356" s="118"/>
      <c r="B356" s="28" t="s">
        <v>10</v>
      </c>
      <c r="C356" s="113"/>
      <c r="D356" s="53">
        <f>SUM(D160+D167+D173+D179+D186+D193+D200+D206+D213+D219+D225+D231+D243+D250+D257+D263+D237)</f>
        <v>482.49999999999994</v>
      </c>
      <c r="E356" s="53"/>
    </row>
    <row r="357" spans="1:5" s="23" customFormat="1" ht="12.75" customHeight="1" x14ac:dyDescent="0.25">
      <c r="A357" s="118"/>
      <c r="B357" s="25" t="s">
        <v>5</v>
      </c>
      <c r="C357" s="113"/>
      <c r="D357" s="53">
        <f>SUM(D26+D162+D168+D174+D181+D188+D195+D208+D214+D220+D226+D232+D238+D245+D252+D258+D265+D271+D278+D201)</f>
        <v>11736.900000000001</v>
      </c>
      <c r="E357" s="53">
        <f>SUM(E26+E162+E168+E174+E181+E188+E195+E208+E214+E220+E226+E232+E238+E245+E252+E258+E265+E271+E278+E201)</f>
        <v>8671.4</v>
      </c>
    </row>
    <row r="358" spans="1:5" s="23" customFormat="1" ht="12.75" customHeight="1" x14ac:dyDescent="0.25">
      <c r="A358" s="118"/>
      <c r="B358" s="26" t="s">
        <v>12</v>
      </c>
      <c r="C358" s="113"/>
      <c r="D358" s="53">
        <f>SUM(D163+D169+D175+D182+D189+D196+D202+D209+D215+D221+D227+D233+D239+D246+D253+D259+D266+D272+D279)</f>
        <v>502.7</v>
      </c>
      <c r="E358" s="53"/>
    </row>
    <row r="359" spans="1:5" s="23" customFormat="1" ht="15" customHeight="1" x14ac:dyDescent="0.25">
      <c r="A359" s="108" t="s">
        <v>121</v>
      </c>
      <c r="B359" s="109"/>
      <c r="C359" s="96" t="s">
        <v>17</v>
      </c>
      <c r="D359" s="58">
        <f t="shared" ref="D359:E359" si="108">SUM(D360:D364)</f>
        <v>5605.4999999999991</v>
      </c>
      <c r="E359" s="58">
        <f t="shared" si="108"/>
        <v>3338.3</v>
      </c>
    </row>
    <row r="360" spans="1:5" s="23" customFormat="1" ht="12.75" customHeight="1" x14ac:dyDescent="0.25">
      <c r="A360" s="119"/>
      <c r="B360" s="24" t="s">
        <v>9</v>
      </c>
      <c r="C360" s="114"/>
      <c r="D360" s="53">
        <f>SUM(D28)</f>
        <v>101.9</v>
      </c>
      <c r="E360" s="53"/>
    </row>
    <row r="361" spans="1:5" s="23" customFormat="1" ht="12.75" customHeight="1" x14ac:dyDescent="0.25">
      <c r="A361" s="119"/>
      <c r="B361" s="25" t="s">
        <v>16</v>
      </c>
      <c r="C361" s="111"/>
      <c r="D361" s="53">
        <f>SUM(D29)</f>
        <v>18</v>
      </c>
      <c r="E361" s="53"/>
    </row>
    <row r="362" spans="1:5" s="23" customFormat="1" ht="12.75" customHeight="1" x14ac:dyDescent="0.25">
      <c r="A362" s="119"/>
      <c r="B362" s="25" t="s">
        <v>14</v>
      </c>
      <c r="C362" s="111"/>
      <c r="D362" s="53">
        <f>SUM(D282+D30)</f>
        <v>70.8</v>
      </c>
      <c r="E362" s="53">
        <f>SUM(E282+E30)</f>
        <v>0.5</v>
      </c>
    </row>
    <row r="363" spans="1:5" s="23" customFormat="1" ht="12.75" customHeight="1" x14ac:dyDescent="0.25">
      <c r="A363" s="119"/>
      <c r="B363" s="25" t="s">
        <v>5</v>
      </c>
      <c r="C363" s="111"/>
      <c r="D363" s="53">
        <f>SUM(D31+D274+D283+D287+D291+D295+D299+D303+D307+D311+D315+D319+D323+D327+D331)</f>
        <v>5368.0999999999995</v>
      </c>
      <c r="E363" s="53">
        <f>SUM(E31+E274+E283+E287+E291+E295+E299+E303+E307+E311+E315+E319+E323+E327+E331)</f>
        <v>3337.8</v>
      </c>
    </row>
    <row r="364" spans="1:5" s="23" customFormat="1" ht="12.75" customHeight="1" x14ac:dyDescent="0.25">
      <c r="A364" s="120"/>
      <c r="B364" s="26" t="s">
        <v>12</v>
      </c>
      <c r="C364" s="112"/>
      <c r="D364" s="53">
        <f>SUM(D284+D288+D292+D296+D300+D304+D308+D312+D316+D320+D324+D328+D332)</f>
        <v>46.7</v>
      </c>
      <c r="E364" s="53"/>
    </row>
    <row r="365" spans="1:5" s="23" customFormat="1" ht="15" customHeight="1" x14ac:dyDescent="0.25">
      <c r="A365" s="101" t="s">
        <v>122</v>
      </c>
      <c r="B365" s="110"/>
      <c r="C365" s="95" t="s">
        <v>18</v>
      </c>
      <c r="D365" s="58">
        <f>SUM(D366:D369)</f>
        <v>5472.1</v>
      </c>
      <c r="E365" s="58">
        <f>SUM(E366:E369)</f>
        <v>0</v>
      </c>
    </row>
    <row r="366" spans="1:5" s="23" customFormat="1" ht="12.75" customHeight="1" x14ac:dyDescent="0.25">
      <c r="A366" s="119"/>
      <c r="B366" s="25" t="s">
        <v>19</v>
      </c>
      <c r="C366" s="111"/>
      <c r="D366" s="53">
        <f>SUM(D33)</f>
        <v>2634.2</v>
      </c>
      <c r="E366" s="53"/>
    </row>
    <row r="367" spans="1:5" s="23" customFormat="1" ht="12.75" customHeight="1" x14ac:dyDescent="0.25">
      <c r="A367" s="119"/>
      <c r="B367" s="25" t="s">
        <v>5</v>
      </c>
      <c r="C367" s="111"/>
      <c r="D367" s="53">
        <f>SUM(D35+D61+D69+D77+D85+D93+D101+D109+D117+D125+D133+D141+D149)</f>
        <v>2343.6000000000004</v>
      </c>
      <c r="E367" s="53"/>
    </row>
    <row r="368" spans="1:5" s="23" customFormat="1" ht="12.75" customHeight="1" x14ac:dyDescent="0.25">
      <c r="A368" s="119"/>
      <c r="B368" s="25" t="s">
        <v>11</v>
      </c>
      <c r="C368" s="111"/>
      <c r="D368" s="66">
        <f>SUM(D34)</f>
        <v>462.8</v>
      </c>
      <c r="E368" s="50"/>
    </row>
    <row r="369" spans="1:5" s="23" customFormat="1" ht="12.75" customHeight="1" x14ac:dyDescent="0.25">
      <c r="A369" s="120"/>
      <c r="B369" s="26" t="s">
        <v>12</v>
      </c>
      <c r="C369" s="112"/>
      <c r="D369" s="53">
        <f>SUM(D62+D70+D78+D86+D94+D102+D110+D118+D126+D134+D142+D150)</f>
        <v>31.499999999999996</v>
      </c>
      <c r="E369" s="53"/>
    </row>
    <row r="370" spans="1:5" s="23" customFormat="1" ht="15" customHeight="1" x14ac:dyDescent="0.25">
      <c r="A370" s="103" t="s">
        <v>123</v>
      </c>
      <c r="B370" s="102"/>
      <c r="C370" s="95" t="s">
        <v>20</v>
      </c>
      <c r="D370" s="58">
        <f>SUM(D371:D378)</f>
        <v>11766.000000000002</v>
      </c>
      <c r="E370" s="58">
        <f>SUM(E371:E378)</f>
        <v>3492.2</v>
      </c>
    </row>
    <row r="371" spans="1:5" s="23" customFormat="1" ht="12.75" customHeight="1" x14ac:dyDescent="0.25">
      <c r="A371" s="121"/>
      <c r="B371" s="24" t="s">
        <v>9</v>
      </c>
      <c r="C371" s="115"/>
      <c r="D371" s="53">
        <f>SUM(D335+D37)</f>
        <v>258.7</v>
      </c>
      <c r="E371" s="53">
        <f>SUM(E335+E37)</f>
        <v>224.8</v>
      </c>
    </row>
    <row r="372" spans="1:5" s="23" customFormat="1" ht="12.75" customHeight="1" x14ac:dyDescent="0.25">
      <c r="A372" s="118"/>
      <c r="B372" s="25" t="s">
        <v>14</v>
      </c>
      <c r="C372" s="113"/>
      <c r="D372" s="53">
        <f>SUM(D337+D38)</f>
        <v>448.6</v>
      </c>
      <c r="E372" s="53">
        <f>SUM(E337+E38)</f>
        <v>236.2</v>
      </c>
    </row>
    <row r="373" spans="1:5" s="23" customFormat="1" ht="12.75" customHeight="1" x14ac:dyDescent="0.25">
      <c r="A373" s="118"/>
      <c r="B373" s="28" t="s">
        <v>10</v>
      </c>
      <c r="C373" s="113"/>
      <c r="D373" s="53">
        <f>SUM(D338+D39)</f>
        <v>1905.6999999999998</v>
      </c>
      <c r="E373" s="53">
        <f>SUM(E338+E39)</f>
        <v>525.70000000000005</v>
      </c>
    </row>
    <row r="374" spans="1:5" s="23" customFormat="1" ht="12.75" customHeight="1" x14ac:dyDescent="0.25">
      <c r="A374" s="118"/>
      <c r="B374" s="25" t="s">
        <v>16</v>
      </c>
      <c r="C374" s="113"/>
      <c r="D374" s="53">
        <f>SUM(D336)</f>
        <v>59.4</v>
      </c>
      <c r="E374" s="53">
        <f>SUM(E336)</f>
        <v>56.2</v>
      </c>
    </row>
    <row r="375" spans="1:5" s="23" customFormat="1" ht="12.75" customHeight="1" x14ac:dyDescent="0.25">
      <c r="A375" s="118"/>
      <c r="B375" s="25" t="s">
        <v>136</v>
      </c>
      <c r="C375" s="113"/>
      <c r="D375" s="53">
        <f>SUM(D40)</f>
        <v>4.5</v>
      </c>
      <c r="E375" s="53">
        <f>SUM(E40)</f>
        <v>0.1</v>
      </c>
    </row>
    <row r="376" spans="1:5" s="23" customFormat="1" ht="12.75" customHeight="1" x14ac:dyDescent="0.25">
      <c r="A376" s="118"/>
      <c r="B376" s="25" t="s">
        <v>5</v>
      </c>
      <c r="C376" s="113"/>
      <c r="D376" s="53">
        <f>SUM(D41+D64+D72+D80+D88+D96+D104+D112+D120+D128+D136+D144+D152+D339)</f>
        <v>5210.7000000000007</v>
      </c>
      <c r="E376" s="53">
        <f>SUM(E41+E64+E72+E80+E88+E96+E104+E112+E120+E128+E136+E144+E152+E339)</f>
        <v>2375.1999999999998</v>
      </c>
    </row>
    <row r="377" spans="1:5" s="23" customFormat="1" ht="12.75" customHeight="1" x14ac:dyDescent="0.25">
      <c r="A377" s="118"/>
      <c r="B377" s="25" t="s">
        <v>21</v>
      </c>
      <c r="C377" s="113"/>
      <c r="D377" s="67">
        <f>SUM(D42)</f>
        <v>3520.8</v>
      </c>
      <c r="E377" s="67"/>
    </row>
    <row r="378" spans="1:5" s="23" customFormat="1" ht="12.75" customHeight="1" x14ac:dyDescent="0.25">
      <c r="A378" s="122"/>
      <c r="B378" s="26" t="s">
        <v>12</v>
      </c>
      <c r="C378" s="116"/>
      <c r="D378" s="67">
        <f>SUM(D340)</f>
        <v>357.6</v>
      </c>
      <c r="E378" s="67">
        <f>SUM(E340)</f>
        <v>74</v>
      </c>
    </row>
    <row r="379" spans="1:5" s="23" customFormat="1" ht="15" customHeight="1" x14ac:dyDescent="0.25">
      <c r="A379" s="103" t="s">
        <v>124</v>
      </c>
      <c r="B379" s="102"/>
      <c r="C379" s="95" t="s">
        <v>22</v>
      </c>
      <c r="D379" s="58">
        <f>SUM(D380:D383)</f>
        <v>623.70000000000005</v>
      </c>
      <c r="E379" s="58">
        <f>SUM(E380:E383)</f>
        <v>431.8</v>
      </c>
    </row>
    <row r="380" spans="1:5" s="23" customFormat="1" ht="12.75" customHeight="1" x14ac:dyDescent="0.25">
      <c r="A380" s="121"/>
      <c r="B380" s="24" t="s">
        <v>9</v>
      </c>
      <c r="C380" s="115"/>
      <c r="D380" s="53">
        <f>SUM(D44)</f>
        <v>0.6</v>
      </c>
      <c r="E380" s="53">
        <f>SUM(E44)</f>
        <v>0.6</v>
      </c>
    </row>
    <row r="381" spans="1:5" s="23" customFormat="1" ht="12.75" customHeight="1" x14ac:dyDescent="0.25">
      <c r="A381" s="118"/>
      <c r="B381" s="28" t="s">
        <v>10</v>
      </c>
      <c r="C381" s="113"/>
      <c r="D381" s="53">
        <f>SUM(D343)</f>
        <v>508.1</v>
      </c>
      <c r="E381" s="53">
        <f>SUM(E343)</f>
        <v>416.2</v>
      </c>
    </row>
    <row r="382" spans="1:5" s="23" customFormat="1" ht="12.75" customHeight="1" x14ac:dyDescent="0.25">
      <c r="A382" s="118"/>
      <c r="B382" s="25" t="s">
        <v>5</v>
      </c>
      <c r="C382" s="113"/>
      <c r="D382" s="53">
        <f>SUM(D344+D45)</f>
        <v>92.6</v>
      </c>
      <c r="E382" s="53">
        <f>SUM(E344+E45)</f>
        <v>15</v>
      </c>
    </row>
    <row r="383" spans="1:5" s="23" customFormat="1" ht="12.75" customHeight="1" x14ac:dyDescent="0.25">
      <c r="A383" s="122"/>
      <c r="B383" s="26" t="s">
        <v>23</v>
      </c>
      <c r="C383" s="116"/>
      <c r="D383" s="67">
        <f>SUM(D46)</f>
        <v>22.4</v>
      </c>
      <c r="E383" s="67"/>
    </row>
    <row r="384" spans="1:5" s="23" customFormat="1" ht="15" customHeight="1" x14ac:dyDescent="0.25">
      <c r="A384" s="101" t="s">
        <v>125</v>
      </c>
      <c r="B384" s="102"/>
      <c r="C384" s="95" t="s">
        <v>24</v>
      </c>
      <c r="D384" s="58">
        <f>SUM(D385:D386)</f>
        <v>1613.1</v>
      </c>
      <c r="E384" s="58">
        <f>SUM(E385:E386)</f>
        <v>0</v>
      </c>
    </row>
    <row r="385" spans="1:5" s="23" customFormat="1" ht="12.75" customHeight="1" x14ac:dyDescent="0.25">
      <c r="A385" s="118"/>
      <c r="B385" s="24" t="s">
        <v>5</v>
      </c>
      <c r="C385" s="111"/>
      <c r="D385" s="68">
        <f>SUM(D48)</f>
        <v>1473.5</v>
      </c>
      <c r="E385" s="68"/>
    </row>
    <row r="386" spans="1:5" ht="12.75" customHeight="1" x14ac:dyDescent="0.25">
      <c r="A386" s="122"/>
      <c r="B386" s="26" t="s">
        <v>23</v>
      </c>
      <c r="C386" s="112"/>
      <c r="D386" s="68">
        <f>SUM(D50)</f>
        <v>139.6</v>
      </c>
      <c r="E386" s="68"/>
    </row>
    <row r="387" spans="1:5" ht="15" customHeight="1" x14ac:dyDescent="0.25">
      <c r="A387" s="103" t="s">
        <v>126</v>
      </c>
      <c r="B387" s="102"/>
      <c r="C387" s="95" t="s">
        <v>25</v>
      </c>
      <c r="D387" s="58">
        <f t="shared" ref="D387:E387" si="109">SUM(D388:D392)</f>
        <v>2196.1000000000004</v>
      </c>
      <c r="E387" s="58">
        <f t="shared" si="109"/>
        <v>0</v>
      </c>
    </row>
    <row r="388" spans="1:5" ht="12.75" customHeight="1" x14ac:dyDescent="0.25">
      <c r="A388" s="121"/>
      <c r="B388" s="24" t="s">
        <v>9</v>
      </c>
      <c r="C388" s="115"/>
      <c r="D388" s="53">
        <f>SUM(D52)</f>
        <v>486.6</v>
      </c>
      <c r="E388" s="53"/>
    </row>
    <row r="389" spans="1:5" ht="12.75" customHeight="1" x14ac:dyDescent="0.25">
      <c r="A389" s="118"/>
      <c r="B389" s="28" t="s">
        <v>10</v>
      </c>
      <c r="C389" s="113"/>
      <c r="D389" s="53">
        <f>SUM(D53)</f>
        <v>453.3</v>
      </c>
      <c r="E389" s="53"/>
    </row>
    <row r="390" spans="1:5" ht="12.75" customHeight="1" x14ac:dyDescent="0.25">
      <c r="A390" s="118"/>
      <c r="B390" s="25" t="s">
        <v>137</v>
      </c>
      <c r="C390" s="113"/>
      <c r="D390" s="53">
        <f>SUM(D54)</f>
        <v>656</v>
      </c>
      <c r="E390" s="53"/>
    </row>
    <row r="391" spans="1:5" ht="12.75" customHeight="1" x14ac:dyDescent="0.25">
      <c r="A391" s="118"/>
      <c r="B391" s="25" t="s">
        <v>16</v>
      </c>
      <c r="C391" s="113"/>
      <c r="D391" s="53">
        <f>SUM(D55)</f>
        <v>85.9</v>
      </c>
      <c r="E391" s="53"/>
    </row>
    <row r="392" spans="1:5" ht="12.75" customHeight="1" x14ac:dyDescent="0.25">
      <c r="A392" s="146"/>
      <c r="B392" s="26" t="s">
        <v>5</v>
      </c>
      <c r="C392" s="117"/>
      <c r="D392" s="53">
        <f>SUM(D56)</f>
        <v>514.29999999999995</v>
      </c>
      <c r="E392" s="53"/>
    </row>
    <row r="393" spans="1:5" ht="15" customHeight="1" x14ac:dyDescent="0.25">
      <c r="A393" s="104" t="s">
        <v>127</v>
      </c>
      <c r="B393" s="104"/>
      <c r="C393" s="104"/>
    </row>
    <row r="394" spans="1:5" ht="15" customHeight="1" x14ac:dyDescent="0.25"/>
    <row r="395" spans="1:5" ht="15" customHeight="1" x14ac:dyDescent="0.25"/>
    <row r="396" spans="1:5" ht="15" customHeight="1" x14ac:dyDescent="0.25"/>
    <row r="397" spans="1:5" ht="15" customHeight="1" x14ac:dyDescent="0.25">
      <c r="C397" s="32"/>
    </row>
    <row r="398" spans="1:5" x14ac:dyDescent="0.25">
      <c r="C398" s="32"/>
      <c r="D398" s="36"/>
      <c r="E398" s="36"/>
    </row>
    <row r="399" spans="1:5" x14ac:dyDescent="0.25">
      <c r="C399" s="32"/>
      <c r="D399" s="36"/>
      <c r="E399" s="36"/>
    </row>
    <row r="400" spans="1:5" x14ac:dyDescent="0.25">
      <c r="C400" s="32"/>
      <c r="D400" s="36"/>
      <c r="E400" s="36"/>
    </row>
    <row r="401" spans="3:5" x14ac:dyDescent="0.25">
      <c r="C401" s="32"/>
      <c r="D401" s="36"/>
      <c r="E401" s="36"/>
    </row>
    <row r="402" spans="3:5" x14ac:dyDescent="0.25">
      <c r="C402" s="32"/>
      <c r="D402" s="36"/>
      <c r="E402" s="36"/>
    </row>
    <row r="403" spans="3:5" x14ac:dyDescent="0.25">
      <c r="C403" s="32"/>
      <c r="D403" s="36"/>
      <c r="E403" s="36"/>
    </row>
    <row r="404" spans="3:5" x14ac:dyDescent="0.25">
      <c r="C404" s="32"/>
      <c r="D404" s="36"/>
      <c r="E404" s="36"/>
    </row>
    <row r="405" spans="3:5" x14ac:dyDescent="0.25">
      <c r="C405" s="32"/>
      <c r="D405" s="36"/>
      <c r="E405" s="36"/>
    </row>
    <row r="406" spans="3:5" x14ac:dyDescent="0.25">
      <c r="C406" s="32"/>
      <c r="D406" s="36"/>
      <c r="E406" s="36"/>
    </row>
    <row r="407" spans="3:5" x14ac:dyDescent="0.25">
      <c r="C407" s="32"/>
      <c r="D407" s="36"/>
      <c r="E407" s="36"/>
    </row>
    <row r="408" spans="3:5" x14ac:dyDescent="0.25">
      <c r="C408" s="32"/>
      <c r="D408" s="36"/>
      <c r="E408" s="36"/>
    </row>
    <row r="409" spans="3:5" x14ac:dyDescent="0.25">
      <c r="C409" s="32"/>
      <c r="D409" s="36"/>
      <c r="E409" s="36"/>
    </row>
    <row r="410" spans="3:5" x14ac:dyDescent="0.25">
      <c r="C410" s="32"/>
      <c r="D410" s="36"/>
      <c r="E410" s="36"/>
    </row>
    <row r="411" spans="3:5" x14ac:dyDescent="0.25">
      <c r="C411" s="32"/>
      <c r="D411" s="36"/>
      <c r="E411" s="36"/>
    </row>
    <row r="412" spans="3:5" x14ac:dyDescent="0.25">
      <c r="C412" s="32"/>
      <c r="D412" s="36"/>
      <c r="E412" s="36"/>
    </row>
    <row r="413" spans="3:5" x14ac:dyDescent="0.25">
      <c r="C413" s="32"/>
      <c r="D413" s="40"/>
      <c r="E413" s="40"/>
    </row>
    <row r="414" spans="3:5" x14ac:dyDescent="0.25">
      <c r="C414" s="23"/>
      <c r="D414" s="37"/>
      <c r="E414" s="37"/>
    </row>
  </sheetData>
  <mergeCells count="130">
    <mergeCell ref="A12:A14"/>
    <mergeCell ref="A15:A56"/>
    <mergeCell ref="C28:C31"/>
    <mergeCell ref="C33:C35"/>
    <mergeCell ref="C37:C42"/>
    <mergeCell ref="C44:C46"/>
    <mergeCell ref="C48:C50"/>
    <mergeCell ref="C52:C56"/>
    <mergeCell ref="A105:A112"/>
    <mergeCell ref="C109:C110"/>
    <mergeCell ref="C23:C26"/>
    <mergeCell ref="A385:A386"/>
    <mergeCell ref="A388:A392"/>
    <mergeCell ref="A57:A64"/>
    <mergeCell ref="C61:C62"/>
    <mergeCell ref="A65:A72"/>
    <mergeCell ref="C69:C70"/>
    <mergeCell ref="A73:A80"/>
    <mergeCell ref="C77:C78"/>
    <mergeCell ref="A113:A120"/>
    <mergeCell ref="C117:C118"/>
    <mergeCell ref="C125:C126"/>
    <mergeCell ref="A81:A88"/>
    <mergeCell ref="A129:A136"/>
    <mergeCell ref="C133:C134"/>
    <mergeCell ref="A137:A144"/>
    <mergeCell ref="C141:C142"/>
    <mergeCell ref="C149:C150"/>
    <mergeCell ref="A190:A196"/>
    <mergeCell ref="C192:C196"/>
    <mergeCell ref="C85:C86"/>
    <mergeCell ref="A89:A96"/>
    <mergeCell ref="C93:C94"/>
    <mergeCell ref="A97:A104"/>
    <mergeCell ref="C101:C102"/>
    <mergeCell ref="A121:A128"/>
    <mergeCell ref="A153:A156"/>
    <mergeCell ref="C155:C156"/>
    <mergeCell ref="A157:A163"/>
    <mergeCell ref="C159:C163"/>
    <mergeCell ref="A170:A175"/>
    <mergeCell ref="C172:C175"/>
    <mergeCell ref="A176:A182"/>
    <mergeCell ref="C178:C182"/>
    <mergeCell ref="C185:C189"/>
    <mergeCell ref="A183:A189"/>
    <mergeCell ref="A145:A152"/>
    <mergeCell ref="A197:A202"/>
    <mergeCell ref="A164:A169"/>
    <mergeCell ref="C166:C169"/>
    <mergeCell ref="A222:A227"/>
    <mergeCell ref="C224:C227"/>
    <mergeCell ref="C212:C215"/>
    <mergeCell ref="A216:A221"/>
    <mergeCell ref="C218:C221"/>
    <mergeCell ref="A210:A215"/>
    <mergeCell ref="C199:C202"/>
    <mergeCell ref="A203:A209"/>
    <mergeCell ref="C205:C209"/>
    <mergeCell ref="A247:A253"/>
    <mergeCell ref="A254:A259"/>
    <mergeCell ref="A260:A266"/>
    <mergeCell ref="C249:C253"/>
    <mergeCell ref="A228:A233"/>
    <mergeCell ref="C230:C233"/>
    <mergeCell ref="A234:A239"/>
    <mergeCell ref="C236:C239"/>
    <mergeCell ref="A240:A246"/>
    <mergeCell ref="C242:C246"/>
    <mergeCell ref="C262:C266"/>
    <mergeCell ref="C256:C259"/>
    <mergeCell ref="A280:A284"/>
    <mergeCell ref="C282:C284"/>
    <mergeCell ref="A285:A288"/>
    <mergeCell ref="C287:C288"/>
    <mergeCell ref="A289:A292"/>
    <mergeCell ref="C291:C292"/>
    <mergeCell ref="A267:A274"/>
    <mergeCell ref="C271:C272"/>
    <mergeCell ref="A275:A279"/>
    <mergeCell ref="C277:C279"/>
    <mergeCell ref="C307:C308"/>
    <mergeCell ref="A309:A312"/>
    <mergeCell ref="C311:C312"/>
    <mergeCell ref="A313:A316"/>
    <mergeCell ref="C315:C316"/>
    <mergeCell ref="A305:A308"/>
    <mergeCell ref="A293:A296"/>
    <mergeCell ref="C295:C296"/>
    <mergeCell ref="A297:A300"/>
    <mergeCell ref="C299:C300"/>
    <mergeCell ref="A301:A304"/>
    <mergeCell ref="C303:C304"/>
    <mergeCell ref="A329:A332"/>
    <mergeCell ref="C331:C332"/>
    <mergeCell ref="A333:A340"/>
    <mergeCell ref="C335:C340"/>
    <mergeCell ref="A341:A344"/>
    <mergeCell ref="C343:C344"/>
    <mergeCell ref="A347:A351"/>
    <mergeCell ref="A317:A320"/>
    <mergeCell ref="C319:C320"/>
    <mergeCell ref="A321:A324"/>
    <mergeCell ref="C323:C324"/>
    <mergeCell ref="A325:A328"/>
    <mergeCell ref="C327:C328"/>
    <mergeCell ref="A8:E8"/>
    <mergeCell ref="A384:B384"/>
    <mergeCell ref="A387:B387"/>
    <mergeCell ref="A393:C393"/>
    <mergeCell ref="A345:B345"/>
    <mergeCell ref="A346:B346"/>
    <mergeCell ref="A352:B352"/>
    <mergeCell ref="A359:B359"/>
    <mergeCell ref="A365:B365"/>
    <mergeCell ref="A370:B370"/>
    <mergeCell ref="C348:C351"/>
    <mergeCell ref="C354:C358"/>
    <mergeCell ref="C360:C364"/>
    <mergeCell ref="C366:C369"/>
    <mergeCell ref="C371:C378"/>
    <mergeCell ref="C380:C383"/>
    <mergeCell ref="C385:C386"/>
    <mergeCell ref="C388:C392"/>
    <mergeCell ref="A354:A358"/>
    <mergeCell ref="A360:A364"/>
    <mergeCell ref="A366:A369"/>
    <mergeCell ref="A371:A378"/>
    <mergeCell ref="A380:A383"/>
    <mergeCell ref="A379:B379"/>
  </mergeCells>
  <pageMargins left="0.43307086614173229" right="0.23622047244094491" top="0.19685039370078741" bottom="0.19685039370078741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2024-02-06T11:58:51Z</cp:lastPrinted>
  <dcterms:created xsi:type="dcterms:W3CDTF">2021-07-29T06:19:49Z</dcterms:created>
  <dcterms:modified xsi:type="dcterms:W3CDTF">2024-02-14T12:27:11Z</dcterms:modified>
</cp:coreProperties>
</file>