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BB96C5BB-A964-42E8-83FB-CD71446769ED}" xr6:coauthVersionLast="47" xr6:coauthVersionMax="47" xr10:uidLastSave="{00000000-0000-0000-0000-000000000000}"/>
  <bookViews>
    <workbookView minimized="1" xWindow="7545" yWindow="4560" windowWidth="21600" windowHeight="11385" xr2:uid="{00000000-000D-0000-FFFF-FFFF00000000}"/>
  </bookViews>
  <sheets>
    <sheet name="4 programa 3 lentelė" sheetId="1" r:id="rId1"/>
    <sheet name="Lėšų atmintinė" sheetId="2" state="hidden" r:id="rId2"/>
  </sheets>
  <calcPr calcId="181029"/>
  <customWorkbookViews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E154" i="1"/>
  <c r="C154" i="1"/>
  <c r="D7" i="1" l="1"/>
  <c r="C150" i="1" l="1"/>
  <c r="C152" i="1"/>
  <c r="D82" i="1" l="1"/>
  <c r="E150" i="1"/>
  <c r="D150" i="1"/>
  <c r="D155" i="1" l="1"/>
  <c r="D152" i="1"/>
  <c r="E155" i="1"/>
  <c r="E153" i="1"/>
  <c r="E152" i="1"/>
  <c r="E151" i="1"/>
  <c r="D153" i="1"/>
  <c r="D151" i="1"/>
  <c r="D148" i="1" s="1"/>
  <c r="C155" i="1"/>
  <c r="C153" i="1"/>
  <c r="C151" i="1"/>
  <c r="E148" i="1" l="1"/>
  <c r="C148" i="1"/>
  <c r="F139" i="1"/>
  <c r="E139" i="1"/>
  <c r="D139" i="1"/>
  <c r="D77" i="1"/>
  <c r="E77" i="1"/>
  <c r="F77" i="1"/>
  <c r="F120" i="1"/>
  <c r="E120" i="1"/>
  <c r="E13" i="1" l="1"/>
  <c r="F13" i="1"/>
  <c r="D13" i="1"/>
  <c r="D132" i="1"/>
  <c r="E132" i="1"/>
  <c r="F132" i="1"/>
  <c r="D55" i="1" l="1"/>
  <c r="E18" i="1"/>
  <c r="F18" i="1"/>
  <c r="D18" i="1"/>
  <c r="E113" i="1"/>
  <c r="F113" i="1"/>
  <c r="D113" i="1"/>
  <c r="E98" i="1"/>
  <c r="F98" i="1"/>
  <c r="D98" i="1"/>
  <c r="E93" i="1"/>
  <c r="F93" i="1"/>
  <c r="D93" i="1"/>
  <c r="E88" i="1"/>
  <c r="F88" i="1"/>
  <c r="D88" i="1"/>
  <c r="E45" i="1"/>
  <c r="F45" i="1"/>
  <c r="D45" i="1"/>
  <c r="E28" i="1"/>
  <c r="F28" i="1"/>
  <c r="D28" i="1"/>
  <c r="E67" i="1"/>
  <c r="F67" i="1"/>
  <c r="D67" i="1"/>
  <c r="E72" i="1"/>
  <c r="F72" i="1"/>
  <c r="D72" i="1"/>
  <c r="E40" i="1"/>
  <c r="F40" i="1"/>
  <c r="D40" i="1"/>
  <c r="D126" i="1"/>
  <c r="E126" i="1"/>
  <c r="F126" i="1"/>
  <c r="E108" i="1"/>
  <c r="F108" i="1"/>
  <c r="D108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3" i="1"/>
  <c r="F103" i="1"/>
  <c r="D103" i="1"/>
  <c r="E61" i="1"/>
  <c r="F61" i="1"/>
  <c r="D61" i="1"/>
  <c r="D138" i="1" s="1"/>
  <c r="E7" i="1"/>
  <c r="F7" i="1"/>
  <c r="F138" i="1" l="1"/>
  <c r="E138" i="1"/>
  <c r="E140" i="1" l="1"/>
  <c r="F140" i="1"/>
</calcChain>
</file>

<file path=xl/sharedStrings.xml><?xml version="1.0" encoding="utf-8"?>
<sst xmlns="http://schemas.openxmlformats.org/spreadsheetml/2006/main" count="214" uniqueCount="102">
  <si>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</si>
  <si>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</si>
  <si>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</si>
  <si>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</si>
  <si>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</si>
  <si>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</si>
  <si>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</si>
  <si>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</si>
  <si>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</si>
  <si>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</si>
  <si>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</si>
  <si>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</si>
  <si>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</si>
  <si>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</si>
  <si>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</si>
  <si>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</si>
  <si>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</si>
  <si>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</si>
  <si>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</si>
  <si>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</si>
  <si>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</si>
  <si>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004 Rajono infrastruktūros priežiūros, modernizavimo ir plėtros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</si>
  <si>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</si>
  <si>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</si>
  <si>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</si>
  <si>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</si>
  <si>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</si>
  <si>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</si>
  <si>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</si>
  <si>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</si>
  <si>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</si>
  <si>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</si>
  <si>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</si>
  <si>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</si>
  <si>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</si>
  <si>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</si>
  <si>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</si>
  <si>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</si>
  <si>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</si>
  <si>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</si>
  <si>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</si>
  <si>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</si>
  <si>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</si>
  <si>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</si>
  <si>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</si>
  <si>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</si>
  <si>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</si>
  <si>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</si>
  <si>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</si>
  <si>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</si>
  <si>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2.1.6.1; 2.1.6.2</t>
  </si>
  <si>
    <t>1.1.1.1</t>
  </si>
  <si>
    <t>2.5.1.1</t>
  </si>
  <si>
    <t>3.2.1.1</t>
  </si>
  <si>
    <t>2.3.1.2</t>
  </si>
  <si>
    <t>2.1.4.1</t>
  </si>
  <si>
    <t>2.1.7.1</t>
  </si>
  <si>
    <t>2.1.7.2</t>
  </si>
  <si>
    <t>1.3.1.4</t>
  </si>
  <si>
    <t>2.1.6.1; 2.1.7.1</t>
  </si>
  <si>
    <t>1.3.1.3</t>
  </si>
  <si>
    <t>2.2.1.1</t>
  </si>
  <si>
    <t>2.2.1.2</t>
  </si>
  <si>
    <t>004-01-02-07(PVP)</t>
  </si>
  <si>
    <t>2.1.4.2</t>
  </si>
  <si>
    <t>004-01-02-10 (PVP)</t>
  </si>
  <si>
    <t>2.1.5.1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</si>
  <si>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</si>
  <si>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</si>
  <si>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</si>
  <si>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</si>
  <si>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</si>
  <si>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</si>
  <si>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</si>
  <si>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</si>
  <si>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</si>
  <si>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</si>
  <si>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</si>
  <si>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</si>
  <si>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</si>
  <si>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</si>
  <si>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</si>
  <si>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</si>
  <si>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</si>
  <si>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</si>
  <si>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</si>
  <si>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Panevėžio rajono seniūnijų kelių ir gatvių, šaligatvių rekonstravimas ir įrengimas </t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</si>
  <si>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</si>
  <si>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</si>
  <si>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</si>
  <si>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Nuotekų šalinimo tinklų statyba Linkaučių k., Panevėžio r.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</si>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</sst>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71.xml"/><Relationship Id="rId80" Type="http://schemas.openxmlformats.org/officeDocument/2006/relationships/revisionLog" Target="revisionLog7.xml"/><Relationship Id="rId68" Type="http://schemas.openxmlformats.org/officeDocument/2006/relationships/revisionLog" Target="revisionLog67.xml"/><Relationship Id="rId63" Type="http://schemas.openxmlformats.org/officeDocument/2006/relationships/revisionLog" Target="revisionLog62.xml"/><Relationship Id="rId76" Type="http://schemas.openxmlformats.org/officeDocument/2006/relationships/revisionLog" Target="revisionLog3.xml"/><Relationship Id="rId71" Type="http://schemas.openxmlformats.org/officeDocument/2006/relationships/revisionLog" Target="revisionLog70.xml"/><Relationship Id="rId67" Type="http://schemas.openxmlformats.org/officeDocument/2006/relationships/revisionLog" Target="revisionLog66.xml"/><Relationship Id="rId83" Type="http://schemas.openxmlformats.org/officeDocument/2006/relationships/revisionLog" Target="revisionLog10.xml"/><Relationship Id="rId70" Type="http://schemas.openxmlformats.org/officeDocument/2006/relationships/revisionLog" Target="revisionLog69.xml"/><Relationship Id="rId75" Type="http://schemas.openxmlformats.org/officeDocument/2006/relationships/revisionLog" Target="revisionLog2.xml"/><Relationship Id="rId66" Type="http://schemas.openxmlformats.org/officeDocument/2006/relationships/revisionLog" Target="revisionLog65.xml"/><Relationship Id="rId74" Type="http://schemas.openxmlformats.org/officeDocument/2006/relationships/revisionLog" Target="revisionLog1.xml"/><Relationship Id="rId79" Type="http://schemas.openxmlformats.org/officeDocument/2006/relationships/revisionLog" Target="revisionLog6.xml"/><Relationship Id="rId82" Type="http://schemas.openxmlformats.org/officeDocument/2006/relationships/revisionLog" Target="revisionLog9.xml"/><Relationship Id="rId65" Type="http://schemas.openxmlformats.org/officeDocument/2006/relationships/revisionLog" Target="revisionLog64.xml"/><Relationship Id="rId73" Type="http://schemas.openxmlformats.org/officeDocument/2006/relationships/revisionLog" Target="revisionLog72.xml"/><Relationship Id="rId81" Type="http://schemas.openxmlformats.org/officeDocument/2006/relationships/revisionLog" Target="revisionLog8.xml"/><Relationship Id="rId78" Type="http://schemas.openxmlformats.org/officeDocument/2006/relationships/revisionLog" Target="revisionLog5.xml"/><Relationship Id="rId69" Type="http://schemas.openxmlformats.org/officeDocument/2006/relationships/revisionLog" Target="revisionLog68.xml"/><Relationship Id="rId64" Type="http://schemas.openxmlformats.org/officeDocument/2006/relationships/revisionLog" Target="revisionLog63.xml"/><Relationship Id="rId7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B8F520-C564-4693-885F-14846D63C8BE}" diskRevisions="1" revisionId="462" version="15" preserveHistory="15">
  <header guid="{AB5C2A0E-E888-481D-9AFA-51819356B692}" dateTime="2024-01-29T09:42:52" maxSheetId="3" userName="Indrė Butenienė" r:id="rId63" minRId="382" maxRId="415">
    <sheetIdMap count="2">
      <sheetId val="1"/>
      <sheetId val="2"/>
    </sheetIdMap>
  </header>
  <header guid="{99834A32-755B-4175-B1B4-A398093A8061}" dateTime="2024-01-29T10:13:18" maxSheetId="3" userName="Indrė Butenienė" r:id="rId64" minRId="416" maxRId="421">
    <sheetIdMap count="2">
      <sheetId val="1"/>
      <sheetId val="2"/>
    </sheetIdMap>
  </header>
  <header guid="{EF284B90-20A6-4575-A458-A09B556B43B5}" dateTime="2024-01-30T14:35:10" maxSheetId="3" userName="Migle Brazeniene" r:id="rId65" minRId="422">
    <sheetIdMap count="2">
      <sheetId val="1"/>
      <sheetId val="2"/>
    </sheetIdMap>
  </header>
  <header guid="{D710E6B9-2F85-4605-8819-6483DBAF42A5}" dateTime="2024-01-30T14:59:03" maxSheetId="3" userName="Migle Brazeniene" r:id="rId66">
    <sheetIdMap count="2">
      <sheetId val="1"/>
      <sheetId val="2"/>
    </sheetIdMap>
  </header>
  <header guid="{15EFB131-BC43-4625-9E2B-BFE231E2114B}" dateTime="2024-01-30T16:54:17" maxSheetId="3" userName="Migle Brazeniene" r:id="rId67">
    <sheetIdMap count="2">
      <sheetId val="1"/>
      <sheetId val="2"/>
    </sheetIdMap>
  </header>
  <header guid="{296EF1A1-117C-44EE-AAFE-CCD519E9F427}" dateTime="2024-01-31T08:20:34" maxSheetId="3" userName="Migle Brazeniene" r:id="rId68" minRId="423" maxRId="424">
    <sheetIdMap count="2">
      <sheetId val="1"/>
      <sheetId val="2"/>
    </sheetIdMap>
  </header>
  <header guid="{D6815AAE-DC8E-46BA-89BB-3EA506EECA8E}" dateTime="2024-01-31T09:43:57" maxSheetId="3" userName="Migle Brazeniene" r:id="rId69">
    <sheetIdMap count="2">
      <sheetId val="1"/>
      <sheetId val="2"/>
    </sheetIdMap>
  </header>
  <header guid="{2FAF03DD-165D-46BA-B19E-96005ABEA471}" dateTime="2024-02-06T20:33:14" maxSheetId="3" userName="Sarune Drobuzaite" r:id="rId70">
    <sheetIdMap count="2">
      <sheetId val="1"/>
      <sheetId val="2"/>
    </sheetIdMap>
  </header>
  <header guid="{10E8A907-6E0A-4410-BA0E-4CFC78487C18}" dateTime="2024-02-06T20:36:55" maxSheetId="3" userName="Sarune Drobuzaite" r:id="rId71" minRId="425" maxRId="427">
    <sheetIdMap count="2">
      <sheetId val="1"/>
      <sheetId val="2"/>
    </sheetIdMap>
  </header>
  <header guid="{DD5EAC59-BEC7-4796-AF4F-D4288B59BFBD}" dateTime="2024-02-06T20:41:22" maxSheetId="3" userName="Sarune Drobuzaite" r:id="rId72" minRId="428" maxRId="431">
    <sheetIdMap count="2">
      <sheetId val="1"/>
      <sheetId val="2"/>
    </sheetIdMap>
  </header>
  <header guid="{9EFD1ECC-69B6-4EC6-ACE8-91A61CE06748}" dateTime="2024-02-06T20:42:04" maxSheetId="3" userName="Sarune Drobuzaite" r:id="rId73">
    <sheetIdMap count="2">
      <sheetId val="1"/>
      <sheetId val="2"/>
    </sheetIdMap>
  </header>
  <header guid="{B054A424-8203-4615-993F-5984793F3420}" dateTime="2024-02-07T13:29:59" maxSheetId="3" userName="user" r:id="rId74" minRId="432" maxRId="440">
    <sheetIdMap count="2">
      <sheetId val="1"/>
      <sheetId val="2"/>
    </sheetIdMap>
  </header>
  <header guid="{40F526A1-878E-4AA6-88D4-2E65FF232F4D}" dateTime="2024-02-07T13:44:58" maxSheetId="3" userName="user" r:id="rId75" minRId="441" maxRId="443">
    <sheetIdMap count="2">
      <sheetId val="1"/>
      <sheetId val="2"/>
    </sheetIdMap>
  </header>
  <header guid="{77BE894A-09C7-41E6-9459-E5D53A90F1F3}" dateTime="2024-02-07T13:47:34" maxSheetId="3" userName="user" r:id="rId76">
    <sheetIdMap count="2">
      <sheetId val="1"/>
      <sheetId val="2"/>
    </sheetIdMap>
  </header>
  <header guid="{606AE835-769F-4028-8811-CF4F76BAD78A}" dateTime="2024-02-07T14:46:15" maxSheetId="3" userName="user" r:id="rId77" minRId="444" maxRId="445">
    <sheetIdMap count="2">
      <sheetId val="1"/>
      <sheetId val="2"/>
    </sheetIdMap>
  </header>
  <header guid="{EEF72318-5585-4A10-94AB-CB8384F2B26B}" dateTime="2024-02-07T14:51:19" maxSheetId="3" userName="user" r:id="rId78" minRId="446">
    <sheetIdMap count="2">
      <sheetId val="1"/>
      <sheetId val="2"/>
    </sheetIdMap>
  </header>
  <header guid="{229E8471-50BA-42DA-81CE-F3B523DC5F1C}" dateTime="2024-02-07T14:54:57" maxSheetId="3" userName="user" r:id="rId79" minRId="447" maxRId="453">
    <sheetIdMap count="2">
      <sheetId val="1"/>
      <sheetId val="2"/>
    </sheetIdMap>
  </header>
  <header guid="{88C8C111-52BC-482A-9E77-98FEB4C92F9D}" dateTime="2024-02-07T14:55:42" maxSheetId="3" userName="user" r:id="rId80">
    <sheetIdMap count="2">
      <sheetId val="1"/>
      <sheetId val="2"/>
    </sheetIdMap>
  </header>
  <header guid="{5CA0E40B-36BA-44E4-A3DF-33115E3FDCD8}" dateTime="2024-02-07T15:10:06" maxSheetId="3" userName="user" r:id="rId81" minRId="454" maxRId="456">
    <sheetIdMap count="2">
      <sheetId val="1"/>
      <sheetId val="2"/>
    </sheetIdMap>
  </header>
  <header guid="{AC83AEBB-78A2-4755-BDFC-4B2EAFCBB2B8}" dateTime="2024-02-07T15:11:03" maxSheetId="3" userName="user" r:id="rId82" minRId="457" maxRId="459">
    <sheetIdMap count="2">
      <sheetId val="1"/>
      <sheetId val="2"/>
    </sheetIdMap>
  </header>
  <header guid="{8CB8F520-C564-4693-885F-14846D63C8BE}" dateTime="2024-02-07T15:11:28" maxSheetId="3" userName="user" r:id="rId83" minRId="460" maxRId="4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7">
    <dxf>
      <fill>
        <patternFill patternType="solid">
          <bgColor rgb="FFFFFF00"/>
        </patternFill>
      </fill>
    </dxf>
  </rfmt>
  <rcc rId="432" sId="1" numFmtId="4">
    <oc r="D16">
      <v>5</v>
    </oc>
    <nc r="D16">
      <v>6.7</v>
    </nc>
  </rcc>
  <rcc rId="433" sId="1" numFmtId="4">
    <oc r="D15">
      <v>215</v>
    </oc>
    <nc r="D15">
      <v>213.3</v>
    </nc>
  </rcc>
  <rfmt sheetId="1" sqref="D15:D16">
    <dxf>
      <fill>
        <patternFill>
          <bgColor theme="5" tint="0.59999389629810485"/>
        </patternFill>
      </fill>
    </dxf>
  </rfmt>
  <rcc rId="434" sId="1" numFmtId="4">
    <oc r="D21">
      <v>23.2</v>
    </oc>
    <nc r="D21">
      <v>29.8</v>
    </nc>
  </rcc>
  <rcc rId="435" sId="1" numFmtId="4">
    <oc r="D20">
      <v>126.6</v>
    </oc>
    <nc r="D20">
      <v>120</v>
    </nc>
  </rcc>
  <rfmt sheetId="1" sqref="D20:D21">
    <dxf>
      <fill>
        <patternFill patternType="solid">
          <bgColor theme="5" tint="0.59999389629810485"/>
        </patternFill>
      </fill>
    </dxf>
  </rfmt>
  <rcc rId="436" sId="1" numFmtId="4">
    <oc r="D25">
      <v>174.1</v>
    </oc>
    <nc r="D25">
      <v>175.6</v>
    </nc>
  </rcc>
  <rfmt sheetId="1" sqref="D25">
    <dxf>
      <fill>
        <patternFill patternType="solid">
          <bgColor theme="5" tint="0.59999389629810485"/>
        </patternFill>
      </fill>
    </dxf>
  </rfmt>
  <rfmt sheetId="1" sqref="D31">
    <dxf>
      <fill>
        <patternFill patternType="solid">
          <bgColor theme="5" tint="0.59999389629810485"/>
        </patternFill>
      </fill>
    </dxf>
  </rfmt>
  <rcc rId="437" sId="1" numFmtId="4">
    <oc r="D32">
      <v>156.1</v>
    </oc>
    <nc r="D32">
      <v>157.6</v>
    </nc>
  </rcc>
  <rcc rId="438" sId="1" numFmtId="4">
    <oc r="D30">
      <v>43</v>
    </oc>
    <nc r="D30">
      <v>59.5</v>
    </nc>
  </rcc>
  <rfmt sheetId="1" sqref="D30">
    <dxf>
      <fill>
        <patternFill patternType="solid">
          <bgColor theme="5" tint="0.59999389629810485"/>
        </patternFill>
      </fill>
    </dxf>
  </rfmt>
  <rfmt sheetId="1" sqref="D32">
    <dxf>
      <fill>
        <patternFill patternType="solid">
          <bgColor theme="5" tint="0.59999389629810485"/>
        </patternFill>
      </fill>
    </dxf>
  </rfmt>
  <rfmt sheetId="1" sqref="D48">
    <dxf>
      <fill>
        <patternFill patternType="solid">
          <bgColor theme="5" tint="0.59999389629810485"/>
        </patternFill>
      </fill>
    </dxf>
  </rfmt>
  <rcc rId="439" sId="1" numFmtId="4">
    <oc r="D36">
      <v>226.4</v>
    </oc>
    <nc r="D36">
      <v>306.39999999999998</v>
    </nc>
  </rcc>
  <rcc rId="440" sId="1" numFmtId="4">
    <oc r="D11">
      <v>420</v>
    </oc>
    <nc r="D11">
      <v>472.5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>
    <oc r="C154">
      <f>+D37+D10</f>
    </oc>
    <nc r="C154">
      <f>+D37+D10+D64</f>
    </nc>
  </rcc>
  <rcc rId="461" sId="1">
    <oc r="D154">
      <f>+E37+E10</f>
    </oc>
    <nc r="D154">
      <f>+E37+E10+E64</f>
    </nc>
  </rcc>
  <rcc rId="462" sId="1">
    <oc r="E154">
      <f>+F37+F10</f>
    </oc>
    <nc r="E154">
      <f>+F37+F10+F64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53">
    <dxf>
      <fill>
        <patternFill patternType="solid">
          <bgColor theme="5" tint="0.59999389629810485"/>
        </patternFill>
      </fill>
    </dxf>
  </rfmt>
  <rfmt sheetId="1" sqref="C151">
    <dxf>
      <fill>
        <patternFill patternType="solid">
          <bgColor theme="5" tint="0.59999389629810485"/>
        </patternFill>
      </fill>
    </dxf>
  </rfmt>
  <rcc rId="441" sId="1" numFmtId="4">
    <oc r="D37">
      <v>43.9</v>
    </oc>
    <nc r="D37"/>
  </rcc>
  <rcc rId="442" sId="1" numFmtId="4">
    <oc r="D30">
      <v>59.5</v>
    </oc>
    <nc r="D30">
      <v>41.8</v>
    </nc>
  </rcc>
  <rfmt sheetId="1" sqref="D137">
    <dxf>
      <fill>
        <patternFill>
          <bgColor rgb="FF92D050"/>
        </patternFill>
      </fill>
    </dxf>
  </rfmt>
  <rfmt sheetId="1" sqref="D128">
    <dxf>
      <fill>
        <patternFill>
          <bgColor rgb="FF92D050"/>
        </patternFill>
      </fill>
    </dxf>
  </rfmt>
  <rfmt sheetId="1" sqref="D115">
    <dxf>
      <fill>
        <patternFill>
          <bgColor rgb="FF92D050"/>
        </patternFill>
      </fill>
    </dxf>
  </rfmt>
  <rfmt sheetId="1" sqref="D105">
    <dxf>
      <fill>
        <patternFill>
          <bgColor rgb="FF92D050"/>
        </patternFill>
      </fill>
    </dxf>
  </rfmt>
  <rfmt sheetId="1" sqref="D100">
    <dxf>
      <fill>
        <patternFill>
          <bgColor rgb="FF92D050"/>
        </patternFill>
      </fill>
    </dxf>
  </rfmt>
  <rfmt sheetId="1" sqref="D95">
    <dxf>
      <fill>
        <patternFill>
          <bgColor rgb="FF92D050"/>
        </patternFill>
      </fill>
    </dxf>
  </rfmt>
  <rfmt sheetId="1" sqref="D90">
    <dxf>
      <fill>
        <patternFill>
          <bgColor rgb="FF92D050"/>
        </patternFill>
      </fill>
    </dxf>
  </rfmt>
  <rfmt sheetId="1" sqref="D86">
    <dxf>
      <fill>
        <patternFill>
          <bgColor rgb="FF92D050"/>
        </patternFill>
      </fill>
    </dxf>
  </rfmt>
  <rfmt sheetId="1" sqref="D84">
    <dxf>
      <fill>
        <patternFill>
          <bgColor rgb="FF92D050"/>
        </patternFill>
      </fill>
    </dxf>
  </rfmt>
  <rfmt sheetId="1" sqref="D74">
    <dxf>
      <fill>
        <patternFill>
          <bgColor rgb="FF92D050"/>
        </patternFill>
      </fill>
    </dxf>
  </rfmt>
  <rfmt sheetId="1" sqref="D69">
    <dxf>
      <fill>
        <patternFill>
          <bgColor rgb="FF92D050"/>
        </patternFill>
      </fill>
    </dxf>
  </rfmt>
  <rfmt sheetId="1" sqref="D65">
    <dxf>
      <fill>
        <patternFill>
          <bgColor rgb="FF92D050"/>
        </patternFill>
      </fill>
    </dxf>
  </rfmt>
  <rfmt sheetId="1" sqref="D58">
    <dxf>
      <fill>
        <patternFill>
          <bgColor rgb="FF92D050"/>
        </patternFill>
      </fill>
    </dxf>
  </rfmt>
  <rfmt sheetId="1" sqref="D52">
    <dxf>
      <fill>
        <patternFill>
          <bgColor rgb="FF92D050"/>
        </patternFill>
      </fill>
    </dxf>
  </rfmt>
  <rfmt sheetId="1" sqref="D47">
    <dxf>
      <fill>
        <patternFill>
          <bgColor rgb="FF92D050"/>
        </patternFill>
      </fill>
    </dxf>
  </rfmt>
  <rfmt sheetId="1" sqref="D48">
    <dxf>
      <fill>
        <patternFill>
          <bgColor rgb="FF92D050"/>
        </patternFill>
      </fill>
    </dxf>
  </rfmt>
  <rfmt sheetId="1" sqref="D42">
    <dxf>
      <fill>
        <patternFill>
          <bgColor rgb="FF92D050"/>
        </patternFill>
      </fill>
    </dxf>
  </rfmt>
  <rfmt sheetId="1" sqref="D37">
    <dxf>
      <fill>
        <patternFill>
          <bgColor theme="0"/>
        </patternFill>
      </fill>
    </dxf>
  </rfmt>
  <rfmt sheetId="1" sqref="D36">
    <dxf>
      <fill>
        <patternFill>
          <bgColor theme="5" tint="0.59999389629810485"/>
        </patternFill>
      </fill>
    </dxf>
  </rfmt>
  <rfmt sheetId="1" sqref="D36">
    <dxf>
      <fill>
        <patternFill>
          <bgColor rgb="FF00B050"/>
        </patternFill>
      </fill>
    </dxf>
  </rfmt>
  <rfmt sheetId="1" sqref="D36">
    <dxf>
      <fill>
        <patternFill>
          <bgColor rgb="FF92D050"/>
        </patternFill>
      </fill>
    </dxf>
  </rfmt>
  <rcc rId="443" sId="1" numFmtId="4">
    <oc r="D38">
      <v>499.7</v>
    </oc>
    <nc r="D38">
      <v>463.6</v>
    </nc>
  </rcc>
  <rfmt sheetId="1" sqref="D38">
    <dxf>
      <fill>
        <patternFill>
          <bgColor rgb="FF92D05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1">
    <dxf>
      <fill>
        <patternFill>
          <bgColor rgb="FF92D050"/>
        </patternFill>
      </fill>
    </dxf>
  </rfmt>
  <rfmt sheetId="1" sqref="D30">
    <dxf>
      <fill>
        <patternFill>
          <bgColor rgb="FF92D050"/>
        </patternFill>
      </fill>
    </dxf>
  </rfmt>
  <rfmt sheetId="1" sqref="D32">
    <dxf>
      <fill>
        <patternFill>
          <bgColor rgb="FF92D05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5">
    <dxf>
      <fill>
        <patternFill>
          <bgColor rgb="FF92D050"/>
        </patternFill>
      </fill>
    </dxf>
  </rfmt>
  <rfmt sheetId="1" sqref="D20">
    <dxf>
      <fill>
        <patternFill>
          <bgColor rgb="FF92D050"/>
        </patternFill>
      </fill>
    </dxf>
  </rfmt>
  <rfmt sheetId="1" sqref="D21">
    <dxf>
      <fill>
        <patternFill>
          <bgColor rgb="FF92D050"/>
        </patternFill>
      </fill>
    </dxf>
  </rfmt>
  <rcc rId="444" sId="1" numFmtId="4">
    <oc r="D16">
      <v>6.7</v>
    </oc>
    <nc r="D16">
      <v>7.1</v>
    </nc>
  </rcc>
  <rcc rId="445" sId="1" numFmtId="4">
    <oc r="D15">
      <v>213.3</v>
    </oc>
    <nc r="D15">
      <v>212.9</v>
    </nc>
  </rcc>
  <rfmt sheetId="1" sqref="D15:D16">
    <dxf>
      <fill>
        <patternFill>
          <bgColor rgb="FF92D050"/>
        </patternFill>
      </fill>
    </dxf>
  </rfmt>
  <rfmt sheetId="1" sqref="D11">
    <dxf>
      <fill>
        <patternFill>
          <bgColor rgb="FF92D05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4">
    <oc r="D48">
      <v>6</v>
    </oc>
    <nc r="D48">
      <v>54.8</v>
    </nc>
  </rcc>
  <rfmt sheetId="1" sqref="C151:C154">
    <dxf>
      <fill>
        <patternFill>
          <bgColor theme="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4">
    <nc r="D10">
      <v>2634.2</v>
    </nc>
  </rcc>
  <rcc rId="448" sId="1" numFmtId="4">
    <nc r="E10">
      <v>2640</v>
    </nc>
  </rcc>
  <rcc rId="449" sId="1" numFmtId="4">
    <nc r="F10">
      <v>2645</v>
    </nc>
  </rcc>
  <rcc rId="450" sId="1">
    <oc r="D7">
      <f>SUM(D9:D11)</f>
    </oc>
    <nc r="D7">
      <f>SUM(D9:D11)</f>
    </nc>
  </rcc>
  <rcc rId="451" sId="1">
    <oc r="C154">
      <f>+D37</f>
    </oc>
    <nc r="C154">
      <f>+D37+D10</f>
    </nc>
  </rcc>
  <rcc rId="452" sId="1" odxf="1" dxf="1">
    <oc r="D154">
      <f>+E37</f>
    </oc>
    <nc r="D154">
      <f>+E37+E10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453" sId="1" odxf="1" dxf="1">
    <oc r="E154">
      <f>+F37</f>
    </oc>
    <nc r="E154">
      <f>+F37+F10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odxf="1" dxf="1">
    <nc r="B147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" sId="1" odxf="1" dxf="1">
    <nc r="C147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" sId="1" odxf="1" dxf="1">
    <nc r="D147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" sId="1" odxf="1" dxf="1">
    <nc r="E147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" sId="1" odxf="1" dxf="1">
    <nc r="B148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48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8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8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" sId="1" odxf="1" dxf="1">
    <nc r="B149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49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9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9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" sId="1" odxf="1" dxf="1">
    <nc r="B150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" sId="1" odxf="1" dxf="1">
    <nc r="B151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" sId="1" odxf="1" dxf="1">
    <nc r="B152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2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" sId="1" odxf="1" dxf="1">
    <nc r="B153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3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" sId="1" odxf="1" dxf="1">
    <nc r="B154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4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" sId="1">
    <nc r="C151">
      <f>+D31</f>
    </nc>
  </rcc>
  <rrc rId="394" sId="1" ref="A153:XFD153" action="insertRow"/>
  <rcc rId="395" sId="1">
    <nc r="B153" t="inlineStr">
      <is>
        <t>Skolintos lėšos</t>
      </is>
    </nc>
  </rcc>
  <rcc rId="396" sId="1">
    <nc r="C153">
      <f>+D86</f>
    </nc>
  </rcc>
  <rcc rId="397" sId="1">
    <nc r="C154">
      <f>+D37</f>
    </nc>
  </rcc>
  <rcc rId="398" sId="1">
    <nc r="C148">
      <f>+C150+C151+C152+C153+C154</f>
    </nc>
  </rcc>
  <rfmt sheetId="1" sqref="F148" start="0" length="0">
    <dxf>
      <numFmt numFmtId="164" formatCode="0.0"/>
    </dxf>
  </rfmt>
  <rfmt sheetId="1" sqref="F150" start="0" length="0">
    <dxf>
      <numFmt numFmtId="164" formatCode="0.0"/>
    </dxf>
  </rfmt>
  <rcc rId="399" sId="1">
    <nc r="C150">
      <f>+D15+D20+D25+D30+D36+D42+D52+D69+D74+D95+D100+D105+D115+D128+D90+D110+D122+D134+D47</f>
    </nc>
  </rcc>
  <rcc rId="400" sId="1">
    <nc r="C152">
      <f>+D11+D16+D21+D32+D38+D58+D65+D96+D137+D43+D48</f>
    </nc>
  </rcc>
  <rcc rId="401" sId="1">
    <nc r="C155">
      <f>+D136+D130+D124+D117</f>
    </nc>
  </rcc>
  <rcc rId="402" sId="1">
    <nc r="D148">
      <f>+D150+D151+D152+D153+D154</f>
    </nc>
  </rcc>
  <rcc rId="403" sId="1">
    <nc r="D150">
      <f>+E15+E20+E25+E30+E36+E42+E52+E69+E74+E95+E100+E105+E115+E128+E90+E110+E122+E134+E47</f>
    </nc>
  </rcc>
  <rcc rId="404" sId="1">
    <nc r="D151">
      <f>+E31</f>
    </nc>
  </rcc>
  <rcc rId="405" sId="1">
    <nc r="D152">
      <f>+E11+E16+E21+E32+E38+E58+E65+E96+E137+E43+E48</f>
    </nc>
  </rcc>
  <rcc rId="406" sId="1">
    <nc r="D153">
      <f>+E86</f>
    </nc>
  </rcc>
  <rcc rId="407" sId="1">
    <nc r="D154">
      <f>+E37</f>
    </nc>
  </rcc>
  <rcc rId="408" sId="1">
    <nc r="D155">
      <f>+E136+E130+E124+E117</f>
    </nc>
  </rcc>
  <rcc rId="409" sId="1">
    <nc r="E148">
      <f>+E150+E151+E152+E153+E154</f>
    </nc>
  </rcc>
  <rcc rId="410" sId="1">
    <nc r="E150">
      <f>+F15+F20+F25+F30+F36+F42+F52+F69+F74+F95+F100+F105+F115+F128+F90+F110+F122+F134+F47</f>
    </nc>
  </rcc>
  <rcc rId="411" sId="1">
    <nc r="E151">
      <f>+F31</f>
    </nc>
  </rcc>
  <rcc rId="412" sId="1">
    <nc r="E152">
      <f>+F11+F16+F21+F32+F38+F58+F65+F96+F137+F43+F48</f>
    </nc>
  </rcc>
  <rcc rId="413" sId="1">
    <nc r="E153">
      <f>+F86</f>
    </nc>
  </rcc>
  <rcc rId="414" sId="1">
    <nc r="E154">
      <f>+F37</f>
    </nc>
  </rcc>
  <rcc rId="415" sId="1">
    <nc r="E155">
      <f>+F136+F130+F124+F117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>
    <oc r="D150">
      <f>+E15+E20+E25+E30+E36+E42+E52+E69+E74+E95+E100+E105+E115+E128+E90+E110+E122+E134+E47</f>
    </oc>
    <nc r="D150">
      <f>+E15+E20+E25+E30+E36+E42+E52+E69+E74+E95+E100+E105+E115+E128+E90+E110+E122+E134+E47+E57</f>
    </nc>
  </rcc>
  <rcc rId="417" sId="1">
    <oc r="D148">
      <f>+D150+D151+D152+D153+D154</f>
    </oc>
    <nc r="D148">
      <f>+D150+D151+D152+D153+D154+D155</f>
    </nc>
  </rcc>
  <rcc rId="418" sId="1">
    <oc r="E148">
      <f>+E150+E151+E152+E153+E154</f>
    </oc>
    <nc r="E148">
      <f>+E150+E151+E152+E153+E154+E155</f>
    </nc>
  </rcc>
  <rcc rId="419" sId="1">
    <oc r="E138">
      <f>+E120+E113+E108+E103+E132+E126+E98+E93+E88+E82+E77+E72+E67+E61+E50+E45+E40+E28+E23+E18+E13+E7+E34</f>
    </oc>
    <nc r="E138">
      <f>+E120+E113+E108+E103+E132+E126+E98+E93+E88+E82+E77+E72+E67+E61+E50+E45+E40+E28+E23+E18+E13+E7+E34+E55</f>
    </nc>
  </rcc>
  <rcc rId="420" sId="1">
    <oc r="F138">
      <f>+F120+F113+F108+F103+F132+F126+F98+F93+F88+F82+F77+F72+F67+F61+F50+F45+F40+F28+F23+F18+F13+F7+F34</f>
    </oc>
    <nc r="F138">
      <f>+F120+F113+F108+F103+F132+F126+F98+F93+F88+F82+F77+F72+F67+F61+F50+F45+F40+F28+F23+F18+F13+F7+F34+F55</f>
    </nc>
  </rcc>
  <rcc rId="421" sId="1">
    <oc r="E150">
      <f>+F15+F20+F25+F30+F36+F42+F52+F69+F74+F95+F100+F105+F115+F128+F90+F110+F122+F134+F47</f>
    </oc>
    <nc r="E150">
      <f>+F15+F20+F25+F30+F36+F42+F52+F69+F74+F95+F100+F105+F115+F128+F90+F110+F122+F134+F47+F57</f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6" start="0" length="0">
    <dxf>
      <font>
        <sz val="10"/>
        <color rgb="FFFF0000"/>
        <name val="Times New Roman"/>
        <family val="1"/>
        <scheme val="none"/>
      </font>
    </dxf>
  </rfmt>
  <rfmt sheetId="1" sqref="G131">
    <dxf>
      <fill>
        <patternFill>
          <bgColor rgb="FFFF0000"/>
        </patternFill>
      </fill>
    </dxf>
  </rfmt>
  <rfmt sheetId="1" xfDxf="1" sqref="G131" start="0" length="0">
    <dxf>
      <font>
        <b/>
        <sz val="10"/>
        <name val="Times New Roman"/>
        <family val="1"/>
        <scheme val="none"/>
      </font>
      <numFmt numFmtId="30" formatCode="@"/>
      <fill>
        <patternFill patternType="solid">
          <bgColor rgb="FFFF0000"/>
        </patternFill>
      </fill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" sId="1" odxf="1" dxf="1">
    <nc r="G131" t="inlineStr">
      <is>
        <t>2.2.2.2</t>
      </is>
    </nc>
    <ndxf>
      <fill>
        <patternFill>
          <bgColor rgb="FFFFFFCC"/>
        </patternFill>
      </fill>
    </ndxf>
  </rcc>
  <rcv guid="{64EFB3AB-E636-4573-A9DF-F99249AADAA1}" action="delete"/>
  <rcv guid="{64EFB3AB-E636-4573-A9DF-F99249AADAA1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EFB3AB-E636-4573-A9DF-F99249AADAA1}" action="delete"/>
  <rcv guid="{64EFB3AB-E636-4573-A9DF-F99249AADAA1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EFB3AB-E636-4573-A9DF-F99249AADAA1}" action="delete"/>
  <rcv guid="{64EFB3AB-E636-4573-A9DF-F99249AADAA1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" sId="1">
    <oc r="G113">
      <f>SUM(G115:G118)</f>
    </oc>
    <nc r="G113"/>
  </rcc>
  <rfmt sheetId="1" sqref="G66" start="0" length="2147483647">
    <dxf>
      <font>
        <color auto="1"/>
      </font>
    </dxf>
  </rfmt>
  <rcc rId="424" sId="1">
    <oc r="G66" t="inlineStr">
      <is>
        <t>3.2.1.1??</t>
      </is>
    </oc>
    <nc r="G66" t="inlineStr">
      <is>
        <t>3.2.1.1</t>
      </is>
    </nc>
  </rcc>
  <rcv guid="{64EFB3AB-E636-4573-A9DF-F99249AADAA1}" action="delete"/>
  <rcv guid="{64EFB3AB-E636-4573-A9DF-F99249AADAA1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EFB3AB-E636-4573-A9DF-F99249AADAA1}" action="delete"/>
  <rcv guid="{64EFB3AB-E636-4573-A9DF-F99249AADAA1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06D5C73-D8E7-4961-B762-62022DBE51D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7">
    <dxf>
      <fill>
        <patternFill>
          <bgColor theme="0"/>
        </patternFill>
      </fill>
    </dxf>
  </rfmt>
  <rfmt sheetId="1" sqref="D128">
    <dxf>
      <fill>
        <patternFill>
          <bgColor theme="0"/>
        </patternFill>
      </fill>
    </dxf>
  </rfmt>
  <rfmt sheetId="1" sqref="D115">
    <dxf>
      <fill>
        <patternFill>
          <bgColor theme="0"/>
        </patternFill>
      </fill>
    </dxf>
  </rfmt>
  <rfmt sheetId="1" sqref="D105">
    <dxf>
      <fill>
        <patternFill>
          <bgColor theme="0"/>
        </patternFill>
      </fill>
    </dxf>
  </rfmt>
  <rfmt sheetId="1" sqref="D100">
    <dxf>
      <fill>
        <patternFill>
          <bgColor theme="0"/>
        </patternFill>
      </fill>
    </dxf>
  </rfmt>
  <rfmt sheetId="1" sqref="D95">
    <dxf>
      <fill>
        <patternFill>
          <bgColor theme="0"/>
        </patternFill>
      </fill>
    </dxf>
  </rfmt>
  <rfmt sheetId="1" sqref="D90">
    <dxf>
      <fill>
        <patternFill>
          <bgColor theme="0"/>
        </patternFill>
      </fill>
    </dxf>
  </rfmt>
  <rfmt sheetId="1" sqref="D84:D86">
    <dxf>
      <fill>
        <patternFill>
          <bgColor theme="0"/>
        </patternFill>
      </fill>
    </dxf>
  </rfmt>
  <rfmt sheetId="1" sqref="D74">
    <dxf>
      <fill>
        <patternFill>
          <bgColor theme="0"/>
        </patternFill>
      </fill>
    </dxf>
  </rfmt>
  <rfmt sheetId="1" sqref="D69">
    <dxf>
      <fill>
        <patternFill>
          <bgColor theme="0"/>
        </patternFill>
      </fill>
    </dxf>
  </rfmt>
  <rfmt sheetId="1" sqref="D65">
    <dxf>
      <fill>
        <patternFill>
          <bgColor theme="0"/>
        </patternFill>
      </fill>
    </dxf>
  </rfmt>
  <rfmt sheetId="1" sqref="D58">
    <dxf>
      <fill>
        <patternFill>
          <bgColor theme="0"/>
        </patternFill>
      </fill>
    </dxf>
  </rfmt>
  <rfmt sheetId="1" sqref="D52">
    <dxf>
      <fill>
        <patternFill>
          <bgColor theme="0"/>
        </patternFill>
      </fill>
    </dxf>
  </rfmt>
  <rfmt sheetId="1" sqref="D47:D48">
    <dxf>
      <fill>
        <patternFill>
          <bgColor theme="0"/>
        </patternFill>
      </fill>
    </dxf>
  </rfmt>
  <rfmt sheetId="1" sqref="D42">
    <dxf>
      <fill>
        <patternFill>
          <bgColor theme="0"/>
        </patternFill>
      </fill>
    </dxf>
  </rfmt>
  <rfmt sheetId="1" sqref="D36:D38">
    <dxf>
      <fill>
        <patternFill>
          <bgColor theme="0"/>
        </patternFill>
      </fill>
    </dxf>
  </rfmt>
  <rfmt sheetId="1" sqref="D30:D32">
    <dxf>
      <fill>
        <patternFill>
          <bgColor theme="0"/>
        </patternFill>
      </fill>
    </dxf>
  </rfmt>
  <rfmt sheetId="1" sqref="D25">
    <dxf>
      <fill>
        <patternFill>
          <bgColor theme="0"/>
        </patternFill>
      </fill>
    </dxf>
  </rfmt>
  <rfmt sheetId="1" sqref="D20:D21">
    <dxf>
      <fill>
        <patternFill>
          <bgColor theme="0"/>
        </patternFill>
      </fill>
    </dxf>
  </rfmt>
  <rfmt sheetId="1" sqref="D15:D16">
    <dxf>
      <fill>
        <patternFill>
          <bgColor theme="0"/>
        </patternFill>
      </fill>
    </dxf>
  </rfmt>
  <rfmt sheetId="1" sqref="D11">
    <dxf>
      <fill>
        <patternFill>
          <bgColor theme="0"/>
        </patternFill>
      </fill>
    </dxf>
  </rfmt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" sId="1" numFmtId="4">
    <oc r="D11">
      <v>452.5</v>
    </oc>
    <nc r="D11">
      <v>420</v>
    </nc>
  </rcc>
  <rfmt sheetId="1" sqref="D11">
    <dxf>
      <fill>
        <patternFill>
          <bgColor rgb="FFFFFF00"/>
        </patternFill>
      </fill>
    </dxf>
  </rfmt>
  <rfmt sheetId="1" sqref="D37">
    <dxf>
      <fill>
        <patternFill patternType="solid">
          <bgColor rgb="FFFFFF00"/>
        </patternFill>
      </fill>
    </dxf>
  </rfmt>
  <rcc rId="426" sId="1" numFmtId="4">
    <oc r="D36">
      <v>587.1</v>
    </oc>
    <nc r="D36">
      <v>226.4</v>
    </nc>
  </rcc>
  <rcc rId="427" sId="1" numFmtId="4">
    <oc r="D38">
      <v>139</v>
    </oc>
    <nc r="D38">
      <v>499.7</v>
    </nc>
  </rcc>
  <rfmt sheetId="1" sqref="D36:D38">
    <dxf>
      <fill>
        <patternFill>
          <bgColor rgb="FFFFFF00"/>
        </patternFill>
      </fill>
    </dxf>
  </rfmt>
  <rcv guid="{906D5C73-D8E7-4961-B762-62022DBE51DC}" action="delete"/>
  <rcv guid="{906D5C73-D8E7-4961-B762-62022DBE51DC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2">
    <dxf>
      <fill>
        <patternFill patternType="solid">
          <bgColor rgb="FFFFFF00"/>
        </patternFill>
      </fill>
    </dxf>
  </rfmt>
  <rfmt sheetId="1" sqref="D47">
    <dxf>
      <fill>
        <patternFill patternType="solid">
          <bgColor rgb="FFFFFF00"/>
        </patternFill>
      </fill>
    </dxf>
  </rfmt>
  <rfmt sheetId="1" sqref="D52">
    <dxf>
      <fill>
        <patternFill patternType="solid">
          <bgColor rgb="FFFFFF00"/>
        </patternFill>
      </fill>
    </dxf>
  </rfmt>
  <rfmt sheetId="1" sqref="D58">
    <dxf>
      <fill>
        <patternFill patternType="solid">
          <bgColor rgb="FFFFFF00"/>
        </patternFill>
      </fill>
    </dxf>
  </rfmt>
  <rfmt sheetId="1" sqref="D65">
    <dxf>
      <fill>
        <patternFill patternType="solid">
          <bgColor rgb="FFFFFF00"/>
        </patternFill>
      </fill>
    </dxf>
  </rfmt>
  <rfmt sheetId="1" sqref="D69">
    <dxf>
      <fill>
        <patternFill patternType="solid">
          <bgColor rgb="FFFFFF00"/>
        </patternFill>
      </fill>
    </dxf>
  </rfmt>
  <rfmt sheetId="1" sqref="D74">
    <dxf>
      <fill>
        <patternFill patternType="solid">
          <bgColor rgb="FFFFFF00"/>
        </patternFill>
      </fill>
    </dxf>
  </rfmt>
  <rcc rId="428" sId="1" numFmtId="4">
    <nc r="D84">
      <v>462.8</v>
    </nc>
  </rcc>
  <rcc rId="429" sId="1">
    <oc r="D82">
      <f>SUM(D84:D86)</f>
    </oc>
    <nc r="D82">
      <f>SUM(D84:D86)</f>
    </nc>
  </rcc>
  <rfmt sheetId="1" sqref="D86">
    <dxf>
      <fill>
        <patternFill patternType="solid">
          <bgColor rgb="FFFFFF00"/>
        </patternFill>
      </fill>
    </dxf>
  </rfmt>
  <rcc rId="430" sId="1">
    <oc r="C150">
      <f>+D15+D20+D25+D30+D36+D42+D52+D69+D74+D95+D100+D105+D115+D128+D90+D110+D122+D134+D47</f>
    </oc>
    <nc r="C150">
      <f>+D15+D20+D25+D30+D36+D42+D52+D69+D74+D95+D100+D105+D115+D128+D90+D110+D122+D134+D47+D84</f>
    </nc>
  </rcc>
  <rfmt sheetId="1" sqref="D84">
    <dxf>
      <fill>
        <patternFill patternType="solid">
          <bgColor rgb="FFFFFF00"/>
        </patternFill>
      </fill>
    </dxf>
  </rfmt>
  <rfmt sheetId="1" sqref="D90">
    <dxf>
      <fill>
        <patternFill patternType="solid">
          <bgColor rgb="FFFFFF00"/>
        </patternFill>
      </fill>
    </dxf>
  </rfmt>
  <rfmt sheetId="1" sqref="D95">
    <dxf>
      <fill>
        <patternFill patternType="solid">
          <bgColor rgb="FFFFFF00"/>
        </patternFill>
      </fill>
    </dxf>
  </rfmt>
  <rcc rId="431" sId="1" numFmtId="4">
    <oc r="D96">
      <v>48.8</v>
    </oc>
    <nc r="D96"/>
  </rcc>
  <rfmt sheetId="1" sqref="D100">
    <dxf>
      <fill>
        <patternFill patternType="solid">
          <bgColor rgb="FFFFFF00"/>
        </patternFill>
      </fill>
    </dxf>
  </rfmt>
  <rfmt sheetId="1" sqref="D105">
    <dxf>
      <fill>
        <patternFill patternType="solid">
          <bgColor rgb="FFFFFF00"/>
        </patternFill>
      </fill>
    </dxf>
  </rfmt>
  <rcv guid="{906D5C73-D8E7-4961-B762-62022DBE51DC}" action="delete"/>
  <rcv guid="{906D5C73-D8E7-4961-B762-62022DBE51DC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5">
    <dxf>
      <fill>
        <patternFill patternType="solid">
          <bgColor rgb="FFFFFF00"/>
        </patternFill>
      </fill>
    </dxf>
  </rfmt>
  <rfmt sheetId="1" sqref="D128">
    <dxf>
      <fill>
        <patternFill patternType="solid"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4">
    <oc r="D10">
      <v>2634.2</v>
    </oc>
    <nc r="D10">
      <v>1317.1</v>
    </nc>
  </rcc>
  <rcc rId="455" sId="1" numFmtId="4">
    <oc r="E10">
      <v>2640</v>
    </oc>
    <nc r="E10">
      <v>1322.1</v>
    </nc>
  </rcc>
  <rcc rId="456" sId="1" numFmtId="4">
    <oc r="F10">
      <v>2645</v>
    </oc>
    <nc r="F10">
      <v>1327.1</v>
    </nc>
  </rcc>
  <rcv guid="{5766C048-6005-4F58-B96E-87E8013A150E}" action="delete"/>
  <rcv guid="{5766C048-6005-4F58-B96E-87E8013A150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4">
    <nc r="D64">
      <v>1317.1</v>
    </nc>
  </rcc>
  <rcc rId="458" sId="1" numFmtId="4">
    <nc r="E64">
      <v>1322.1</v>
    </nc>
  </rcc>
  <rcc rId="459" sId="1" numFmtId="4">
    <nc r="F64">
      <v>1327.1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CB8F520-C564-4693-885F-14846D63C8BE}" name="user" id="-882790057" dateTime="2024-02-07T16:22:0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55"/>
  <sheetViews>
    <sheetView tabSelected="1" topLeftCell="A127" zoomScaleNormal="100" workbookViewId="0">
      <selection activeCell="I137" sqref="I13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10" ht="39.6" customHeight="1" x14ac:dyDescent="0.2">
      <c r="B2" s="65" t="s">
        <v>21</v>
      </c>
      <c r="C2" s="65"/>
      <c r="D2" s="65"/>
      <c r="E2" s="65"/>
      <c r="F2" s="65"/>
      <c r="G2" s="65"/>
    </row>
    <row r="3" spans="2:10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</v>
      </c>
      <c r="G3" s="9" t="s">
        <v>2</v>
      </c>
    </row>
    <row r="4" spans="2:10" x14ac:dyDescent="0.2">
      <c r="B4" s="20">
        <v>1</v>
      </c>
      <c r="C4" s="21">
        <v>2</v>
      </c>
      <c r="D4" s="20">
        <v>5</v>
      </c>
      <c r="E4" s="20">
        <v>6</v>
      </c>
      <c r="F4" s="20">
        <v>7</v>
      </c>
      <c r="G4" s="20">
        <v>8</v>
      </c>
    </row>
    <row r="5" spans="2:10" ht="31.9" customHeight="1" x14ac:dyDescent="0.2">
      <c r="B5" s="10" t="s">
        <v>30</v>
      </c>
      <c r="C5" s="10" t="s">
        <v>74</v>
      </c>
      <c r="D5" s="11"/>
      <c r="E5" s="11"/>
      <c r="F5" s="11"/>
      <c r="G5" s="11"/>
    </row>
    <row r="6" spans="2:10" ht="43.5" customHeight="1" x14ac:dyDescent="0.2">
      <c r="B6" s="12" t="s">
        <v>31</v>
      </c>
      <c r="C6" s="13" t="s">
        <v>75</v>
      </c>
      <c r="D6" s="22"/>
      <c r="E6" s="22"/>
      <c r="F6" s="22"/>
      <c r="G6" s="29" t="s">
        <v>50</v>
      </c>
    </row>
    <row r="7" spans="2:10" ht="17.25" customHeight="1" x14ac:dyDescent="0.2">
      <c r="B7" s="24"/>
      <c r="C7" s="23" t="s">
        <v>3</v>
      </c>
      <c r="D7" s="25">
        <f>SUM(D9:D11)</f>
        <v>1789.6</v>
      </c>
      <c r="E7" s="25">
        <f t="shared" ref="E7:F7" si="0">SUM(E9:E11)</f>
        <v>1791.5</v>
      </c>
      <c r="F7" s="25">
        <f t="shared" si="0"/>
        <v>1801.5</v>
      </c>
      <c r="G7" s="30"/>
    </row>
    <row r="8" spans="2:10" ht="17.25" customHeight="1" x14ac:dyDescent="0.2">
      <c r="B8" s="37"/>
      <c r="C8" s="14" t="s">
        <v>4</v>
      </c>
      <c r="D8" s="38"/>
      <c r="E8" s="38"/>
      <c r="F8" s="38"/>
      <c r="G8" s="31"/>
    </row>
    <row r="9" spans="2:10" ht="27.75" customHeight="1" x14ac:dyDescent="0.2">
      <c r="B9" s="37"/>
      <c r="C9" s="14" t="s">
        <v>11</v>
      </c>
      <c r="D9" s="6"/>
      <c r="E9" s="6"/>
      <c r="F9" s="6"/>
      <c r="G9" s="31"/>
      <c r="H9" s="28"/>
      <c r="I9" s="28"/>
      <c r="J9" s="28"/>
    </row>
    <row r="10" spans="2:10" ht="17.25" customHeight="1" x14ac:dyDescent="0.2">
      <c r="B10" s="37"/>
      <c r="C10" s="14" t="s">
        <v>14</v>
      </c>
      <c r="D10" s="6">
        <v>1317.1</v>
      </c>
      <c r="E10" s="6">
        <v>1322.1</v>
      </c>
      <c r="F10" s="6">
        <v>1327.1</v>
      </c>
      <c r="G10" s="31"/>
    </row>
    <row r="11" spans="2:10" ht="16.5" customHeight="1" x14ac:dyDescent="0.2">
      <c r="B11" s="37"/>
      <c r="C11" s="14" t="s">
        <v>10</v>
      </c>
      <c r="D11" s="6">
        <v>472.5</v>
      </c>
      <c r="E11" s="6">
        <v>469.4</v>
      </c>
      <c r="F11" s="6">
        <v>474.4</v>
      </c>
      <c r="G11" s="31"/>
    </row>
    <row r="12" spans="2:10" ht="25.9" customHeight="1" x14ac:dyDescent="0.2">
      <c r="B12" s="12" t="s">
        <v>32</v>
      </c>
      <c r="C12" s="13" t="s">
        <v>76</v>
      </c>
      <c r="D12" s="22"/>
      <c r="E12" s="22"/>
      <c r="F12" s="22"/>
      <c r="G12" s="29" t="s">
        <v>51</v>
      </c>
    </row>
    <row r="13" spans="2:10" ht="17.25" customHeight="1" x14ac:dyDescent="0.2">
      <c r="B13" s="24"/>
      <c r="C13" s="23" t="s">
        <v>3</v>
      </c>
      <c r="D13" s="25">
        <f>SUM(D15:D16)</f>
        <v>220</v>
      </c>
      <c r="E13" s="25">
        <f t="shared" ref="E13:F13" si="1">SUM(E15:E16)</f>
        <v>223</v>
      </c>
      <c r="F13" s="25">
        <f t="shared" si="1"/>
        <v>225.4</v>
      </c>
      <c r="G13" s="30"/>
    </row>
    <row r="14" spans="2:10" ht="17.25" customHeight="1" x14ac:dyDescent="0.2">
      <c r="B14" s="37"/>
      <c r="C14" s="14" t="s">
        <v>4</v>
      </c>
      <c r="D14" s="38"/>
      <c r="E14" s="38"/>
      <c r="F14" s="38"/>
      <c r="G14" s="31"/>
    </row>
    <row r="15" spans="2:10" ht="27.75" customHeight="1" x14ac:dyDescent="0.2">
      <c r="B15" s="37"/>
      <c r="C15" s="14" t="s">
        <v>11</v>
      </c>
      <c r="D15" s="6">
        <v>212.9</v>
      </c>
      <c r="E15" s="6">
        <v>223</v>
      </c>
      <c r="F15" s="6">
        <v>225.4</v>
      </c>
      <c r="G15" s="31"/>
    </row>
    <row r="16" spans="2:10" ht="16.5" customHeight="1" x14ac:dyDescent="0.2">
      <c r="B16" s="39"/>
      <c r="C16" s="14" t="s">
        <v>10</v>
      </c>
      <c r="D16" s="6">
        <v>7.1</v>
      </c>
      <c r="E16" s="6"/>
      <c r="F16" s="6"/>
      <c r="G16" s="31"/>
    </row>
    <row r="17" spans="2:7" ht="40.5" customHeight="1" x14ac:dyDescent="0.2">
      <c r="B17" s="12" t="s">
        <v>33</v>
      </c>
      <c r="C17" s="13" t="s">
        <v>77</v>
      </c>
      <c r="D17" s="19"/>
      <c r="E17" s="19"/>
      <c r="F17" s="19"/>
      <c r="G17" s="29" t="s">
        <v>52</v>
      </c>
    </row>
    <row r="18" spans="2:7" ht="17.25" customHeight="1" x14ac:dyDescent="0.2">
      <c r="B18" s="15"/>
      <c r="C18" s="40" t="s">
        <v>19</v>
      </c>
      <c r="D18" s="41">
        <f>SUM(D20:D21)</f>
        <v>149.80000000000001</v>
      </c>
      <c r="E18" s="41">
        <f t="shared" ref="E18:F18" si="2">SUM(E20:E21)</f>
        <v>155.4</v>
      </c>
      <c r="F18" s="41">
        <f t="shared" si="2"/>
        <v>157.1</v>
      </c>
      <c r="G18" s="32"/>
    </row>
    <row r="19" spans="2:7" ht="17.25" customHeight="1" x14ac:dyDescent="0.2">
      <c r="B19" s="66"/>
      <c r="C19" s="14" t="s">
        <v>4</v>
      </c>
      <c r="D19" s="6"/>
      <c r="E19" s="6"/>
      <c r="F19" s="6"/>
      <c r="G19" s="33"/>
    </row>
    <row r="20" spans="2:7" ht="27.75" customHeight="1" x14ac:dyDescent="0.2">
      <c r="B20" s="66"/>
      <c r="C20" s="14" t="s">
        <v>11</v>
      </c>
      <c r="D20" s="6">
        <v>120</v>
      </c>
      <c r="E20" s="42">
        <v>131.30000000000001</v>
      </c>
      <c r="F20" s="42">
        <v>132.69999999999999</v>
      </c>
      <c r="G20" s="34"/>
    </row>
    <row r="21" spans="2:7" ht="16.149999999999999" customHeight="1" x14ac:dyDescent="0.2">
      <c r="B21" s="66"/>
      <c r="C21" s="14" t="s">
        <v>10</v>
      </c>
      <c r="D21" s="6">
        <v>29.8</v>
      </c>
      <c r="E21" s="42">
        <v>24.1</v>
      </c>
      <c r="F21" s="42">
        <v>24.4</v>
      </c>
      <c r="G21" s="34"/>
    </row>
    <row r="22" spans="2:7" ht="34.9" customHeight="1" x14ac:dyDescent="0.2">
      <c r="B22" s="12" t="s">
        <v>34</v>
      </c>
      <c r="C22" s="13" t="s">
        <v>78</v>
      </c>
      <c r="D22" s="19"/>
      <c r="E22" s="19"/>
      <c r="F22" s="19"/>
      <c r="G22" s="29" t="s">
        <v>53</v>
      </c>
    </row>
    <row r="23" spans="2:7" ht="16.149999999999999" customHeight="1" x14ac:dyDescent="0.2">
      <c r="B23" s="15"/>
      <c r="C23" s="40" t="s">
        <v>3</v>
      </c>
      <c r="D23" s="41">
        <f>SUM(D25:D26)</f>
        <v>175.6</v>
      </c>
      <c r="E23" s="41">
        <f t="shared" ref="E23:F23" si="3">SUM(E25:E26)</f>
        <v>180.6</v>
      </c>
      <c r="F23" s="41">
        <f t="shared" si="3"/>
        <v>182.5</v>
      </c>
      <c r="G23" s="32"/>
    </row>
    <row r="24" spans="2:7" ht="16.149999999999999" customHeight="1" x14ac:dyDescent="0.2">
      <c r="B24" s="66"/>
      <c r="C24" s="14" t="s">
        <v>4</v>
      </c>
      <c r="D24" s="6"/>
      <c r="E24" s="6"/>
      <c r="F24" s="6"/>
      <c r="G24" s="33"/>
    </row>
    <row r="25" spans="2:7" ht="16.149999999999999" customHeight="1" x14ac:dyDescent="0.2">
      <c r="B25" s="66"/>
      <c r="C25" s="14" t="s">
        <v>11</v>
      </c>
      <c r="D25" s="6">
        <v>175.6</v>
      </c>
      <c r="E25" s="42">
        <v>180.6</v>
      </c>
      <c r="F25" s="42">
        <v>182.5</v>
      </c>
      <c r="G25" s="34"/>
    </row>
    <row r="26" spans="2:7" ht="16.149999999999999" customHeight="1" x14ac:dyDescent="0.2">
      <c r="B26" s="66"/>
      <c r="C26" s="14" t="s">
        <v>10</v>
      </c>
      <c r="D26" s="42"/>
      <c r="E26" s="42"/>
      <c r="F26" s="42"/>
      <c r="G26" s="34"/>
    </row>
    <row r="27" spans="2:7" ht="16.899999999999999" customHeight="1" x14ac:dyDescent="0.2">
      <c r="B27" s="12" t="s">
        <v>35</v>
      </c>
      <c r="C27" s="13" t="s">
        <v>79</v>
      </c>
      <c r="D27" s="19"/>
      <c r="E27" s="19"/>
      <c r="F27" s="19"/>
      <c r="G27" s="29" t="s">
        <v>54</v>
      </c>
    </row>
    <row r="28" spans="2:7" ht="16.149999999999999" customHeight="1" x14ac:dyDescent="0.2">
      <c r="B28" s="15"/>
      <c r="C28" s="40" t="s">
        <v>3</v>
      </c>
      <c r="D28" s="41">
        <f>SUM(D30:D32)</f>
        <v>230.89999999999998</v>
      </c>
      <c r="E28" s="41">
        <f t="shared" ref="E28:F28" si="4">SUM(E30:E32)</f>
        <v>233.7</v>
      </c>
      <c r="F28" s="41">
        <f t="shared" si="4"/>
        <v>231.6</v>
      </c>
      <c r="G28" s="32"/>
    </row>
    <row r="29" spans="2:7" ht="16.149999999999999" customHeight="1" x14ac:dyDescent="0.2">
      <c r="B29" s="66"/>
      <c r="C29" s="14" t="s">
        <v>4</v>
      </c>
      <c r="D29" s="6"/>
      <c r="E29" s="6"/>
      <c r="F29" s="6"/>
      <c r="G29" s="33"/>
    </row>
    <row r="30" spans="2:7" ht="31.9" customHeight="1" x14ac:dyDescent="0.2">
      <c r="B30" s="66"/>
      <c r="C30" s="14" t="s">
        <v>11</v>
      </c>
      <c r="D30" s="6">
        <v>41.8</v>
      </c>
      <c r="E30" s="42">
        <v>44.6</v>
      </c>
      <c r="F30" s="42">
        <v>45.1</v>
      </c>
      <c r="G30" s="34"/>
    </row>
    <row r="31" spans="2:7" ht="16.149999999999999" customHeight="1" x14ac:dyDescent="0.2">
      <c r="B31" s="66"/>
      <c r="C31" s="14" t="s">
        <v>18</v>
      </c>
      <c r="D31" s="6">
        <v>31.5</v>
      </c>
      <c r="E31" s="42">
        <v>27.2</v>
      </c>
      <c r="F31" s="42">
        <v>22.9</v>
      </c>
      <c r="G31" s="34"/>
    </row>
    <row r="32" spans="2:7" ht="16.149999999999999" customHeight="1" x14ac:dyDescent="0.2">
      <c r="B32" s="66"/>
      <c r="C32" s="14" t="s">
        <v>10</v>
      </c>
      <c r="D32" s="6">
        <v>157.6</v>
      </c>
      <c r="E32" s="42">
        <v>161.9</v>
      </c>
      <c r="F32" s="42">
        <v>163.6</v>
      </c>
      <c r="G32" s="34"/>
    </row>
    <row r="33" spans="2:7" ht="39" customHeight="1" x14ac:dyDescent="0.2">
      <c r="B33" s="12" t="s">
        <v>36</v>
      </c>
      <c r="C33" s="13" t="s">
        <v>80</v>
      </c>
      <c r="D33" s="19"/>
      <c r="E33" s="19"/>
      <c r="F33" s="19"/>
      <c r="G33" s="29" t="s">
        <v>55</v>
      </c>
    </row>
    <row r="34" spans="2:7" ht="16.149999999999999" customHeight="1" x14ac:dyDescent="0.2">
      <c r="B34" s="15"/>
      <c r="C34" s="40" t="s">
        <v>3</v>
      </c>
      <c r="D34" s="41">
        <f>SUM(D36:D38)</f>
        <v>770</v>
      </c>
      <c r="E34" s="41">
        <f t="shared" ref="E34:F34" si="5">SUM(E36:E38)</f>
        <v>783.2</v>
      </c>
      <c r="F34" s="41">
        <f t="shared" si="5"/>
        <v>786.2</v>
      </c>
      <c r="G34" s="32"/>
    </row>
    <row r="35" spans="2:7" ht="16.149999999999999" customHeight="1" x14ac:dyDescent="0.2">
      <c r="B35" s="66"/>
      <c r="C35" s="14" t="s">
        <v>4</v>
      </c>
      <c r="D35" s="6"/>
      <c r="E35" s="6"/>
      <c r="F35" s="6"/>
      <c r="G35" s="33"/>
    </row>
    <row r="36" spans="2:7" ht="25.9" customHeight="1" x14ac:dyDescent="0.2">
      <c r="B36" s="66"/>
      <c r="C36" s="14" t="s">
        <v>11</v>
      </c>
      <c r="D36" s="6">
        <v>306.39999999999998</v>
      </c>
      <c r="E36" s="42">
        <v>609</v>
      </c>
      <c r="F36" s="42">
        <v>615.5</v>
      </c>
      <c r="G36" s="34"/>
    </row>
    <row r="37" spans="2:7" ht="16.149999999999999" customHeight="1" x14ac:dyDescent="0.2">
      <c r="B37" s="66"/>
      <c r="C37" s="14" t="s">
        <v>29</v>
      </c>
      <c r="D37" s="6"/>
      <c r="E37" s="42">
        <v>30</v>
      </c>
      <c r="F37" s="42">
        <v>25</v>
      </c>
      <c r="G37" s="34"/>
    </row>
    <row r="38" spans="2:7" ht="16.149999999999999" customHeight="1" x14ac:dyDescent="0.2">
      <c r="B38" s="66"/>
      <c r="C38" s="14" t="s">
        <v>10</v>
      </c>
      <c r="D38" s="6">
        <v>463.6</v>
      </c>
      <c r="E38" s="42">
        <v>144.19999999999999</v>
      </c>
      <c r="F38" s="42">
        <v>145.69999999999999</v>
      </c>
      <c r="G38" s="34"/>
    </row>
    <row r="39" spans="2:7" ht="29.45" customHeight="1" x14ac:dyDescent="0.2">
      <c r="B39" s="12" t="s">
        <v>37</v>
      </c>
      <c r="C39" s="13" t="s">
        <v>81</v>
      </c>
      <c r="D39" s="19"/>
      <c r="E39" s="19"/>
      <c r="F39" s="19"/>
      <c r="G39" s="29" t="s">
        <v>56</v>
      </c>
    </row>
    <row r="40" spans="2:7" ht="16.149999999999999" customHeight="1" x14ac:dyDescent="0.2">
      <c r="B40" s="15"/>
      <c r="C40" s="40" t="s">
        <v>3</v>
      </c>
      <c r="D40" s="41">
        <f>SUM(D42:D43)</f>
        <v>10</v>
      </c>
      <c r="E40" s="41">
        <f t="shared" ref="E40:F40" si="6">SUM(E42:E43)</f>
        <v>10.4</v>
      </c>
      <c r="F40" s="41">
        <f t="shared" si="6"/>
        <v>10.5</v>
      </c>
      <c r="G40" s="32"/>
    </row>
    <row r="41" spans="2:7" ht="16.149999999999999" customHeight="1" x14ac:dyDescent="0.2">
      <c r="B41" s="66"/>
      <c r="C41" s="14" t="s">
        <v>4</v>
      </c>
      <c r="D41" s="6"/>
      <c r="E41" s="6"/>
      <c r="F41" s="6"/>
      <c r="G41" s="33"/>
    </row>
    <row r="42" spans="2:7" ht="16.149999999999999" customHeight="1" x14ac:dyDescent="0.2">
      <c r="B42" s="66"/>
      <c r="C42" s="14" t="s">
        <v>11</v>
      </c>
      <c r="D42" s="6">
        <v>10</v>
      </c>
      <c r="E42" s="42">
        <v>10.4</v>
      </c>
      <c r="F42" s="42">
        <v>10.5</v>
      </c>
      <c r="G42" s="34"/>
    </row>
    <row r="43" spans="2:7" ht="16.149999999999999" customHeight="1" x14ac:dyDescent="0.2">
      <c r="B43" s="66"/>
      <c r="C43" s="14" t="s">
        <v>10</v>
      </c>
      <c r="D43" s="42"/>
      <c r="E43" s="42"/>
      <c r="F43" s="42"/>
      <c r="G43" s="34"/>
    </row>
    <row r="44" spans="2:7" ht="18.600000000000001" customHeight="1" x14ac:dyDescent="0.2">
      <c r="B44" s="12" t="s">
        <v>38</v>
      </c>
      <c r="C44" s="13" t="s">
        <v>82</v>
      </c>
      <c r="D44" s="19"/>
      <c r="E44" s="19"/>
      <c r="F44" s="19"/>
      <c r="G44" s="29" t="s">
        <v>57</v>
      </c>
    </row>
    <row r="45" spans="2:7" ht="16.149999999999999" customHeight="1" x14ac:dyDescent="0.2">
      <c r="B45" s="15"/>
      <c r="C45" s="40" t="s">
        <v>3</v>
      </c>
      <c r="D45" s="41">
        <f>SUM(D47:D48)</f>
        <v>234.8</v>
      </c>
      <c r="E45" s="41">
        <f t="shared" ref="E45:F45" si="7">SUM(E47:E48)</f>
        <v>186.7</v>
      </c>
      <c r="F45" s="41">
        <f t="shared" si="7"/>
        <v>188.7</v>
      </c>
      <c r="G45" s="32"/>
    </row>
    <row r="46" spans="2:7" ht="16.149999999999999" customHeight="1" x14ac:dyDescent="0.2">
      <c r="B46" s="66"/>
      <c r="C46" s="14" t="s">
        <v>4</v>
      </c>
      <c r="D46" s="6"/>
      <c r="E46" s="6"/>
      <c r="F46" s="6"/>
      <c r="G46" s="33"/>
    </row>
    <row r="47" spans="2:7" ht="16.149999999999999" customHeight="1" x14ac:dyDescent="0.2">
      <c r="B47" s="66"/>
      <c r="C47" s="14" t="s">
        <v>11</v>
      </c>
      <c r="D47" s="6">
        <v>180</v>
      </c>
      <c r="E47" s="42">
        <v>186.7</v>
      </c>
      <c r="F47" s="42">
        <v>188.7</v>
      </c>
      <c r="G47" s="34"/>
    </row>
    <row r="48" spans="2:7" ht="16.149999999999999" customHeight="1" x14ac:dyDescent="0.2">
      <c r="B48" s="66"/>
      <c r="C48" s="14" t="s">
        <v>10</v>
      </c>
      <c r="D48" s="6">
        <v>54.8</v>
      </c>
      <c r="E48" s="42"/>
      <c r="F48" s="42"/>
      <c r="G48" s="34"/>
    </row>
    <row r="49" spans="2:7" ht="27" customHeight="1" x14ac:dyDescent="0.2">
      <c r="B49" s="12" t="s">
        <v>39</v>
      </c>
      <c r="C49" s="13" t="s">
        <v>83</v>
      </c>
      <c r="D49" s="19"/>
      <c r="E49" s="19"/>
      <c r="F49" s="19"/>
      <c r="G49" s="29" t="s">
        <v>58</v>
      </c>
    </row>
    <row r="50" spans="2:7" ht="16.5" customHeight="1" x14ac:dyDescent="0.2">
      <c r="B50" s="15"/>
      <c r="C50" s="40" t="s">
        <v>3</v>
      </c>
      <c r="D50" s="41">
        <f>SUM(D52:D53)</f>
        <v>26</v>
      </c>
      <c r="E50" s="41">
        <f t="shared" ref="E50:F50" si="8">SUM(E52:E53)</f>
        <v>27</v>
      </c>
      <c r="F50" s="41">
        <f t="shared" si="8"/>
        <v>27.3</v>
      </c>
      <c r="G50" s="32"/>
    </row>
    <row r="51" spans="2:7" ht="16.5" customHeight="1" x14ac:dyDescent="0.2">
      <c r="B51" s="43"/>
      <c r="C51" s="14" t="s">
        <v>4</v>
      </c>
      <c r="D51" s="6"/>
      <c r="E51" s="6"/>
      <c r="F51" s="6"/>
      <c r="G51" s="33"/>
    </row>
    <row r="52" spans="2:7" ht="16.5" customHeight="1" x14ac:dyDescent="0.2">
      <c r="B52" s="44"/>
      <c r="C52" s="14" t="s">
        <v>11</v>
      </c>
      <c r="D52" s="6">
        <v>26</v>
      </c>
      <c r="E52" s="42">
        <v>27</v>
      </c>
      <c r="F52" s="42">
        <v>27.3</v>
      </c>
      <c r="G52" s="34"/>
    </row>
    <row r="53" spans="2:7" ht="16.5" customHeight="1" x14ac:dyDescent="0.2">
      <c r="B53" s="37"/>
      <c r="C53" s="14" t="s">
        <v>10</v>
      </c>
      <c r="D53" s="42"/>
      <c r="E53" s="42"/>
      <c r="F53" s="42"/>
      <c r="G53" s="34"/>
    </row>
    <row r="54" spans="2:7" ht="53.45" customHeight="1" x14ac:dyDescent="0.2">
      <c r="B54" s="12" t="s">
        <v>49</v>
      </c>
      <c r="C54" s="13" t="s">
        <v>84</v>
      </c>
      <c r="D54" s="19"/>
      <c r="E54" s="19"/>
      <c r="F54" s="19"/>
      <c r="G54" s="29" t="s">
        <v>55</v>
      </c>
    </row>
    <row r="55" spans="2:7" ht="16.5" customHeight="1" x14ac:dyDescent="0.2">
      <c r="B55" s="15"/>
      <c r="C55" s="40" t="s">
        <v>3</v>
      </c>
      <c r="D55" s="41">
        <f>SUM(D57:D58)</f>
        <v>20.7</v>
      </c>
      <c r="E55" s="41">
        <f t="shared" ref="E55:F55" si="9">SUM(E57:E58)</f>
        <v>90</v>
      </c>
      <c r="F55" s="41">
        <f t="shared" si="9"/>
        <v>120</v>
      </c>
      <c r="G55" s="32"/>
    </row>
    <row r="56" spans="2:7" ht="16.5" customHeight="1" x14ac:dyDescent="0.2">
      <c r="B56" s="43"/>
      <c r="C56" s="14" t="s">
        <v>4</v>
      </c>
      <c r="D56" s="6"/>
      <c r="E56" s="6"/>
      <c r="F56" s="6"/>
      <c r="G56" s="33"/>
    </row>
    <row r="57" spans="2:7" ht="16.5" customHeight="1" x14ac:dyDescent="0.2">
      <c r="B57" s="44"/>
      <c r="C57" s="14" t="s">
        <v>11</v>
      </c>
      <c r="D57" s="42"/>
      <c r="E57" s="42">
        <v>90</v>
      </c>
      <c r="F57" s="42">
        <v>120</v>
      </c>
      <c r="G57" s="34"/>
    </row>
    <row r="58" spans="2:7" ht="16.5" customHeight="1" x14ac:dyDescent="0.2">
      <c r="B58" s="37"/>
      <c r="C58" s="14" t="s">
        <v>10</v>
      </c>
      <c r="D58" s="6">
        <v>20.7</v>
      </c>
      <c r="E58" s="42"/>
      <c r="F58" s="42"/>
      <c r="G58" s="34"/>
    </row>
    <row r="59" spans="2:7" ht="33" customHeight="1" x14ac:dyDescent="0.2">
      <c r="B59" s="10" t="s">
        <v>40</v>
      </c>
      <c r="C59" s="10" t="s">
        <v>85</v>
      </c>
      <c r="D59" s="11"/>
      <c r="E59" s="11"/>
      <c r="F59" s="11"/>
      <c r="G59" s="35"/>
    </row>
    <row r="60" spans="2:7" ht="28.9" customHeight="1" x14ac:dyDescent="0.2">
      <c r="B60" s="12" t="s">
        <v>41</v>
      </c>
      <c r="C60" s="13" t="s">
        <v>86</v>
      </c>
      <c r="D60" s="19"/>
      <c r="E60" s="19"/>
      <c r="F60" s="19"/>
      <c r="G60" s="29" t="s">
        <v>59</v>
      </c>
    </row>
    <row r="61" spans="2:7" ht="16.149999999999999" customHeight="1" x14ac:dyDescent="0.2">
      <c r="B61" s="15"/>
      <c r="C61" s="40" t="s">
        <v>3</v>
      </c>
      <c r="D61" s="41">
        <f>SUM(D63:D65)</f>
        <v>2207.1</v>
      </c>
      <c r="E61" s="41">
        <f t="shared" ref="E61:F61" si="10">SUM(E63:E65)</f>
        <v>1522.1</v>
      </c>
      <c r="F61" s="41">
        <f t="shared" si="10"/>
        <v>1577.1</v>
      </c>
      <c r="G61" s="32"/>
    </row>
    <row r="62" spans="2:7" ht="16.149999999999999" customHeight="1" x14ac:dyDescent="0.2">
      <c r="B62" s="66"/>
      <c r="C62" s="14" t="s">
        <v>4</v>
      </c>
      <c r="D62" s="6"/>
      <c r="E62" s="6"/>
      <c r="F62" s="6"/>
      <c r="G62" s="33"/>
    </row>
    <row r="63" spans="2:7" ht="30.6" customHeight="1" x14ac:dyDescent="0.2">
      <c r="B63" s="66"/>
      <c r="C63" s="14" t="s">
        <v>11</v>
      </c>
      <c r="D63" s="42"/>
      <c r="E63" s="42"/>
      <c r="F63" s="42"/>
      <c r="G63" s="34"/>
    </row>
    <row r="64" spans="2:7" ht="16.149999999999999" customHeight="1" x14ac:dyDescent="0.2">
      <c r="B64" s="66"/>
      <c r="C64" s="14" t="s">
        <v>14</v>
      </c>
      <c r="D64" s="42">
        <v>1317.1</v>
      </c>
      <c r="E64" s="42">
        <v>1322.1</v>
      </c>
      <c r="F64" s="42">
        <v>1327.1</v>
      </c>
      <c r="G64" s="34"/>
    </row>
    <row r="65" spans="2:7" ht="16.149999999999999" customHeight="1" x14ac:dyDescent="0.2">
      <c r="B65" s="66"/>
      <c r="C65" s="14" t="s">
        <v>10</v>
      </c>
      <c r="D65" s="6">
        <v>890</v>
      </c>
      <c r="E65" s="42">
        <v>200</v>
      </c>
      <c r="F65" s="42">
        <v>250</v>
      </c>
      <c r="G65" s="34"/>
    </row>
    <row r="66" spans="2:7" ht="28.5" customHeight="1" x14ac:dyDescent="0.2">
      <c r="B66" s="12" t="s">
        <v>42</v>
      </c>
      <c r="C66" s="13" t="s">
        <v>87</v>
      </c>
      <c r="D66" s="19"/>
      <c r="E66" s="19"/>
      <c r="F66" s="19"/>
      <c r="G66" s="63" t="s">
        <v>53</v>
      </c>
    </row>
    <row r="67" spans="2:7" ht="16.149999999999999" customHeight="1" x14ac:dyDescent="0.2">
      <c r="B67" s="15"/>
      <c r="C67" s="40" t="s">
        <v>3</v>
      </c>
      <c r="D67" s="41">
        <f>SUM(D69:D70)</f>
        <v>215</v>
      </c>
      <c r="E67" s="41">
        <f t="shared" ref="E67:F67" si="11">SUM(E69:E70)</f>
        <v>223</v>
      </c>
      <c r="F67" s="41">
        <f t="shared" si="11"/>
        <v>225.4</v>
      </c>
      <c r="G67" s="32"/>
    </row>
    <row r="68" spans="2:7" ht="16.149999999999999" customHeight="1" x14ac:dyDescent="0.2">
      <c r="B68" s="66"/>
      <c r="C68" s="14" t="s">
        <v>4</v>
      </c>
      <c r="D68" s="6"/>
      <c r="E68" s="6"/>
      <c r="F68" s="6"/>
      <c r="G68" s="33"/>
    </row>
    <row r="69" spans="2:7" ht="16.149999999999999" customHeight="1" x14ac:dyDescent="0.2">
      <c r="B69" s="66"/>
      <c r="C69" s="14" t="s">
        <v>11</v>
      </c>
      <c r="D69" s="6">
        <v>215</v>
      </c>
      <c r="E69" s="42">
        <v>223</v>
      </c>
      <c r="F69" s="42">
        <v>225.4</v>
      </c>
      <c r="G69" s="34"/>
    </row>
    <row r="70" spans="2:7" ht="16.149999999999999" customHeight="1" x14ac:dyDescent="0.2">
      <c r="B70" s="66"/>
      <c r="C70" s="14" t="s">
        <v>10</v>
      </c>
      <c r="D70" s="42"/>
      <c r="E70" s="42"/>
      <c r="F70" s="42"/>
      <c r="G70" s="34"/>
    </row>
    <row r="71" spans="2:7" ht="33.6" customHeight="1" x14ac:dyDescent="0.2">
      <c r="B71" s="12" t="s">
        <v>48</v>
      </c>
      <c r="C71" s="13" t="s">
        <v>88</v>
      </c>
      <c r="D71" s="19"/>
      <c r="E71" s="19"/>
      <c r="F71" s="19"/>
      <c r="G71" s="29" t="s">
        <v>60</v>
      </c>
    </row>
    <row r="72" spans="2:7" ht="16.149999999999999" customHeight="1" x14ac:dyDescent="0.2">
      <c r="B72" s="15"/>
      <c r="C72" s="40" t="s">
        <v>3</v>
      </c>
      <c r="D72" s="41">
        <f>SUM(D74:D75)</f>
        <v>140</v>
      </c>
      <c r="E72" s="41">
        <f t="shared" ref="E72:F72" si="12">SUM(E74:E75)</f>
        <v>145.19999999999999</v>
      </c>
      <c r="F72" s="41">
        <f t="shared" si="12"/>
        <v>146.69999999999999</v>
      </c>
      <c r="G72" s="32"/>
    </row>
    <row r="73" spans="2:7" ht="16.149999999999999" customHeight="1" x14ac:dyDescent="0.2">
      <c r="B73" s="66"/>
      <c r="C73" s="14" t="s">
        <v>4</v>
      </c>
      <c r="D73" s="6"/>
      <c r="E73" s="6"/>
      <c r="F73" s="6"/>
      <c r="G73" s="33"/>
    </row>
    <row r="74" spans="2:7" ht="16.149999999999999" customHeight="1" x14ac:dyDescent="0.2">
      <c r="B74" s="66"/>
      <c r="C74" s="14" t="s">
        <v>11</v>
      </c>
      <c r="D74" s="6">
        <v>140</v>
      </c>
      <c r="E74" s="42">
        <v>145.19999999999999</v>
      </c>
      <c r="F74" s="42">
        <v>146.69999999999999</v>
      </c>
      <c r="G74" s="34"/>
    </row>
    <row r="75" spans="2:7" ht="16.149999999999999" customHeight="1" x14ac:dyDescent="0.2">
      <c r="B75" s="66"/>
      <c r="C75" s="14" t="s">
        <v>10</v>
      </c>
      <c r="D75" s="42"/>
      <c r="E75" s="42"/>
      <c r="F75" s="42"/>
      <c r="G75" s="34"/>
    </row>
    <row r="76" spans="2:7" ht="40.15" customHeight="1" x14ac:dyDescent="0.2">
      <c r="B76" s="12" t="s">
        <v>43</v>
      </c>
      <c r="C76" s="13" t="s">
        <v>89</v>
      </c>
      <c r="D76" s="19"/>
      <c r="E76" s="19"/>
      <c r="F76" s="19"/>
      <c r="G76" s="29" t="s">
        <v>61</v>
      </c>
    </row>
    <row r="77" spans="2:7" ht="16.149999999999999" customHeight="1" x14ac:dyDescent="0.2">
      <c r="B77" s="15"/>
      <c r="C77" s="40" t="s">
        <v>3</v>
      </c>
      <c r="D77" s="41">
        <f>SUM(D79:D80)</f>
        <v>0</v>
      </c>
      <c r="E77" s="41">
        <f t="shared" ref="E77:F77" si="13">SUM(E79:E80)</f>
        <v>0</v>
      </c>
      <c r="F77" s="41">
        <f t="shared" si="13"/>
        <v>0</v>
      </c>
      <c r="G77" s="32"/>
    </row>
    <row r="78" spans="2:7" ht="15.75" customHeight="1" x14ac:dyDescent="0.2">
      <c r="B78" s="66"/>
      <c r="C78" s="14" t="s">
        <v>4</v>
      </c>
      <c r="D78" s="6"/>
      <c r="E78" s="6"/>
      <c r="F78" s="6"/>
      <c r="G78" s="33"/>
    </row>
    <row r="79" spans="2:7" ht="16.149999999999999" customHeight="1" x14ac:dyDescent="0.2">
      <c r="B79" s="66"/>
      <c r="C79" s="14" t="s">
        <v>11</v>
      </c>
      <c r="D79" s="42"/>
      <c r="E79" s="42"/>
      <c r="F79" s="42"/>
      <c r="G79" s="34"/>
    </row>
    <row r="80" spans="2:7" ht="20.25" customHeight="1" x14ac:dyDescent="0.2">
      <c r="B80" s="66"/>
      <c r="C80" s="14" t="s">
        <v>10</v>
      </c>
      <c r="D80" s="42"/>
      <c r="E80" s="42"/>
      <c r="F80" s="42"/>
      <c r="G80" s="34"/>
    </row>
    <row r="81" spans="2:9" ht="31.9" customHeight="1" x14ac:dyDescent="0.2">
      <c r="B81" s="12" t="s">
        <v>44</v>
      </c>
      <c r="C81" s="13" t="s">
        <v>90</v>
      </c>
      <c r="D81" s="19"/>
      <c r="E81" s="19"/>
      <c r="F81" s="19"/>
      <c r="G81" s="29" t="s">
        <v>62</v>
      </c>
    </row>
    <row r="82" spans="2:9" ht="16.149999999999999" customHeight="1" x14ac:dyDescent="0.2">
      <c r="B82" s="15"/>
      <c r="C82" s="40" t="s">
        <v>3</v>
      </c>
      <c r="D82" s="41">
        <f>SUM(D84:D86)</f>
        <v>925.6</v>
      </c>
      <c r="E82" s="41">
        <f t="shared" ref="E82:F82" si="14">SUM(E84:E86)</f>
        <v>0</v>
      </c>
      <c r="F82" s="41">
        <f t="shared" si="14"/>
        <v>0</v>
      </c>
      <c r="G82" s="32"/>
    </row>
    <row r="83" spans="2:9" ht="16.149999999999999" customHeight="1" x14ac:dyDescent="0.2">
      <c r="B83" s="43"/>
      <c r="C83" s="14" t="s">
        <v>4</v>
      </c>
      <c r="D83" s="6"/>
      <c r="E83" s="6"/>
      <c r="F83" s="6"/>
      <c r="G83" s="33"/>
    </row>
    <row r="84" spans="2:9" ht="26.45" customHeight="1" x14ac:dyDescent="0.2">
      <c r="B84" s="44"/>
      <c r="C84" s="14" t="s">
        <v>11</v>
      </c>
      <c r="D84" s="6">
        <v>462.8</v>
      </c>
      <c r="E84" s="42"/>
      <c r="F84" s="42"/>
      <c r="G84" s="34"/>
    </row>
    <row r="85" spans="2:9" ht="16.5" customHeight="1" x14ac:dyDescent="0.2">
      <c r="B85" s="45"/>
      <c r="C85" s="14" t="s">
        <v>10</v>
      </c>
      <c r="D85" s="6"/>
      <c r="E85" s="42"/>
      <c r="F85" s="42"/>
      <c r="G85" s="34"/>
    </row>
    <row r="86" spans="2:9" ht="19.5" customHeight="1" x14ac:dyDescent="0.2">
      <c r="B86" s="45"/>
      <c r="C86" s="14" t="s">
        <v>73</v>
      </c>
      <c r="D86" s="6">
        <v>462.8</v>
      </c>
      <c r="E86" s="6"/>
      <c r="F86" s="6"/>
      <c r="G86" s="34"/>
    </row>
    <row r="87" spans="2:9" ht="42.75" customHeight="1" x14ac:dyDescent="0.2">
      <c r="B87" s="12" t="s">
        <v>45</v>
      </c>
      <c r="C87" s="13" t="s">
        <v>91</v>
      </c>
      <c r="D87" s="19"/>
      <c r="E87" s="19"/>
      <c r="F87" s="19"/>
      <c r="G87" s="29" t="s">
        <v>61</v>
      </c>
    </row>
    <row r="88" spans="2:9" ht="16.149999999999999" customHeight="1" x14ac:dyDescent="0.2">
      <c r="B88" s="15"/>
      <c r="C88" s="40" t="s">
        <v>3</v>
      </c>
      <c r="D88" s="41">
        <f>SUM(D90:D91)</f>
        <v>0.1</v>
      </c>
      <c r="E88" s="41">
        <f t="shared" ref="E88:F88" si="15">SUM(E90:E91)</f>
        <v>0</v>
      </c>
      <c r="F88" s="41">
        <f t="shared" si="15"/>
        <v>0</v>
      </c>
      <c r="G88" s="32"/>
    </row>
    <row r="89" spans="2:9" ht="16.149999999999999" customHeight="1" x14ac:dyDescent="0.2">
      <c r="B89" s="43"/>
      <c r="C89" s="14" t="s">
        <v>4</v>
      </c>
      <c r="D89" s="6"/>
      <c r="E89" s="6"/>
      <c r="F89" s="6"/>
      <c r="G89" s="33"/>
    </row>
    <row r="90" spans="2:9" ht="16.149999999999999" customHeight="1" x14ac:dyDescent="0.2">
      <c r="B90" s="44"/>
      <c r="C90" s="14" t="s">
        <v>11</v>
      </c>
      <c r="D90" s="6">
        <v>0.1</v>
      </c>
      <c r="E90" s="42"/>
      <c r="F90" s="42"/>
      <c r="G90" s="34"/>
    </row>
    <row r="91" spans="2:9" ht="21.75" customHeight="1" x14ac:dyDescent="0.2">
      <c r="B91" s="37"/>
      <c r="C91" s="14" t="s">
        <v>10</v>
      </c>
      <c r="D91" s="42"/>
      <c r="E91" s="42"/>
      <c r="F91" s="42"/>
      <c r="G91" s="34"/>
    </row>
    <row r="92" spans="2:9" ht="30" customHeight="1" x14ac:dyDescent="0.2">
      <c r="B92" s="12" t="s">
        <v>63</v>
      </c>
      <c r="C92" s="13" t="s">
        <v>92</v>
      </c>
      <c r="D92" s="19"/>
      <c r="E92" s="19"/>
      <c r="F92" s="19"/>
      <c r="G92" s="29" t="s">
        <v>62</v>
      </c>
      <c r="I92" s="26"/>
    </row>
    <row r="93" spans="2:9" ht="18.600000000000001" customHeight="1" x14ac:dyDescent="0.2">
      <c r="B93" s="15"/>
      <c r="C93" s="40" t="s">
        <v>3</v>
      </c>
      <c r="D93" s="41">
        <f>SUM(D95:D96)</f>
        <v>100</v>
      </c>
      <c r="E93" s="41">
        <f t="shared" ref="E93:F93" si="16">SUM(E95:E96)</f>
        <v>103.7</v>
      </c>
      <c r="F93" s="41">
        <f t="shared" si="16"/>
        <v>104.8</v>
      </c>
      <c r="G93" s="32"/>
      <c r="I93" s="26"/>
    </row>
    <row r="94" spans="2:9" ht="18.600000000000001" customHeight="1" x14ac:dyDescent="0.2">
      <c r="B94" s="43"/>
      <c r="C94" s="14" t="s">
        <v>4</v>
      </c>
      <c r="D94" s="6"/>
      <c r="E94" s="6"/>
      <c r="F94" s="6"/>
      <c r="G94" s="33"/>
      <c r="I94" s="26"/>
    </row>
    <row r="95" spans="2:9" ht="25.5" customHeight="1" x14ac:dyDescent="0.2">
      <c r="B95" s="44"/>
      <c r="C95" s="14" t="s">
        <v>11</v>
      </c>
      <c r="D95" s="6">
        <v>100</v>
      </c>
      <c r="E95" s="42">
        <v>103.7</v>
      </c>
      <c r="F95" s="42">
        <v>104.8</v>
      </c>
      <c r="G95" s="34"/>
      <c r="I95" s="26"/>
    </row>
    <row r="96" spans="2:9" ht="18.600000000000001" customHeight="1" x14ac:dyDescent="0.2">
      <c r="B96" s="37"/>
      <c r="C96" s="14" t="s">
        <v>10</v>
      </c>
      <c r="D96" s="42"/>
      <c r="E96" s="42"/>
      <c r="F96" s="42"/>
      <c r="G96" s="34"/>
      <c r="I96" s="26"/>
    </row>
    <row r="97" spans="2:7" ht="31.5" customHeight="1" x14ac:dyDescent="0.2">
      <c r="B97" s="12" t="s">
        <v>46</v>
      </c>
      <c r="C97" s="13" t="s">
        <v>93</v>
      </c>
      <c r="D97" s="19"/>
      <c r="E97" s="19"/>
      <c r="F97" s="19"/>
      <c r="G97" s="29" t="s">
        <v>61</v>
      </c>
    </row>
    <row r="98" spans="2:7" ht="16.5" customHeight="1" x14ac:dyDescent="0.2">
      <c r="B98" s="46"/>
      <c r="C98" s="40" t="s">
        <v>3</v>
      </c>
      <c r="D98" s="41">
        <f>SUM(D100:D101)</f>
        <v>50</v>
      </c>
      <c r="E98" s="41">
        <f t="shared" ref="E98:F98" si="17">SUM(E100:E101)</f>
        <v>51.9</v>
      </c>
      <c r="F98" s="41">
        <f t="shared" si="17"/>
        <v>52.5</v>
      </c>
      <c r="G98" s="32"/>
    </row>
    <row r="99" spans="2:7" ht="16.5" customHeight="1" x14ac:dyDescent="0.2">
      <c r="B99" s="47"/>
      <c r="C99" s="14" t="s">
        <v>4</v>
      </c>
      <c r="D99" s="6"/>
      <c r="E99" s="6"/>
      <c r="F99" s="6"/>
      <c r="G99" s="33"/>
    </row>
    <row r="100" spans="2:7" ht="16.5" customHeight="1" x14ac:dyDescent="0.2">
      <c r="B100" s="48"/>
      <c r="C100" s="14" t="s">
        <v>11</v>
      </c>
      <c r="D100" s="6">
        <v>50</v>
      </c>
      <c r="E100" s="42">
        <v>51.9</v>
      </c>
      <c r="F100" s="42">
        <v>52.5</v>
      </c>
      <c r="G100" s="34"/>
    </row>
    <row r="101" spans="2:7" ht="16.5" customHeight="1" x14ac:dyDescent="0.2">
      <c r="B101" s="49"/>
      <c r="C101" s="14" t="s">
        <v>10</v>
      </c>
      <c r="D101" s="42"/>
      <c r="E101" s="42"/>
      <c r="F101" s="42"/>
      <c r="G101" s="34"/>
    </row>
    <row r="102" spans="2:7" ht="34.15" customHeight="1" x14ac:dyDescent="0.2">
      <c r="B102" s="12" t="s">
        <v>47</v>
      </c>
      <c r="C102" s="13" t="s">
        <v>94</v>
      </c>
      <c r="D102" s="19"/>
      <c r="E102" s="19"/>
      <c r="F102" s="19"/>
      <c r="G102" s="29" t="s">
        <v>64</v>
      </c>
    </row>
    <row r="103" spans="2:7" ht="16.5" customHeight="1" x14ac:dyDescent="0.2">
      <c r="B103" s="46"/>
      <c r="C103" s="40" t="s">
        <v>3</v>
      </c>
      <c r="D103" s="41">
        <f>SUM(D105:D106)</f>
        <v>50</v>
      </c>
      <c r="E103" s="41">
        <f t="shared" ref="E103:F103" si="18">SUM(E105:E106)</f>
        <v>51.9</v>
      </c>
      <c r="F103" s="41">
        <f t="shared" si="18"/>
        <v>52.5</v>
      </c>
      <c r="G103" s="32"/>
    </row>
    <row r="104" spans="2:7" ht="16.5" customHeight="1" x14ac:dyDescent="0.2">
      <c r="B104" s="47"/>
      <c r="C104" s="14" t="s">
        <v>4</v>
      </c>
      <c r="D104" s="6"/>
      <c r="E104" s="6"/>
      <c r="F104" s="6"/>
      <c r="G104" s="33"/>
    </row>
    <row r="105" spans="2:7" ht="16.5" customHeight="1" x14ac:dyDescent="0.2">
      <c r="B105" s="48"/>
      <c r="C105" s="14" t="s">
        <v>11</v>
      </c>
      <c r="D105" s="6">
        <v>50</v>
      </c>
      <c r="E105" s="42">
        <v>51.9</v>
      </c>
      <c r="F105" s="42">
        <v>52.5</v>
      </c>
      <c r="G105" s="34"/>
    </row>
    <row r="106" spans="2:7" ht="16.5" customHeight="1" x14ac:dyDescent="0.2">
      <c r="B106" s="49"/>
      <c r="C106" s="14" t="s">
        <v>10</v>
      </c>
      <c r="D106" s="42"/>
      <c r="E106" s="42"/>
      <c r="F106" s="42"/>
      <c r="G106" s="34"/>
    </row>
    <row r="107" spans="2:7" ht="29.25" customHeight="1" x14ac:dyDescent="0.2">
      <c r="B107" s="12" t="s">
        <v>65</v>
      </c>
      <c r="C107" s="13" t="s">
        <v>95</v>
      </c>
      <c r="D107" s="19"/>
      <c r="E107" s="19"/>
      <c r="F107" s="19"/>
      <c r="G107" s="29" t="s">
        <v>66</v>
      </c>
    </row>
    <row r="108" spans="2:7" ht="16.5" customHeight="1" x14ac:dyDescent="0.2">
      <c r="B108" s="46"/>
      <c r="C108" s="40" t="s">
        <v>3</v>
      </c>
      <c r="D108" s="41">
        <f>SUM(D110:D111)</f>
        <v>0</v>
      </c>
      <c r="E108" s="41">
        <f t="shared" ref="E108:F108" si="19">SUM(E110:E111)</f>
        <v>3</v>
      </c>
      <c r="F108" s="41">
        <f t="shared" si="19"/>
        <v>5</v>
      </c>
      <c r="G108" s="32"/>
    </row>
    <row r="109" spans="2:7" ht="16.5" customHeight="1" x14ac:dyDescent="0.2">
      <c r="B109" s="47"/>
      <c r="C109" s="14" t="s">
        <v>4</v>
      </c>
      <c r="D109" s="6"/>
      <c r="E109" s="6"/>
      <c r="F109" s="6"/>
      <c r="G109" s="33"/>
    </row>
    <row r="110" spans="2:7" ht="16.5" customHeight="1" x14ac:dyDescent="0.2">
      <c r="B110" s="48"/>
      <c r="C110" s="14" t="s">
        <v>11</v>
      </c>
      <c r="D110" s="42"/>
      <c r="E110" s="42">
        <v>3</v>
      </c>
      <c r="F110" s="42">
        <v>5</v>
      </c>
      <c r="G110" s="34"/>
    </row>
    <row r="111" spans="2:7" ht="16.5" customHeight="1" x14ac:dyDescent="0.2">
      <c r="B111" s="49"/>
      <c r="C111" s="14" t="s">
        <v>10</v>
      </c>
      <c r="D111" s="42"/>
      <c r="E111" s="42"/>
      <c r="F111" s="42"/>
      <c r="G111" s="34"/>
    </row>
    <row r="112" spans="2:7" ht="43.9" customHeight="1" x14ac:dyDescent="0.2">
      <c r="B112" s="12" t="s">
        <v>67</v>
      </c>
      <c r="C112" s="13" t="s">
        <v>96</v>
      </c>
      <c r="D112" s="19"/>
      <c r="E112" s="19"/>
      <c r="F112" s="19"/>
      <c r="G112" s="29" t="s">
        <v>68</v>
      </c>
    </row>
    <row r="113" spans="2:7" ht="16.5" customHeight="1" x14ac:dyDescent="0.2">
      <c r="B113" s="46"/>
      <c r="C113" s="40" t="s">
        <v>3</v>
      </c>
      <c r="D113" s="41">
        <f>SUM(D115:D118)</f>
        <v>215</v>
      </c>
      <c r="E113" s="41">
        <f t="shared" ref="E113:F113" si="20">SUM(E115:E118)</f>
        <v>2400</v>
      </c>
      <c r="F113" s="41">
        <f t="shared" si="20"/>
        <v>4000</v>
      </c>
      <c r="G113" s="41"/>
    </row>
    <row r="114" spans="2:7" ht="16.5" customHeight="1" x14ac:dyDescent="0.2">
      <c r="B114" s="47"/>
      <c r="C114" s="14" t="s">
        <v>4</v>
      </c>
      <c r="D114" s="6"/>
      <c r="E114" s="6"/>
      <c r="F114" s="6"/>
      <c r="G114" s="33"/>
    </row>
    <row r="115" spans="2:7" ht="16.5" customHeight="1" x14ac:dyDescent="0.2">
      <c r="B115" s="48"/>
      <c r="C115" s="14" t="s">
        <v>11</v>
      </c>
      <c r="D115" s="6">
        <v>215</v>
      </c>
      <c r="E115" s="6">
        <v>1200</v>
      </c>
      <c r="F115" s="6">
        <v>2000</v>
      </c>
      <c r="G115" s="34"/>
    </row>
    <row r="116" spans="2:7" ht="16.5" customHeight="1" x14ac:dyDescent="0.2">
      <c r="B116" s="48"/>
      <c r="C116" s="14" t="s">
        <v>14</v>
      </c>
      <c r="D116" s="42"/>
      <c r="E116" s="42"/>
      <c r="F116" s="42"/>
      <c r="G116" s="34"/>
    </row>
    <row r="117" spans="2:7" ht="33" customHeight="1" x14ac:dyDescent="0.2">
      <c r="B117" s="48"/>
      <c r="C117" s="14" t="s">
        <v>15</v>
      </c>
      <c r="D117" s="42"/>
      <c r="E117" s="42">
        <v>1200</v>
      </c>
      <c r="F117" s="42">
        <v>2000</v>
      </c>
      <c r="G117" s="34"/>
    </row>
    <row r="118" spans="2:7" ht="16.5" customHeight="1" x14ac:dyDescent="0.2">
      <c r="B118" s="49"/>
      <c r="C118" s="14" t="s">
        <v>10</v>
      </c>
      <c r="D118" s="42"/>
      <c r="E118" s="42"/>
      <c r="F118" s="42"/>
      <c r="G118" s="34"/>
    </row>
    <row r="119" spans="2:7" ht="51" customHeight="1" x14ac:dyDescent="0.2">
      <c r="B119" s="12" t="s">
        <v>69</v>
      </c>
      <c r="C119" s="13" t="s">
        <v>97</v>
      </c>
      <c r="D119" s="19"/>
      <c r="E119" s="19"/>
      <c r="F119" s="19"/>
      <c r="G119" s="29" t="s">
        <v>56</v>
      </c>
    </row>
    <row r="120" spans="2:7" ht="18.75" customHeight="1" x14ac:dyDescent="0.2">
      <c r="B120" s="46"/>
      <c r="C120" s="40" t="s">
        <v>3</v>
      </c>
      <c r="D120" s="41"/>
      <c r="E120" s="25">
        <f>SUM(E122:E124)</f>
        <v>128.19999999999999</v>
      </c>
      <c r="F120" s="25">
        <f>SUM(F122:F124)</f>
        <v>460</v>
      </c>
      <c r="G120" s="32"/>
    </row>
    <row r="121" spans="2:7" ht="16.5" customHeight="1" x14ac:dyDescent="0.2">
      <c r="B121" s="47"/>
      <c r="C121" s="14" t="s">
        <v>4</v>
      </c>
      <c r="D121" s="6"/>
      <c r="E121" s="6"/>
      <c r="F121" s="6"/>
      <c r="G121" s="33"/>
    </row>
    <row r="122" spans="2:7" ht="30.6" customHeight="1" x14ac:dyDescent="0.2">
      <c r="B122" s="48"/>
      <c r="C122" s="14" t="s">
        <v>11</v>
      </c>
      <c r="D122" s="42"/>
      <c r="E122" s="42">
        <v>28.2</v>
      </c>
      <c r="F122" s="42">
        <v>60</v>
      </c>
      <c r="G122" s="34"/>
    </row>
    <row r="123" spans="2:7" ht="18" customHeight="1" x14ac:dyDescent="0.2">
      <c r="B123" s="48"/>
      <c r="C123" s="14" t="s">
        <v>14</v>
      </c>
      <c r="D123" s="42"/>
      <c r="E123" s="42"/>
      <c r="F123" s="42"/>
      <c r="G123" s="34"/>
    </row>
    <row r="124" spans="2:7" ht="30" customHeight="1" x14ac:dyDescent="0.2">
      <c r="B124" s="48"/>
      <c r="C124" s="50" t="s">
        <v>15</v>
      </c>
      <c r="D124" s="42"/>
      <c r="E124" s="42">
        <v>100</v>
      </c>
      <c r="F124" s="42">
        <v>400</v>
      </c>
      <c r="G124" s="34"/>
    </row>
    <row r="125" spans="2:7" ht="28.15" customHeight="1" x14ac:dyDescent="0.2">
      <c r="B125" s="12" t="s">
        <v>70</v>
      </c>
      <c r="C125" s="13" t="s">
        <v>98</v>
      </c>
      <c r="D125" s="19"/>
      <c r="E125" s="19"/>
      <c r="F125" s="19"/>
      <c r="G125" s="29" t="s">
        <v>71</v>
      </c>
    </row>
    <row r="126" spans="2:7" ht="19.5" customHeight="1" x14ac:dyDescent="0.2">
      <c r="B126" s="46"/>
      <c r="C126" s="40" t="s">
        <v>3</v>
      </c>
      <c r="D126" s="41">
        <f>SUM(D128:D130)</f>
        <v>38</v>
      </c>
      <c r="E126" s="41">
        <f>SUM(E128:E130)</f>
        <v>69</v>
      </c>
      <c r="F126" s="41">
        <f>SUM(F128:F130)</f>
        <v>30</v>
      </c>
      <c r="G126" s="41"/>
    </row>
    <row r="127" spans="2:7" ht="19.5" customHeight="1" x14ac:dyDescent="0.2">
      <c r="B127" s="47"/>
      <c r="C127" s="14" t="s">
        <v>4</v>
      </c>
      <c r="D127" s="6"/>
      <c r="E127" s="6"/>
      <c r="F127" s="6"/>
      <c r="G127" s="33"/>
    </row>
    <row r="128" spans="2:7" ht="29.45" customHeight="1" x14ac:dyDescent="0.2">
      <c r="B128" s="48"/>
      <c r="C128" s="14" t="s">
        <v>11</v>
      </c>
      <c r="D128" s="6">
        <v>38</v>
      </c>
      <c r="E128" s="6">
        <v>39</v>
      </c>
      <c r="F128" s="6"/>
      <c r="G128" s="34"/>
    </row>
    <row r="129" spans="2:8" ht="19.5" customHeight="1" x14ac:dyDescent="0.2">
      <c r="B129" s="48"/>
      <c r="C129" s="14" t="s">
        <v>14</v>
      </c>
      <c r="D129" s="42"/>
      <c r="E129" s="42"/>
      <c r="F129" s="42"/>
      <c r="G129" s="34"/>
    </row>
    <row r="130" spans="2:8" ht="27.6" customHeight="1" x14ac:dyDescent="0.2">
      <c r="B130" s="48"/>
      <c r="C130" s="50" t="s">
        <v>15</v>
      </c>
      <c r="D130" s="42"/>
      <c r="E130" s="42">
        <v>30</v>
      </c>
      <c r="F130" s="42">
        <v>30</v>
      </c>
      <c r="G130" s="34"/>
    </row>
    <row r="131" spans="2:8" ht="30.75" customHeight="1" x14ac:dyDescent="0.2">
      <c r="B131" s="12" t="s">
        <v>72</v>
      </c>
      <c r="C131" s="13" t="s">
        <v>99</v>
      </c>
      <c r="D131" s="19"/>
      <c r="E131" s="19"/>
      <c r="F131" s="19"/>
      <c r="G131" s="29" t="s">
        <v>71</v>
      </c>
    </row>
    <row r="132" spans="2:8" ht="19.5" customHeight="1" x14ac:dyDescent="0.2">
      <c r="B132" s="46"/>
      <c r="C132" s="40" t="s">
        <v>3</v>
      </c>
      <c r="D132" s="41">
        <f t="shared" ref="D132:F132" si="21">SUM(D134:D137)</f>
        <v>15</v>
      </c>
      <c r="E132" s="41">
        <f t="shared" si="21"/>
        <v>15.6</v>
      </c>
      <c r="F132" s="41">
        <f t="shared" si="21"/>
        <v>15.8</v>
      </c>
      <c r="G132" s="32"/>
    </row>
    <row r="133" spans="2:8" ht="19.5" customHeight="1" x14ac:dyDescent="0.2">
      <c r="B133" s="47"/>
      <c r="C133" s="14" t="s">
        <v>4</v>
      </c>
      <c r="D133" s="6"/>
      <c r="E133" s="6"/>
      <c r="F133" s="6"/>
      <c r="G133" s="33"/>
    </row>
    <row r="134" spans="2:8" ht="27" customHeight="1" x14ac:dyDescent="0.2">
      <c r="B134" s="48"/>
      <c r="C134" s="14" t="s">
        <v>11</v>
      </c>
      <c r="D134" s="42"/>
      <c r="E134" s="42"/>
      <c r="F134" s="42"/>
      <c r="G134" s="34"/>
    </row>
    <row r="135" spans="2:8" ht="19.5" customHeight="1" x14ac:dyDescent="0.2">
      <c r="B135" s="48"/>
      <c r="C135" s="14" t="s">
        <v>14</v>
      </c>
      <c r="D135" s="42"/>
      <c r="E135" s="42"/>
      <c r="F135" s="42"/>
      <c r="G135" s="34"/>
    </row>
    <row r="136" spans="2:8" ht="27" customHeight="1" x14ac:dyDescent="0.2">
      <c r="B136" s="48"/>
      <c r="C136" s="50" t="s">
        <v>15</v>
      </c>
      <c r="D136" s="42"/>
      <c r="E136" s="42"/>
      <c r="F136" s="42"/>
      <c r="G136" s="34"/>
    </row>
    <row r="137" spans="2:8" ht="19.5" customHeight="1" x14ac:dyDescent="0.2">
      <c r="B137" s="49"/>
      <c r="C137" s="14" t="s">
        <v>10</v>
      </c>
      <c r="D137" s="6">
        <v>15</v>
      </c>
      <c r="E137" s="42">
        <v>15.6</v>
      </c>
      <c r="F137" s="42">
        <v>15.8</v>
      </c>
      <c r="G137" s="34"/>
    </row>
    <row r="138" spans="2:8" ht="30.6" customHeight="1" x14ac:dyDescent="0.2">
      <c r="B138" s="51"/>
      <c r="C138" s="52" t="s">
        <v>20</v>
      </c>
      <c r="D138" s="53">
        <f>+D120+D113+D108+D103+D132+D126+D98+D93+D88+D82+D77+D72+D67+D61+D50+D45+D40+D28+D23+D18+D13+D7+D34+D55</f>
        <v>7583.2</v>
      </c>
      <c r="E138" s="53">
        <f>+E120+E113+E108+E103+E132+E126+E98+E93+E88+E82+E77+E72+E67+E61+E50+E45+E40+E28+E23+E18+E13+E7+E34+E55</f>
        <v>8395.0999999999985</v>
      </c>
      <c r="F138" s="53">
        <f>+F120+F113+F108+F103+F132+F126+F98+F93+F88+F82+F77+F72+F67+F61+F50+F45+F40+F28+F23+F18+F13+F7+F34+F55</f>
        <v>10400.6</v>
      </c>
      <c r="G138" s="53"/>
    </row>
    <row r="139" spans="2:8" ht="15.75" customHeight="1" x14ac:dyDescent="0.2">
      <c r="B139" s="17"/>
      <c r="C139" s="16" t="s">
        <v>5</v>
      </c>
      <c r="D139" s="5">
        <f>+D115</f>
        <v>215</v>
      </c>
      <c r="E139" s="5">
        <f>+E117+E115+E122+E124</f>
        <v>2528.1999999999998</v>
      </c>
      <c r="F139" s="5">
        <f>+F124+F122+F117+F115</f>
        <v>4460</v>
      </c>
      <c r="G139" s="36"/>
    </row>
    <row r="140" spans="2:8" ht="31.5" customHeight="1" x14ac:dyDescent="0.2">
      <c r="B140" s="17"/>
      <c r="C140" s="16" t="s">
        <v>6</v>
      </c>
      <c r="D140" s="5">
        <v>2275.6999999999998</v>
      </c>
      <c r="E140" s="5">
        <f>+E138-D138</f>
        <v>811.89999999999873</v>
      </c>
      <c r="F140" s="5">
        <f>+F138-E138</f>
        <v>2005.5000000000018</v>
      </c>
      <c r="G140" s="36"/>
    </row>
    <row r="141" spans="2:8" x14ac:dyDescent="0.2">
      <c r="C141" s="4"/>
    </row>
    <row r="142" spans="2:8" ht="13.15" customHeight="1" x14ac:dyDescent="0.2">
      <c r="B142" s="67" t="s">
        <v>12</v>
      </c>
      <c r="C142" s="67"/>
      <c r="D142" s="67"/>
      <c r="E142" s="67"/>
      <c r="F142" s="67"/>
      <c r="G142" s="67"/>
      <c r="H142" s="18"/>
    </row>
    <row r="143" spans="2:8" ht="18" customHeight="1" x14ac:dyDescent="0.2">
      <c r="B143" s="67" t="s">
        <v>13</v>
      </c>
      <c r="C143" s="67"/>
      <c r="D143" s="67"/>
      <c r="E143" s="67"/>
      <c r="F143" s="67"/>
      <c r="G143" s="67"/>
      <c r="H143" s="18"/>
    </row>
    <row r="144" spans="2:8" x14ac:dyDescent="0.2">
      <c r="B144" s="68" t="s">
        <v>17</v>
      </c>
      <c r="C144" s="68"/>
      <c r="D144" s="68"/>
      <c r="E144" s="68"/>
      <c r="F144" s="68"/>
      <c r="G144" s="68"/>
    </row>
    <row r="145" spans="2:6" x14ac:dyDescent="0.2">
      <c r="B145" s="1" t="s">
        <v>16</v>
      </c>
    </row>
    <row r="147" spans="2:6" x14ac:dyDescent="0.2">
      <c r="B147" s="54" t="s">
        <v>100</v>
      </c>
      <c r="C147" s="55">
        <v>2024</v>
      </c>
      <c r="D147" s="55">
        <v>2025</v>
      </c>
      <c r="E147" s="55">
        <v>2026</v>
      </c>
    </row>
    <row r="148" spans="2:6" ht="36" x14ac:dyDescent="0.2">
      <c r="B148" s="56" t="s">
        <v>3</v>
      </c>
      <c r="C148" s="57">
        <f>+C150+C151+C152+C153+C154</f>
        <v>7583.2000000000007</v>
      </c>
      <c r="D148" s="57">
        <f>+D150+D151+D152+D153+D154+D155</f>
        <v>8395.0999999999985</v>
      </c>
      <c r="E148" s="57">
        <f>+E150+E151+E152+E153+E154+E155</f>
        <v>10400.599999999999</v>
      </c>
      <c r="F148" s="26"/>
    </row>
    <row r="149" spans="2:6" x14ac:dyDescent="0.2">
      <c r="B149" s="58" t="s">
        <v>4</v>
      </c>
      <c r="C149" s="59"/>
      <c r="D149" s="59"/>
      <c r="E149" s="59"/>
    </row>
    <row r="150" spans="2:6" ht="48" x14ac:dyDescent="0.2">
      <c r="B150" s="60" t="s">
        <v>11</v>
      </c>
      <c r="C150" s="61">
        <f>+D15+D20+D25+D30+D36+D42+D52+D69+D74+D95+D100+D105+D115+D128+D90+D110+D122+D134+D47+D84</f>
        <v>2343.6</v>
      </c>
      <c r="D150" s="61">
        <f>+E15+E20+E25+E30+E36+E42+E52+E69+E74+E95+E100+E105+E115+E128+E90+E110+E122+E134+E47+E57</f>
        <v>3348.5</v>
      </c>
      <c r="E150" s="61">
        <f>+F15+F20+F25+F30+F36+F42+F52+F69+F74+F95+F100+F105+F115+F128+F90+F110+F122+F134+F47+F57</f>
        <v>4194.6000000000004</v>
      </c>
      <c r="F150" s="26"/>
    </row>
    <row r="151" spans="2:6" ht="24" x14ac:dyDescent="0.2">
      <c r="B151" s="60" t="s">
        <v>101</v>
      </c>
      <c r="C151" s="64">
        <f>+D31</f>
        <v>31.5</v>
      </c>
      <c r="D151" s="61">
        <f>+E31</f>
        <v>27.2</v>
      </c>
      <c r="E151" s="61">
        <f>+F31</f>
        <v>22.9</v>
      </c>
    </row>
    <row r="152" spans="2:6" ht="48" x14ac:dyDescent="0.2">
      <c r="B152" s="60" t="s">
        <v>10</v>
      </c>
      <c r="C152" s="64">
        <f>+D11+D16+D21+D32+D38+D58+D65+D96+D137+D43+D48</f>
        <v>2111.1000000000004</v>
      </c>
      <c r="D152" s="61">
        <f>+E11+E16+E21+E32+E38+E58+E65+E96+E137+E43+E48</f>
        <v>1015.1999999999999</v>
      </c>
      <c r="E152" s="61">
        <f>+F11+F16+F21+F32+F38+F58+F65+F96+F137+F43+F48</f>
        <v>1073.8999999999999</v>
      </c>
    </row>
    <row r="153" spans="2:6" x14ac:dyDescent="0.2">
      <c r="B153" s="60" t="s">
        <v>73</v>
      </c>
      <c r="C153" s="64">
        <f>+D86</f>
        <v>462.8</v>
      </c>
      <c r="D153" s="61">
        <f>+E86</f>
        <v>0</v>
      </c>
      <c r="E153" s="61">
        <f>+F86</f>
        <v>0</v>
      </c>
    </row>
    <row r="154" spans="2:6" ht="36" x14ac:dyDescent="0.2">
      <c r="B154" s="60" t="s">
        <v>14</v>
      </c>
      <c r="C154" s="64">
        <f>+D37+D10+D64</f>
        <v>2634.2</v>
      </c>
      <c r="D154" s="64">
        <f t="shared" ref="D154:E154" si="22">+E37+E10+E64</f>
        <v>2674.2</v>
      </c>
      <c r="E154" s="64">
        <f t="shared" si="22"/>
        <v>2679.2</v>
      </c>
    </row>
    <row r="155" spans="2:6" ht="48" x14ac:dyDescent="0.2">
      <c r="B155" s="62" t="s">
        <v>15</v>
      </c>
      <c r="C155" s="61">
        <f>+D136+D130+D124+D117</f>
        <v>0</v>
      </c>
      <c r="D155" s="61">
        <f>+E136+E130+E124+E117</f>
        <v>1330</v>
      </c>
      <c r="E155" s="61">
        <f>+F136+F130+F124+F117</f>
        <v>2430</v>
      </c>
    </row>
  </sheetData>
  <customSheetViews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5766C048-6005-4F58-B96E-87E8013A150E}" fitToPage="1">
      <selection activeCell="F11" sqref="F11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2:G2"/>
    <mergeCell ref="B24:B26"/>
    <mergeCell ref="B29:B32"/>
    <mergeCell ref="B143:G143"/>
    <mergeCell ref="B144:G144"/>
    <mergeCell ref="B19:B21"/>
    <mergeCell ref="B142:G142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90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3" t="s">
        <v>3</v>
      </c>
    </row>
    <row r="2" spans="2:2" ht="172.15" customHeight="1" x14ac:dyDescent="0.2">
      <c r="B2" s="3" t="s">
        <v>22</v>
      </c>
    </row>
    <row r="3" spans="2:2" ht="190.5" customHeight="1" x14ac:dyDescent="0.2">
      <c r="B3" s="2" t="s">
        <v>23</v>
      </c>
    </row>
    <row r="4" spans="2:2" ht="120.75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0.45" customHeight="1" x14ac:dyDescent="0.2">
      <c r="B7" s="2" t="s">
        <v>27</v>
      </c>
    </row>
    <row r="8" spans="2:2" ht="141" customHeight="1" x14ac:dyDescent="0.2">
      <c r="B8" s="27" t="s">
        <v>28</v>
      </c>
    </row>
    <row r="9" spans="2:2" x14ac:dyDescent="0.2">
      <c r="B9" s="4"/>
    </row>
  </sheetData>
  <customSheetViews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2024-02-10T11:52:25Z</cp:lastPrinted>
  <dcterms:created xsi:type="dcterms:W3CDTF">2023-07-11T10:34:54Z</dcterms:created>
  <dcterms:modified xsi:type="dcterms:W3CDTF">2024-02-10T12:02:53Z</dcterms:modified>
</cp:coreProperties>
</file>