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4-25\"/>
    </mc:Choice>
  </mc:AlternateContent>
  <bookViews>
    <workbookView xWindow="0" yWindow="30" windowWidth="22980" windowHeight="1087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379" i="2" l="1"/>
  <c r="E363" i="2"/>
  <c r="E375" i="2"/>
  <c r="D375" i="2"/>
  <c r="E92" i="2"/>
  <c r="D92" i="2"/>
  <c r="E366" i="2"/>
  <c r="D366" i="2"/>
  <c r="E368" i="2"/>
  <c r="D368" i="2"/>
  <c r="D404" i="2" l="1"/>
  <c r="D403" i="2"/>
  <c r="D402" i="2"/>
  <c r="D401" i="2"/>
  <c r="D400" i="2"/>
  <c r="E399" i="2"/>
  <c r="D399" i="2"/>
  <c r="D398" i="2"/>
  <c r="D397" i="2"/>
  <c r="E396" i="2"/>
  <c r="D396" i="2"/>
  <c r="D395" i="2"/>
  <c r="E394" i="2"/>
  <c r="D394" i="2"/>
  <c r="E393" i="2"/>
  <c r="D393" i="2"/>
  <c r="E392" i="2"/>
  <c r="D392" i="2"/>
  <c r="D391" i="2" s="1"/>
  <c r="E391" i="2"/>
  <c r="E390" i="2"/>
  <c r="D390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1" i="2"/>
  <c r="D380" i="2"/>
  <c r="D379" i="2"/>
  <c r="D377" i="2" s="1"/>
  <c r="D378" i="2"/>
  <c r="E377" i="2"/>
  <c r="D376" i="2"/>
  <c r="E374" i="2"/>
  <c r="E371" i="2" s="1"/>
  <c r="D374" i="2"/>
  <c r="D373" i="2"/>
  <c r="D372" i="2"/>
  <c r="D370" i="2"/>
  <c r="E369" i="2"/>
  <c r="D369" i="2"/>
  <c r="D367" i="2"/>
  <c r="E365" i="2"/>
  <c r="D365" i="2"/>
  <c r="E364" i="2"/>
  <c r="D364" i="2"/>
  <c r="D363" i="2"/>
  <c r="D361" i="2"/>
  <c r="E360" i="2"/>
  <c r="D360" i="2"/>
  <c r="E359" i="2"/>
  <c r="D359" i="2"/>
  <c r="E358" i="2"/>
  <c r="E356" i="2" s="1"/>
  <c r="D358" i="2"/>
  <c r="D357" i="2"/>
  <c r="E352" i="2"/>
  <c r="E351" i="2" s="1"/>
  <c r="D352" i="2"/>
  <c r="D351" i="2" s="1"/>
  <c r="E344" i="2"/>
  <c r="E343" i="2" s="1"/>
  <c r="D344" i="2"/>
  <c r="D343" i="2" s="1"/>
  <c r="E340" i="2"/>
  <c r="D340" i="2"/>
  <c r="D339" i="2" s="1"/>
  <c r="E339" i="2"/>
  <c r="E336" i="2"/>
  <c r="D336" i="2"/>
  <c r="D335" i="2" s="1"/>
  <c r="E335" i="2"/>
  <c r="E332" i="2"/>
  <c r="D332" i="2"/>
  <c r="D331" i="2" s="1"/>
  <c r="E331" i="2"/>
  <c r="E328" i="2"/>
  <c r="D328" i="2"/>
  <c r="D327" i="2" s="1"/>
  <c r="E327" i="2"/>
  <c r="E324" i="2"/>
  <c r="D324" i="2"/>
  <c r="D323" i="2" s="1"/>
  <c r="E323" i="2"/>
  <c r="E320" i="2"/>
  <c r="D320" i="2"/>
  <c r="D319" i="2" s="1"/>
  <c r="E319" i="2"/>
  <c r="E316" i="2"/>
  <c r="D316" i="2"/>
  <c r="D315" i="2" s="1"/>
  <c r="E315" i="2"/>
  <c r="E312" i="2"/>
  <c r="D312" i="2"/>
  <c r="D311" i="2" s="1"/>
  <c r="E311" i="2"/>
  <c r="E308" i="2"/>
  <c r="D308" i="2"/>
  <c r="D307" i="2" s="1"/>
  <c r="E307" i="2"/>
  <c r="E304" i="2"/>
  <c r="D304" i="2"/>
  <c r="D303" i="2" s="1"/>
  <c r="E303" i="2"/>
  <c r="E300" i="2"/>
  <c r="D300" i="2"/>
  <c r="D299" i="2" s="1"/>
  <c r="E299" i="2"/>
  <c r="E296" i="2"/>
  <c r="D296" i="2"/>
  <c r="D295" i="2" s="1"/>
  <c r="E295" i="2"/>
  <c r="E291" i="2"/>
  <c r="D291" i="2"/>
  <c r="D290" i="2" s="1"/>
  <c r="E290" i="2"/>
  <c r="E286" i="2"/>
  <c r="D286" i="2"/>
  <c r="D285" i="2" s="1"/>
  <c r="E285" i="2"/>
  <c r="E283" i="2"/>
  <c r="D283" i="2"/>
  <c r="E278" i="2"/>
  <c r="E277" i="2" s="1"/>
  <c r="D278" i="2"/>
  <c r="D277" i="2"/>
  <c r="E271" i="2"/>
  <c r="E270" i="2" s="1"/>
  <c r="D271" i="2"/>
  <c r="D270" i="2"/>
  <c r="E264" i="2"/>
  <c r="E263" i="2" s="1"/>
  <c r="D264" i="2"/>
  <c r="D263" i="2" s="1"/>
  <c r="E256" i="2"/>
  <c r="E255" i="2" s="1"/>
  <c r="D256" i="2"/>
  <c r="D255" i="2" s="1"/>
  <c r="E248" i="2"/>
  <c r="E247" i="2" s="1"/>
  <c r="D248" i="2"/>
  <c r="D247" i="2"/>
  <c r="E242" i="2"/>
  <c r="D242" i="2"/>
  <c r="E241" i="2"/>
  <c r="D241" i="2"/>
  <c r="E235" i="2"/>
  <c r="E234" i="2" s="1"/>
  <c r="D235" i="2"/>
  <c r="D234" i="2"/>
  <c r="E228" i="2"/>
  <c r="E227" i="2" s="1"/>
  <c r="D228" i="2"/>
  <c r="D227" i="2" s="1"/>
  <c r="E222" i="2"/>
  <c r="E221" i="2" s="1"/>
  <c r="D222" i="2"/>
  <c r="D221" i="2" s="1"/>
  <c r="E216" i="2"/>
  <c r="E215" i="2" s="1"/>
  <c r="D216" i="2"/>
  <c r="D215" i="2" s="1"/>
  <c r="E209" i="2"/>
  <c r="E208" i="2" s="1"/>
  <c r="D209" i="2"/>
  <c r="D208" i="2" s="1"/>
  <c r="E203" i="2"/>
  <c r="E202" i="2" s="1"/>
  <c r="D203" i="2"/>
  <c r="D202" i="2" s="1"/>
  <c r="E195" i="2"/>
  <c r="E194" i="2" s="1"/>
  <c r="D195" i="2"/>
  <c r="D194" i="2" s="1"/>
  <c r="E188" i="2"/>
  <c r="E187" i="2" s="1"/>
  <c r="D188" i="2"/>
  <c r="D187" i="2" s="1"/>
  <c r="E181" i="2"/>
  <c r="E180" i="2" s="1"/>
  <c r="D181" i="2"/>
  <c r="D180" i="2" s="1"/>
  <c r="E173" i="2"/>
  <c r="E172" i="2" s="1"/>
  <c r="D173" i="2"/>
  <c r="D172" i="2" s="1"/>
  <c r="E167" i="2"/>
  <c r="D167" i="2"/>
  <c r="E166" i="2"/>
  <c r="D166" i="2"/>
  <c r="E160" i="2"/>
  <c r="D160" i="2"/>
  <c r="E159" i="2"/>
  <c r="D159" i="2"/>
  <c r="E156" i="2"/>
  <c r="D156" i="2"/>
  <c r="E155" i="2"/>
  <c r="D155" i="2"/>
  <c r="E153" i="2"/>
  <c r="D153" i="2"/>
  <c r="E150" i="2"/>
  <c r="D150" i="2"/>
  <c r="E148" i="2"/>
  <c r="D148" i="2"/>
  <c r="E147" i="2"/>
  <c r="E145" i="2"/>
  <c r="D145" i="2"/>
  <c r="E142" i="2"/>
  <c r="D142" i="2"/>
  <c r="E140" i="2"/>
  <c r="E139" i="2" s="1"/>
  <c r="D140" i="2"/>
  <c r="D139" i="2"/>
  <c r="E137" i="2"/>
  <c r="D137" i="2"/>
  <c r="E134" i="2"/>
  <c r="D134" i="2"/>
  <c r="E132" i="2"/>
  <c r="E131" i="2" s="1"/>
  <c r="D132" i="2"/>
  <c r="D131" i="2"/>
  <c r="E129" i="2"/>
  <c r="D129" i="2"/>
  <c r="E126" i="2"/>
  <c r="D126" i="2"/>
  <c r="E124" i="2"/>
  <c r="E123" i="2" s="1"/>
  <c r="D124" i="2"/>
  <c r="D123" i="2"/>
  <c r="E121" i="2"/>
  <c r="D121" i="2"/>
  <c r="E118" i="2"/>
  <c r="D118" i="2"/>
  <c r="E116" i="2"/>
  <c r="E115" i="2" s="1"/>
  <c r="D116" i="2"/>
  <c r="D115" i="2"/>
  <c r="E113" i="2"/>
  <c r="D113" i="2"/>
  <c r="E110" i="2"/>
  <c r="D110" i="2"/>
  <c r="E108" i="2"/>
  <c r="E107" i="2" s="1"/>
  <c r="D108" i="2"/>
  <c r="E105" i="2"/>
  <c r="D105" i="2"/>
  <c r="E102" i="2"/>
  <c r="D102" i="2"/>
  <c r="E100" i="2"/>
  <c r="E99" i="2" s="1"/>
  <c r="D100" i="2"/>
  <c r="D99" i="2" s="1"/>
  <c r="E97" i="2"/>
  <c r="D97" i="2"/>
  <c r="E94" i="2"/>
  <c r="D94" i="2"/>
  <c r="E90" i="2"/>
  <c r="E89" i="2" s="1"/>
  <c r="D90" i="2"/>
  <c r="D89" i="2" s="1"/>
  <c r="E87" i="2"/>
  <c r="D87" i="2"/>
  <c r="E84" i="2"/>
  <c r="D84" i="2"/>
  <c r="E82" i="2"/>
  <c r="D82" i="2"/>
  <c r="D81" i="2" s="1"/>
  <c r="E81" i="2"/>
  <c r="E79" i="2"/>
  <c r="D79" i="2"/>
  <c r="E76" i="2"/>
  <c r="E73" i="2" s="1"/>
  <c r="D76" i="2"/>
  <c r="E74" i="2"/>
  <c r="D74" i="2"/>
  <c r="D73" i="2" s="1"/>
  <c r="E71" i="2"/>
  <c r="D71" i="2"/>
  <c r="E68" i="2"/>
  <c r="D68" i="2"/>
  <c r="E66" i="2"/>
  <c r="D66" i="2"/>
  <c r="E65" i="2"/>
  <c r="E63" i="2"/>
  <c r="D63" i="2"/>
  <c r="E60" i="2"/>
  <c r="D60" i="2"/>
  <c r="E58" i="2"/>
  <c r="E57" i="2" s="1"/>
  <c r="D58" i="2"/>
  <c r="E51" i="2"/>
  <c r="D51" i="2"/>
  <c r="E47" i="2"/>
  <c r="D47" i="2"/>
  <c r="E43" i="2"/>
  <c r="D43" i="2"/>
  <c r="E36" i="2"/>
  <c r="D36" i="2"/>
  <c r="E32" i="2"/>
  <c r="D32" i="2"/>
  <c r="E27" i="2"/>
  <c r="D27" i="2"/>
  <c r="E22" i="2"/>
  <c r="D22" i="2"/>
  <c r="E16" i="2"/>
  <c r="D16" i="2"/>
  <c r="E13" i="2"/>
  <c r="E12" i="2" s="1"/>
  <c r="D13" i="2"/>
  <c r="D12" i="2" s="1"/>
  <c r="D65" i="2" l="1"/>
  <c r="E362" i="2"/>
  <c r="E355" i="2" s="1"/>
  <c r="D57" i="2"/>
  <c r="D107" i="2"/>
  <c r="D382" i="2"/>
  <c r="D147" i="2"/>
  <c r="D362" i="2"/>
  <c r="D15" i="2"/>
  <c r="D371" i="2"/>
  <c r="E15" i="2"/>
  <c r="D356" i="2"/>
  <c r="D355" i="2" l="1"/>
</calcChain>
</file>

<file path=xl/sharedStrings.xml><?xml version="1.0" encoding="utf-8"?>
<sst xmlns="http://schemas.openxmlformats.org/spreadsheetml/2006/main" count="544" uniqueCount="153">
  <si>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</si>
  <si>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</si>
  <si>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</si>
  <si>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</si>
  <si>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</si>
  <si>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</si>
  <si>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</si>
  <si>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</si>
  <si>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</si>
  <si>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</si>
  <si>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</si>
  <si>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</si>
  <si>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</si>
  <si>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</si>
  <si>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</si>
  <si>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</si>
  <si>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</si>
  <si>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</si>
  <si>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</si>
  <si>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</si>
  <si>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</si>
  <si>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</si>
  <si>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</si>
  <si>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</si>
  <si>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</si>
  <si>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</si>
  <si>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</si>
  <si>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</si>
  <si>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</si>
  <si>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</si>
  <si>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</si>
  <si>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</si>
  <si>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</si>
  <si>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</si>
  <si>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</si>
  <si>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</si>
  <si>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</si>
  <si>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</si>
  <si>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</si>
  <si>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</si>
  <si>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</si>
  <si>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</si>
  <si>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</si>
  <si>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</si>
  <si>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</si>
  <si>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</si>
  <si>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</si>
  <si>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</si>
  <si>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</si>
  <si>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</si>
  <si>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</si>
  <si>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</si>
  <si>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</si>
  <si>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</si>
  <si>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</si>
  <si>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</si>
  <si>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</si>
  <si>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</si>
  <si>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</si>
  <si>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</si>
  <si>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</si>
  <si>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</si>
  <si>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</si>
  <si>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</si>
  <si>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</si>
  <si>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</si>
  <si>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</si>
  <si>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</si>
  <si>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</si>
  <si>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</si>
  <si>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</si>
  <si>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</si>
  <si>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</si>
  <si>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</si>
  <si>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</si>
  <si>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</si>
  <si>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</si>
  <si>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</si>
  <si>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</si>
  <si>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</si>
  <si>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</si>
  <si>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</si>
  <si>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</si>
  <si>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</si>
  <si>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</si>
  <si>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</si>
  <si>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</si>
  <si>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</si>
  <si>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</si>
  <si>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</si>
  <si>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</si>
  <si>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</si>
  <si>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</si>
  <si>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</si>
  <si>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</si>
  <si>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</si>
  <si>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</si>
  <si>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</si>
  <si>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</si>
  <si>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</si>
  <si>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</si>
  <si>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</si>
  <si>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</si>
  <si>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</si>
  <si>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</si>
  <si>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</si>
  <si>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</si>
  <si>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</si>
  <si>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</si>
  <si>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</si>
  <si>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</si>
  <si>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</si>
  <si>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</si>
  <si>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</si>
  <si>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</si>
  <si>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</si>
  <si>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</si>
  <si>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</si>
  <si>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</si>
  <si>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</si>
  <si>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</si>
  <si>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</si>
  <si>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</si>
  <si>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</si>
  <si>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</si>
  <si>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</si>
  <si>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</si>
  <si>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</si>
  <si>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</si>
  <si>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</si>
  <si>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</si>
  <si>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</si>
  <si>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</si>
  <si>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</si>
  <si>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</si>
  <si>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</si>
  <si>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</si>
  <si>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</si>
  <si>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</si>
  <si>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</si>
  <si>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</si>
  <si>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</si>
  <si>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</si>
  <si>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</si>
  <si>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</si>
  <si>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</si>
  <si>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</si>
  <si>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</si>
  <si>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</si>
  <si>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</si>
  <si>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</si>
  <si>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2024 m. balandžio 25 d. sprendimu Nr. T-104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</si>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</sst>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62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49" fontId="10" fillId="2" borderId="19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1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49" fontId="10" fillId="2" borderId="23" xfId="1" applyNumberFormat="1" applyFont="1" applyFill="1" applyBorder="1" applyAlignment="1">
      <alignment horizontal="center" vertical="center"/>
    </xf>
    <xf numFmtId="164" fontId="9" fillId="2" borderId="24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4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3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7" xfId="1" applyNumberFormat="1" applyFont="1" applyFill="1" applyBorder="1" applyAlignment="1">
      <alignment vertical="center"/>
    </xf>
    <xf numFmtId="0" fontId="6" fillId="3" borderId="28" xfId="1" applyFont="1" applyFill="1" applyBorder="1" applyAlignment="1">
      <alignment vertical="center"/>
    </xf>
    <xf numFmtId="164" fontId="9" fillId="2" borderId="29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right" vertical="center"/>
    </xf>
    <xf numFmtId="164" fontId="6" fillId="3" borderId="30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2" xfId="1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center" vertical="center"/>
    </xf>
    <xf numFmtId="164" fontId="6" fillId="3" borderId="34" xfId="1" applyNumberFormat="1" applyFont="1" applyFill="1" applyBorder="1" applyAlignment="1">
      <alignment vertical="center"/>
    </xf>
    <xf numFmtId="1" fontId="9" fillId="2" borderId="32" xfId="1" applyNumberFormat="1" applyFont="1" applyFill="1" applyBorder="1" applyAlignment="1">
      <alignment vertical="center"/>
    </xf>
    <xf numFmtId="0" fontId="6" fillId="3" borderId="26" xfId="1" applyFont="1" applyFill="1" applyBorder="1" applyAlignment="1">
      <alignment vertical="center"/>
    </xf>
    <xf numFmtId="164" fontId="9" fillId="0" borderId="35" xfId="1" applyNumberFormat="1" applyFont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7" xfId="1" applyFont="1" applyFill="1" applyBorder="1" applyAlignment="1">
      <alignment horizontal="right"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7" xfId="1" applyNumberFormat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0" fontId="8" fillId="2" borderId="42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3" xfId="1" applyNumberFormat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4" fontId="9" fillId="4" borderId="24" xfId="1" applyNumberFormat="1" applyFont="1" applyFill="1" applyBorder="1" applyAlignment="1">
      <alignment vertical="center"/>
    </xf>
    <xf numFmtId="164" fontId="9" fillId="4" borderId="29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8" xfId="2" applyNumberFormat="1" applyFont="1" applyFill="1" applyBorder="1" applyAlignment="1" applyProtection="1">
      <alignment horizontal="center" vertical="center" wrapText="1"/>
    </xf>
    <xf numFmtId="0" fontId="6" fillId="6" borderId="23" xfId="1" applyFont="1" applyFill="1" applyBorder="1" applyAlignment="1">
      <alignment vertical="center"/>
    </xf>
    <xf numFmtId="164" fontId="6" fillId="6" borderId="43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164" fontId="4" fillId="2" borderId="29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top" wrapText="1"/>
    </xf>
    <xf numFmtId="0" fontId="3" fillId="2" borderId="25" xfId="1" applyFont="1" applyFill="1" applyBorder="1" applyAlignment="1">
      <alignment horizontal="center" vertical="top" wrapText="1"/>
    </xf>
    <xf numFmtId="49" fontId="10" fillId="2" borderId="26" xfId="1" applyNumberFormat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1" xfId="1" applyNumberFormat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40" xfId="2" applyNumberFormat="1" applyFont="1" applyFill="1" applyBorder="1" applyAlignment="1" applyProtection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6"/>
  <sheetViews>
    <sheetView tabSelected="1" workbookViewId="0">
      <selection activeCell="H11" sqref="H11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151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03" t="s">
        <v>3</v>
      </c>
      <c r="B8" s="103"/>
      <c r="C8" s="103"/>
      <c r="D8" s="103"/>
      <c r="E8" s="103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61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04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05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06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07" t="s">
        <v>14</v>
      </c>
      <c r="B15" s="15" t="s">
        <v>15</v>
      </c>
      <c r="C15" s="16"/>
      <c r="D15" s="17">
        <f>SUM(D51+D47+D43+D36+D32+D27+D22+D16)</f>
        <v>29005.599999999999</v>
      </c>
      <c r="E15" s="17">
        <f>SUM(E51+E47+E43+E36+E32+E27+E22+E16)</f>
        <v>7614.9000000000005</v>
      </c>
    </row>
    <row r="16" spans="1:5" s="3" customFormat="1" ht="15" customHeight="1" x14ac:dyDescent="0.25">
      <c r="A16" s="108"/>
      <c r="B16" s="9" t="s">
        <v>11</v>
      </c>
      <c r="C16" s="10" t="s">
        <v>12</v>
      </c>
      <c r="D16" s="11">
        <f>SUM(D17:D21)</f>
        <v>9402.2000000000007</v>
      </c>
      <c r="E16" s="11">
        <f>SUM(E17:E21)</f>
        <v>7070.3</v>
      </c>
    </row>
    <row r="17" spans="1:5" s="3" customFormat="1" ht="12.75" customHeight="1" x14ac:dyDescent="0.25">
      <c r="A17" s="108"/>
      <c r="B17" s="18" t="s">
        <v>16</v>
      </c>
      <c r="C17" s="19"/>
      <c r="D17" s="20">
        <v>10</v>
      </c>
      <c r="E17" s="11"/>
    </row>
    <row r="18" spans="1:5" s="3" customFormat="1" ht="12.75" customHeight="1" x14ac:dyDescent="0.25">
      <c r="A18" s="109"/>
      <c r="B18" s="21" t="s">
        <v>17</v>
      </c>
      <c r="C18" s="22"/>
      <c r="D18" s="20">
        <v>1149.0999999999999</v>
      </c>
      <c r="E18" s="20">
        <v>1089.2</v>
      </c>
    </row>
    <row r="19" spans="1:5" s="3" customFormat="1" ht="12.75" customHeight="1" x14ac:dyDescent="0.25">
      <c r="A19" s="109"/>
      <c r="B19" s="21" t="s">
        <v>18</v>
      </c>
      <c r="C19" s="22"/>
      <c r="D19" s="20">
        <v>27.1</v>
      </c>
      <c r="E19" s="20">
        <v>25.6</v>
      </c>
    </row>
    <row r="20" spans="1:5" s="3" customFormat="1" ht="12.75" customHeight="1" x14ac:dyDescent="0.25">
      <c r="A20" s="109"/>
      <c r="B20" s="21" t="s">
        <v>13</v>
      </c>
      <c r="C20" s="22"/>
      <c r="D20" s="20">
        <v>8183.5</v>
      </c>
      <c r="E20" s="20">
        <v>5955.5</v>
      </c>
    </row>
    <row r="21" spans="1:5" s="3" customFormat="1" ht="12.75" customHeight="1" x14ac:dyDescent="0.25">
      <c r="A21" s="109"/>
      <c r="B21" s="23" t="s">
        <v>19</v>
      </c>
      <c r="C21" s="22"/>
      <c r="D21" s="20">
        <v>32.5</v>
      </c>
      <c r="E21" s="20"/>
    </row>
    <row r="22" spans="1:5" s="3" customFormat="1" ht="27" x14ac:dyDescent="0.25">
      <c r="A22" s="110"/>
      <c r="B22" s="24" t="s">
        <v>20</v>
      </c>
      <c r="C22" s="25" t="s">
        <v>21</v>
      </c>
      <c r="D22" s="26">
        <f t="shared" ref="D22:E22" si="1">SUM(D23:D26)</f>
        <v>1493.3</v>
      </c>
      <c r="E22" s="26">
        <f t="shared" si="1"/>
        <v>18.3</v>
      </c>
    </row>
    <row r="23" spans="1:5" s="3" customFormat="1" ht="12.75" customHeight="1" x14ac:dyDescent="0.25">
      <c r="A23" s="109"/>
      <c r="B23" s="18" t="s">
        <v>22</v>
      </c>
      <c r="C23" s="111"/>
      <c r="D23" s="20">
        <v>1013.6</v>
      </c>
      <c r="E23" s="102">
        <v>13.5</v>
      </c>
    </row>
    <row r="24" spans="1:5" s="3" customFormat="1" ht="12.75" customHeight="1" x14ac:dyDescent="0.25">
      <c r="A24" s="109"/>
      <c r="B24" s="21" t="s">
        <v>18</v>
      </c>
      <c r="C24" s="112"/>
      <c r="D24" s="20">
        <v>161.69999999999999</v>
      </c>
      <c r="E24" s="20">
        <v>4.8</v>
      </c>
    </row>
    <row r="25" spans="1:5" s="3" customFormat="1" ht="12.75" customHeight="1" x14ac:dyDescent="0.25">
      <c r="A25" s="109"/>
      <c r="B25" s="21" t="s">
        <v>23</v>
      </c>
      <c r="C25" s="112"/>
      <c r="D25" s="20">
        <v>50</v>
      </c>
      <c r="E25" s="20"/>
    </row>
    <row r="26" spans="1:5" s="3" customFormat="1" ht="12.75" customHeight="1" x14ac:dyDescent="0.25">
      <c r="A26" s="109"/>
      <c r="B26" s="23" t="s">
        <v>13</v>
      </c>
      <c r="C26" s="113"/>
      <c r="D26" s="20">
        <v>268</v>
      </c>
      <c r="E26" s="20"/>
    </row>
    <row r="27" spans="1:5" s="3" customFormat="1" ht="15" customHeight="1" x14ac:dyDescent="0.25">
      <c r="A27" s="110"/>
      <c r="B27" s="9" t="s">
        <v>24</v>
      </c>
      <c r="C27" s="25" t="s">
        <v>25</v>
      </c>
      <c r="D27" s="26">
        <f t="shared" ref="D27:E27" si="2">SUM(D28:D31)</f>
        <v>1021.1</v>
      </c>
      <c r="E27" s="26">
        <f t="shared" si="2"/>
        <v>0.5</v>
      </c>
    </row>
    <row r="28" spans="1:5" s="3" customFormat="1" ht="12.75" customHeight="1" x14ac:dyDescent="0.25">
      <c r="A28" s="109"/>
      <c r="B28" s="18" t="s">
        <v>22</v>
      </c>
      <c r="C28" s="114"/>
      <c r="D28" s="20">
        <v>101.9</v>
      </c>
      <c r="E28" s="20"/>
    </row>
    <row r="29" spans="1:5" s="3" customFormat="1" ht="12.75" customHeight="1" x14ac:dyDescent="0.25">
      <c r="A29" s="109"/>
      <c r="B29" s="21" t="s">
        <v>26</v>
      </c>
      <c r="C29" s="114"/>
      <c r="D29" s="20">
        <v>18</v>
      </c>
      <c r="E29" s="20"/>
    </row>
    <row r="30" spans="1:5" s="3" customFormat="1" ht="12.75" customHeight="1" x14ac:dyDescent="0.25">
      <c r="A30" s="109"/>
      <c r="B30" s="21" t="s">
        <v>18</v>
      </c>
      <c r="C30" s="114"/>
      <c r="D30" s="20">
        <v>24.8</v>
      </c>
      <c r="E30" s="20">
        <v>0.5</v>
      </c>
    </row>
    <row r="31" spans="1:5" s="3" customFormat="1" ht="12.75" customHeight="1" x14ac:dyDescent="0.25">
      <c r="A31" s="109"/>
      <c r="B31" s="23" t="s">
        <v>13</v>
      </c>
      <c r="C31" s="114"/>
      <c r="D31" s="20">
        <v>876.4</v>
      </c>
      <c r="E31" s="20"/>
    </row>
    <row r="32" spans="1:5" s="3" customFormat="1" ht="27" x14ac:dyDescent="0.25">
      <c r="A32" s="109"/>
      <c r="B32" s="24" t="s">
        <v>27</v>
      </c>
      <c r="C32" s="27" t="s">
        <v>28</v>
      </c>
      <c r="D32" s="28">
        <f>SUM(D33:D35)</f>
        <v>5040.2</v>
      </c>
      <c r="E32" s="28">
        <f>SUM(E33:E35)</f>
        <v>21.6</v>
      </c>
    </row>
    <row r="33" spans="1:5" s="3" customFormat="1" ht="12.75" customHeight="1" x14ac:dyDescent="0.25">
      <c r="A33" s="109"/>
      <c r="B33" s="21" t="s">
        <v>29</v>
      </c>
      <c r="C33" s="114"/>
      <c r="D33" s="14">
        <v>2634.2</v>
      </c>
      <c r="E33" s="14"/>
    </row>
    <row r="34" spans="1:5" s="3" customFormat="1" ht="12.75" customHeight="1" x14ac:dyDescent="0.25">
      <c r="A34" s="109"/>
      <c r="B34" s="21" t="s">
        <v>30</v>
      </c>
      <c r="C34" s="114"/>
      <c r="D34" s="14">
        <v>462.8</v>
      </c>
      <c r="E34" s="14"/>
    </row>
    <row r="35" spans="1:5" s="3" customFormat="1" ht="12.75" customHeight="1" x14ac:dyDescent="0.25">
      <c r="A35" s="109"/>
      <c r="B35" s="23" t="s">
        <v>13</v>
      </c>
      <c r="C35" s="114"/>
      <c r="D35" s="14">
        <v>1943.2</v>
      </c>
      <c r="E35" s="14">
        <v>21.6</v>
      </c>
    </row>
    <row r="36" spans="1:5" s="3" customFormat="1" ht="15" customHeight="1" x14ac:dyDescent="0.25">
      <c r="A36" s="109"/>
      <c r="B36" s="24" t="s">
        <v>31</v>
      </c>
      <c r="C36" s="10" t="s">
        <v>32</v>
      </c>
      <c r="D36" s="28">
        <f>SUM(D37:D42)</f>
        <v>8143.1</v>
      </c>
      <c r="E36" s="28">
        <f>SUM(E37:E42)</f>
        <v>503.6</v>
      </c>
    </row>
    <row r="37" spans="1:5" s="3" customFormat="1" ht="12.75" customHeight="1" x14ac:dyDescent="0.25">
      <c r="A37" s="109"/>
      <c r="B37" s="18" t="s">
        <v>22</v>
      </c>
      <c r="C37" s="115"/>
      <c r="D37" s="14">
        <v>66</v>
      </c>
      <c r="E37" s="14"/>
    </row>
    <row r="38" spans="1:5" s="3" customFormat="1" ht="12.75" customHeight="1" x14ac:dyDescent="0.25">
      <c r="A38" s="109"/>
      <c r="B38" s="21" t="s">
        <v>18</v>
      </c>
      <c r="C38" s="116"/>
      <c r="D38" s="20">
        <v>195.5</v>
      </c>
      <c r="E38" s="20">
        <v>5.5</v>
      </c>
    </row>
    <row r="39" spans="1:5" s="3" customFormat="1" ht="12.75" customHeight="1" x14ac:dyDescent="0.25">
      <c r="A39" s="109"/>
      <c r="B39" s="29" t="s">
        <v>17</v>
      </c>
      <c r="C39" s="116"/>
      <c r="D39" s="14">
        <v>1408.3</v>
      </c>
      <c r="E39" s="14">
        <v>48.5</v>
      </c>
    </row>
    <row r="40" spans="1:5" s="3" customFormat="1" ht="12.75" customHeight="1" x14ac:dyDescent="0.25">
      <c r="A40" s="109"/>
      <c r="B40" s="21" t="s">
        <v>33</v>
      </c>
      <c r="C40" s="116"/>
      <c r="D40" s="14">
        <v>4.5</v>
      </c>
      <c r="E40" s="14">
        <v>0.1</v>
      </c>
    </row>
    <row r="41" spans="1:5" s="3" customFormat="1" ht="12.75" customHeight="1" x14ac:dyDescent="0.25">
      <c r="A41" s="109"/>
      <c r="B41" s="21" t="s">
        <v>13</v>
      </c>
      <c r="C41" s="116"/>
      <c r="D41" s="14">
        <v>2948</v>
      </c>
      <c r="E41" s="14">
        <v>449.5</v>
      </c>
    </row>
    <row r="42" spans="1:5" s="3" customFormat="1" ht="12.75" customHeight="1" x14ac:dyDescent="0.25">
      <c r="A42" s="109"/>
      <c r="B42" s="23" t="s">
        <v>34</v>
      </c>
      <c r="C42" s="117"/>
      <c r="D42" s="14">
        <v>3520.8</v>
      </c>
      <c r="E42" s="14"/>
    </row>
    <row r="43" spans="1:5" s="3" customFormat="1" ht="15" customHeight="1" x14ac:dyDescent="0.25">
      <c r="A43" s="109"/>
      <c r="B43" s="24" t="s">
        <v>35</v>
      </c>
      <c r="C43" s="25" t="s">
        <v>36</v>
      </c>
      <c r="D43" s="28">
        <f>SUM(D44:D46)</f>
        <v>96.5</v>
      </c>
      <c r="E43" s="28">
        <f>SUM(E44:E46)</f>
        <v>0.6</v>
      </c>
    </row>
    <row r="44" spans="1:5" s="3" customFormat="1" ht="12.75" customHeight="1" x14ac:dyDescent="0.25">
      <c r="A44" s="109"/>
      <c r="B44" s="18" t="s">
        <v>22</v>
      </c>
      <c r="C44" s="115"/>
      <c r="D44" s="14">
        <v>0.6</v>
      </c>
      <c r="E44" s="14">
        <v>0.6</v>
      </c>
    </row>
    <row r="45" spans="1:5" s="3" customFormat="1" ht="12.75" customHeight="1" x14ac:dyDescent="0.25">
      <c r="A45" s="109"/>
      <c r="B45" s="21" t="s">
        <v>13</v>
      </c>
      <c r="C45" s="116"/>
      <c r="D45" s="14">
        <v>73.5</v>
      </c>
      <c r="E45" s="14"/>
    </row>
    <row r="46" spans="1:5" s="3" customFormat="1" ht="12.75" customHeight="1" x14ac:dyDescent="0.25">
      <c r="A46" s="109"/>
      <c r="B46" s="23" t="s">
        <v>37</v>
      </c>
      <c r="C46" s="117"/>
      <c r="D46" s="14">
        <v>22.4</v>
      </c>
      <c r="E46" s="14"/>
    </row>
    <row r="47" spans="1:5" s="3" customFormat="1" ht="15" customHeight="1" x14ac:dyDescent="0.25">
      <c r="A47" s="109"/>
      <c r="B47" s="24" t="s">
        <v>38</v>
      </c>
      <c r="C47" s="25" t="s">
        <v>39</v>
      </c>
      <c r="D47" s="28">
        <f t="shared" ref="D47:E47" si="3">SUM(D48:D50)</f>
        <v>1613.1</v>
      </c>
      <c r="E47" s="28">
        <f t="shared" si="3"/>
        <v>0</v>
      </c>
    </row>
    <row r="48" spans="1:5" s="3" customFormat="1" ht="12.75" customHeight="1" x14ac:dyDescent="0.25">
      <c r="A48" s="109"/>
      <c r="B48" s="21" t="s">
        <v>13</v>
      </c>
      <c r="C48" s="116"/>
      <c r="D48" s="14">
        <v>1473.5</v>
      </c>
      <c r="E48" s="14"/>
    </row>
    <row r="49" spans="1:5" s="3" customFormat="1" ht="12.75" customHeight="1" x14ac:dyDescent="0.25">
      <c r="A49" s="109"/>
      <c r="B49" s="21" t="s">
        <v>18</v>
      </c>
      <c r="C49" s="116"/>
      <c r="D49" s="14">
        <v>0</v>
      </c>
      <c r="E49" s="14"/>
    </row>
    <row r="50" spans="1:5" s="3" customFormat="1" ht="12.75" customHeight="1" x14ac:dyDescent="0.25">
      <c r="A50" s="109"/>
      <c r="B50" s="23" t="s">
        <v>37</v>
      </c>
      <c r="C50" s="117"/>
      <c r="D50" s="14">
        <v>139.6</v>
      </c>
      <c r="E50" s="14"/>
    </row>
    <row r="51" spans="1:5" s="3" customFormat="1" ht="15" customHeight="1" x14ac:dyDescent="0.25">
      <c r="A51" s="109"/>
      <c r="B51" s="24" t="s">
        <v>40</v>
      </c>
      <c r="C51" s="30" t="s">
        <v>41</v>
      </c>
      <c r="D51" s="28">
        <f t="shared" ref="D51:E51" si="4">SUM(D52:D56)</f>
        <v>2196.1000000000004</v>
      </c>
      <c r="E51" s="28">
        <f t="shared" si="4"/>
        <v>0</v>
      </c>
    </row>
    <row r="52" spans="1:5" s="3" customFormat="1" ht="12.75" customHeight="1" x14ac:dyDescent="0.25">
      <c r="A52" s="109"/>
      <c r="B52" s="21" t="s">
        <v>22</v>
      </c>
      <c r="C52" s="114"/>
      <c r="D52" s="14">
        <v>486.6</v>
      </c>
      <c r="E52" s="14"/>
    </row>
    <row r="53" spans="1:5" s="3" customFormat="1" ht="12.75" customHeight="1" x14ac:dyDescent="0.25">
      <c r="A53" s="109"/>
      <c r="B53" s="29" t="s">
        <v>17</v>
      </c>
      <c r="C53" s="114"/>
      <c r="D53" s="14">
        <v>453.3</v>
      </c>
      <c r="E53" s="14"/>
    </row>
    <row r="54" spans="1:5" s="3" customFormat="1" ht="12.75" customHeight="1" x14ac:dyDescent="0.25">
      <c r="A54" s="109"/>
      <c r="B54" s="21" t="s">
        <v>42</v>
      </c>
      <c r="C54" s="114"/>
      <c r="D54" s="14">
        <v>656</v>
      </c>
      <c r="E54" s="14"/>
    </row>
    <row r="55" spans="1:5" s="3" customFormat="1" ht="12.75" customHeight="1" x14ac:dyDescent="0.25">
      <c r="A55" s="109"/>
      <c r="B55" s="21" t="s">
        <v>26</v>
      </c>
      <c r="C55" s="114"/>
      <c r="D55" s="14">
        <v>85.9</v>
      </c>
      <c r="E55" s="14"/>
    </row>
    <row r="56" spans="1:5" s="3" customFormat="1" ht="12.75" customHeight="1" x14ac:dyDescent="0.25">
      <c r="A56" s="109"/>
      <c r="B56" s="23" t="s">
        <v>13</v>
      </c>
      <c r="C56" s="114"/>
      <c r="D56" s="14">
        <v>514.29999999999995</v>
      </c>
      <c r="E56" s="14"/>
    </row>
    <row r="57" spans="1:5" s="3" customFormat="1" ht="18" customHeight="1" x14ac:dyDescent="0.25">
      <c r="A57" s="118" t="s">
        <v>43</v>
      </c>
      <c r="B57" s="31" t="s">
        <v>44</v>
      </c>
      <c r="C57" s="32"/>
      <c r="D57" s="33">
        <f t="shared" ref="D57:E57" si="5">SUM(D58+D60+D63)</f>
        <v>50.5</v>
      </c>
      <c r="E57" s="34">
        <f t="shared" si="5"/>
        <v>0</v>
      </c>
    </row>
    <row r="58" spans="1:5" s="3" customFormat="1" ht="15" customHeight="1" x14ac:dyDescent="0.25">
      <c r="A58" s="118"/>
      <c r="B58" s="9" t="s">
        <v>11</v>
      </c>
      <c r="C58" s="10" t="s">
        <v>12</v>
      </c>
      <c r="D58" s="35">
        <f t="shared" ref="D58:E58" si="6">SUM(D59)</f>
        <v>16.7</v>
      </c>
      <c r="E58" s="11">
        <f t="shared" si="6"/>
        <v>0</v>
      </c>
    </row>
    <row r="59" spans="1:5" s="3" customFormat="1" ht="12.75" customHeight="1" x14ac:dyDescent="0.25">
      <c r="A59" s="118"/>
      <c r="B59" s="36" t="s">
        <v>13</v>
      </c>
      <c r="C59" s="37"/>
      <c r="D59" s="38">
        <v>16.7</v>
      </c>
      <c r="E59" s="14"/>
    </row>
    <row r="60" spans="1:5" s="3" customFormat="1" ht="27" x14ac:dyDescent="0.25">
      <c r="A60" s="118"/>
      <c r="B60" s="39" t="s">
        <v>45</v>
      </c>
      <c r="C60" s="10" t="s">
        <v>28</v>
      </c>
      <c r="D60" s="40">
        <f t="shared" ref="D60:E60" si="7">SUM(D61:D62)</f>
        <v>28</v>
      </c>
      <c r="E60" s="28">
        <f t="shared" si="7"/>
        <v>0</v>
      </c>
    </row>
    <row r="61" spans="1:5" s="3" customFormat="1" ht="12.75" customHeight="1" x14ac:dyDescent="0.25">
      <c r="A61" s="119"/>
      <c r="B61" s="18" t="s">
        <v>13</v>
      </c>
      <c r="C61" s="120"/>
      <c r="D61" s="38">
        <v>27.1</v>
      </c>
      <c r="E61" s="14"/>
    </row>
    <row r="62" spans="1:5" s="3" customFormat="1" ht="12.75" customHeight="1" x14ac:dyDescent="0.25">
      <c r="A62" s="119"/>
      <c r="B62" s="23" t="s">
        <v>19</v>
      </c>
      <c r="C62" s="114"/>
      <c r="D62" s="38">
        <v>0.9</v>
      </c>
      <c r="E62" s="14"/>
    </row>
    <row r="63" spans="1:5" s="3" customFormat="1" ht="15" customHeight="1" x14ac:dyDescent="0.25">
      <c r="A63" s="118"/>
      <c r="B63" s="24" t="s">
        <v>46</v>
      </c>
      <c r="C63" s="10" t="s">
        <v>32</v>
      </c>
      <c r="D63" s="40">
        <f t="shared" ref="D63:E63" si="8">SUM(D64)</f>
        <v>5.8</v>
      </c>
      <c r="E63" s="28">
        <f t="shared" si="8"/>
        <v>0</v>
      </c>
    </row>
    <row r="64" spans="1:5" s="3" customFormat="1" ht="12.75" customHeight="1" x14ac:dyDescent="0.25">
      <c r="A64" s="118"/>
      <c r="B64" s="36" t="s">
        <v>13</v>
      </c>
      <c r="C64" s="37"/>
      <c r="D64" s="38">
        <v>5.8</v>
      </c>
      <c r="E64" s="41"/>
    </row>
    <row r="65" spans="1:5" s="3" customFormat="1" ht="18" customHeight="1" x14ac:dyDescent="0.25">
      <c r="A65" s="118" t="s">
        <v>47</v>
      </c>
      <c r="B65" s="42" t="s">
        <v>48</v>
      </c>
      <c r="C65" s="32"/>
      <c r="D65" s="33">
        <f t="shared" ref="D65:E65" si="9">SUM(D66+D68+D71)</f>
        <v>87.3</v>
      </c>
      <c r="E65" s="34">
        <f t="shared" si="9"/>
        <v>0</v>
      </c>
    </row>
    <row r="66" spans="1:5" s="3" customFormat="1" ht="15" customHeight="1" x14ac:dyDescent="0.25">
      <c r="A66" s="118"/>
      <c r="B66" s="9" t="s">
        <v>11</v>
      </c>
      <c r="C66" s="10" t="s">
        <v>12</v>
      </c>
      <c r="D66" s="35">
        <f t="shared" ref="D66:E66" si="10">SUM(D67)</f>
        <v>20.100000000000001</v>
      </c>
      <c r="E66" s="11">
        <f t="shared" si="10"/>
        <v>0</v>
      </c>
    </row>
    <row r="67" spans="1:5" s="3" customFormat="1" ht="12.75" customHeight="1" x14ac:dyDescent="0.25">
      <c r="A67" s="118"/>
      <c r="B67" s="36" t="s">
        <v>13</v>
      </c>
      <c r="C67" s="37"/>
      <c r="D67" s="38">
        <v>20.100000000000001</v>
      </c>
      <c r="E67" s="14"/>
    </row>
    <row r="68" spans="1:5" s="3" customFormat="1" ht="27" x14ac:dyDescent="0.25">
      <c r="A68" s="118"/>
      <c r="B68" s="39" t="s">
        <v>27</v>
      </c>
      <c r="C68" s="10" t="s">
        <v>28</v>
      </c>
      <c r="D68" s="40">
        <f t="shared" ref="D68:E68" si="11">SUM(D69:D70)</f>
        <v>57.9</v>
      </c>
      <c r="E68" s="28">
        <f t="shared" si="11"/>
        <v>0</v>
      </c>
    </row>
    <row r="69" spans="1:5" s="3" customFormat="1" ht="12.75" customHeight="1" x14ac:dyDescent="0.25">
      <c r="A69" s="119"/>
      <c r="B69" s="18" t="s">
        <v>13</v>
      </c>
      <c r="C69" s="120"/>
      <c r="D69" s="38">
        <v>55.9</v>
      </c>
      <c r="E69" s="14"/>
    </row>
    <row r="70" spans="1:5" s="3" customFormat="1" ht="12.75" customHeight="1" x14ac:dyDescent="0.25">
      <c r="A70" s="119"/>
      <c r="B70" s="23" t="s">
        <v>19</v>
      </c>
      <c r="C70" s="123"/>
      <c r="D70" s="38">
        <v>2</v>
      </c>
      <c r="E70" s="14"/>
    </row>
    <row r="71" spans="1:5" s="3" customFormat="1" ht="15" customHeight="1" x14ac:dyDescent="0.25">
      <c r="A71" s="118"/>
      <c r="B71" s="24" t="s">
        <v>31</v>
      </c>
      <c r="C71" s="10" t="s">
        <v>32</v>
      </c>
      <c r="D71" s="40">
        <f t="shared" ref="D71:E71" si="12">SUM(D72)</f>
        <v>9.3000000000000007</v>
      </c>
      <c r="E71" s="28">
        <f t="shared" si="12"/>
        <v>0</v>
      </c>
    </row>
    <row r="72" spans="1:5" s="3" customFormat="1" ht="12.75" customHeight="1" x14ac:dyDescent="0.25">
      <c r="A72" s="118"/>
      <c r="B72" s="36" t="s">
        <v>13</v>
      </c>
      <c r="C72" s="37"/>
      <c r="D72" s="38">
        <v>9.3000000000000007</v>
      </c>
      <c r="E72" s="41"/>
    </row>
    <row r="73" spans="1:5" s="3" customFormat="1" ht="18" customHeight="1" x14ac:dyDescent="0.25">
      <c r="A73" s="118" t="s">
        <v>49</v>
      </c>
      <c r="B73" s="42" t="s">
        <v>50</v>
      </c>
      <c r="C73" s="43"/>
      <c r="D73" s="33">
        <f t="shared" ref="D73:E73" si="13">SUM(D74+D76+D79)</f>
        <v>38.9</v>
      </c>
      <c r="E73" s="34">
        <f t="shared" si="13"/>
        <v>0</v>
      </c>
    </row>
    <row r="74" spans="1:5" s="3" customFormat="1" ht="15" customHeight="1" x14ac:dyDescent="0.25">
      <c r="A74" s="118"/>
      <c r="B74" s="9" t="s">
        <v>11</v>
      </c>
      <c r="C74" s="10" t="s">
        <v>12</v>
      </c>
      <c r="D74" s="35">
        <f t="shared" ref="D74:E74" si="14">SUM(D75)</f>
        <v>12.5</v>
      </c>
      <c r="E74" s="11">
        <f t="shared" si="14"/>
        <v>0</v>
      </c>
    </row>
    <row r="75" spans="1:5" s="3" customFormat="1" ht="12.75" customHeight="1" x14ac:dyDescent="0.25">
      <c r="A75" s="118"/>
      <c r="B75" s="36" t="s">
        <v>13</v>
      </c>
      <c r="C75" s="37"/>
      <c r="D75" s="38">
        <v>12.5</v>
      </c>
      <c r="E75" s="14"/>
    </row>
    <row r="76" spans="1:5" s="3" customFormat="1" ht="27" x14ac:dyDescent="0.25">
      <c r="A76" s="118"/>
      <c r="B76" s="39" t="s">
        <v>45</v>
      </c>
      <c r="C76" s="10" t="s">
        <v>28</v>
      </c>
      <c r="D76" s="40">
        <f t="shared" ref="D76:E76" si="15">SUM(D77:D78)</f>
        <v>20.9</v>
      </c>
      <c r="E76" s="28">
        <f t="shared" si="15"/>
        <v>0</v>
      </c>
    </row>
    <row r="77" spans="1:5" s="3" customFormat="1" ht="12.75" customHeight="1" x14ac:dyDescent="0.25">
      <c r="A77" s="119"/>
      <c r="B77" s="18" t="s">
        <v>13</v>
      </c>
      <c r="C77" s="120"/>
      <c r="D77" s="38">
        <v>20.2</v>
      </c>
      <c r="E77" s="14"/>
    </row>
    <row r="78" spans="1:5" s="3" customFormat="1" ht="12.75" customHeight="1" x14ac:dyDescent="0.25">
      <c r="A78" s="119"/>
      <c r="B78" s="23" t="s">
        <v>19</v>
      </c>
      <c r="C78" s="123"/>
      <c r="D78" s="38">
        <v>0.7</v>
      </c>
      <c r="E78" s="14"/>
    </row>
    <row r="79" spans="1:5" s="3" customFormat="1" ht="15" customHeight="1" x14ac:dyDescent="0.25">
      <c r="A79" s="118"/>
      <c r="B79" s="44" t="s">
        <v>31</v>
      </c>
      <c r="C79" s="10" t="s">
        <v>32</v>
      </c>
      <c r="D79" s="40">
        <f t="shared" ref="D79:E79" si="16">SUM(D80)</f>
        <v>5.5</v>
      </c>
      <c r="E79" s="28">
        <f t="shared" si="16"/>
        <v>0</v>
      </c>
    </row>
    <row r="80" spans="1:5" s="3" customFormat="1" ht="12.75" customHeight="1" x14ac:dyDescent="0.25">
      <c r="A80" s="118"/>
      <c r="B80" s="36" t="s">
        <v>13</v>
      </c>
      <c r="C80" s="37"/>
      <c r="D80" s="38">
        <v>5.5</v>
      </c>
      <c r="E80" s="41"/>
    </row>
    <row r="81" spans="1:13" s="3" customFormat="1" ht="18" customHeight="1" x14ac:dyDescent="0.25">
      <c r="A81" s="118" t="s">
        <v>51</v>
      </c>
      <c r="B81" s="42" t="s">
        <v>52</v>
      </c>
      <c r="C81" s="32"/>
      <c r="D81" s="34">
        <f>SUM(D82+D84+D87)</f>
        <v>72</v>
      </c>
      <c r="E81" s="34">
        <f>SUM(E82+E84+E87)</f>
        <v>0</v>
      </c>
    </row>
    <row r="82" spans="1:13" s="3" customFormat="1" ht="15" customHeight="1" x14ac:dyDescent="0.25">
      <c r="A82" s="118"/>
      <c r="B82" s="9" t="s">
        <v>11</v>
      </c>
      <c r="C82" s="10" t="s">
        <v>12</v>
      </c>
      <c r="D82" s="35">
        <f t="shared" ref="D82:E82" si="17">SUM(D83)</f>
        <v>18.5</v>
      </c>
      <c r="E82" s="11">
        <f t="shared" si="17"/>
        <v>0</v>
      </c>
    </row>
    <row r="83" spans="1:13" s="3" customFormat="1" ht="12.75" customHeight="1" x14ac:dyDescent="0.25">
      <c r="A83" s="118"/>
      <c r="B83" s="36" t="s">
        <v>13</v>
      </c>
      <c r="C83" s="37"/>
      <c r="D83" s="38">
        <v>18.5</v>
      </c>
      <c r="E83" s="14"/>
    </row>
    <row r="84" spans="1:13" s="3" customFormat="1" ht="27" x14ac:dyDescent="0.25">
      <c r="A84" s="118"/>
      <c r="B84" s="39" t="s">
        <v>45</v>
      </c>
      <c r="C84" s="10" t="s">
        <v>28</v>
      </c>
      <c r="D84" s="40">
        <f t="shared" ref="D84:E84" si="18">SUM(D85:D86)</f>
        <v>48.6</v>
      </c>
      <c r="E84" s="28">
        <f t="shared" si="18"/>
        <v>0</v>
      </c>
      <c r="M84" s="45"/>
    </row>
    <row r="85" spans="1:13" s="3" customFormat="1" ht="12.75" customHeight="1" x14ac:dyDescent="0.25">
      <c r="A85" s="119"/>
      <c r="B85" s="18" t="s">
        <v>13</v>
      </c>
      <c r="C85" s="120"/>
      <c r="D85" s="38">
        <v>46.6</v>
      </c>
      <c r="E85" s="14"/>
    </row>
    <row r="86" spans="1:13" s="3" customFormat="1" ht="12.75" customHeight="1" x14ac:dyDescent="0.25">
      <c r="A86" s="119"/>
      <c r="B86" s="23" t="s">
        <v>19</v>
      </c>
      <c r="C86" s="114"/>
      <c r="D86" s="38">
        <v>2</v>
      </c>
      <c r="E86" s="14"/>
    </row>
    <row r="87" spans="1:13" s="3" customFormat="1" ht="15" customHeight="1" x14ac:dyDescent="0.25">
      <c r="A87" s="118"/>
      <c r="B87" s="44" t="s">
        <v>31</v>
      </c>
      <c r="C87" s="10" t="s">
        <v>32</v>
      </c>
      <c r="D87" s="40">
        <f t="shared" ref="D87:E87" si="19">SUM(D88)</f>
        <v>4.9000000000000004</v>
      </c>
      <c r="E87" s="28">
        <f t="shared" si="19"/>
        <v>0</v>
      </c>
    </row>
    <row r="88" spans="1:13" s="3" customFormat="1" ht="12.75" customHeight="1" x14ac:dyDescent="0.25">
      <c r="A88" s="118"/>
      <c r="B88" s="36" t="s">
        <v>13</v>
      </c>
      <c r="C88" s="37"/>
      <c r="D88" s="38">
        <v>4.9000000000000004</v>
      </c>
      <c r="E88" s="41"/>
    </row>
    <row r="89" spans="1:13" s="3" customFormat="1" ht="18" customHeight="1" x14ac:dyDescent="0.25">
      <c r="A89" s="121" t="s">
        <v>53</v>
      </c>
      <c r="B89" s="42" t="s">
        <v>54</v>
      </c>
      <c r="C89" s="32"/>
      <c r="D89" s="34">
        <f>SUM(D90+D94+D97+D92)</f>
        <v>45.6</v>
      </c>
      <c r="E89" s="34">
        <f>SUM(E90+E94+E97)</f>
        <v>0</v>
      </c>
    </row>
    <row r="90" spans="1:13" s="3" customFormat="1" ht="15" customHeight="1" x14ac:dyDescent="0.25">
      <c r="A90" s="121"/>
      <c r="B90" s="9" t="s">
        <v>11</v>
      </c>
      <c r="C90" s="10" t="s">
        <v>12</v>
      </c>
      <c r="D90" s="35">
        <f t="shared" ref="D90:E90" si="20">SUM(D91)</f>
        <v>16.100000000000001</v>
      </c>
      <c r="E90" s="11">
        <f t="shared" si="20"/>
        <v>0</v>
      </c>
    </row>
    <row r="91" spans="1:13" s="3" customFormat="1" ht="12.75" customHeight="1" x14ac:dyDescent="0.25">
      <c r="A91" s="121"/>
      <c r="B91" s="36" t="s">
        <v>13</v>
      </c>
      <c r="C91" s="37"/>
      <c r="D91" s="38">
        <v>16.100000000000001</v>
      </c>
      <c r="E91" s="14"/>
    </row>
    <row r="92" spans="1:13" s="3" customFormat="1" ht="15" customHeight="1" x14ac:dyDescent="0.25">
      <c r="A92" s="121"/>
      <c r="B92" s="9" t="s">
        <v>24</v>
      </c>
      <c r="C92" s="52" t="s">
        <v>25</v>
      </c>
      <c r="D92" s="53">
        <f t="shared" ref="D92:E92" si="21">SUM(D93)</f>
        <v>9</v>
      </c>
      <c r="E92" s="54">
        <f t="shared" si="21"/>
        <v>0</v>
      </c>
    </row>
    <row r="93" spans="1:13" s="3" customFormat="1" ht="12.75" customHeight="1" x14ac:dyDescent="0.25">
      <c r="A93" s="121"/>
      <c r="B93" s="36" t="s">
        <v>13</v>
      </c>
      <c r="C93" s="76"/>
      <c r="D93" s="60">
        <v>9</v>
      </c>
      <c r="E93" s="61"/>
    </row>
    <row r="94" spans="1:13" s="3" customFormat="1" ht="27" x14ac:dyDescent="0.25">
      <c r="A94" s="121"/>
      <c r="B94" s="39" t="s">
        <v>27</v>
      </c>
      <c r="C94" s="10" t="s">
        <v>28</v>
      </c>
      <c r="D94" s="40">
        <f t="shared" ref="D94:E94" si="22">SUM(D95:D96)</f>
        <v>14.2</v>
      </c>
      <c r="E94" s="28">
        <f t="shared" si="22"/>
        <v>0</v>
      </c>
    </row>
    <row r="95" spans="1:13" s="3" customFormat="1" ht="15" customHeight="1" x14ac:dyDescent="0.25">
      <c r="A95" s="122"/>
      <c r="B95" s="18" t="s">
        <v>13</v>
      </c>
      <c r="C95" s="120"/>
      <c r="D95" s="38">
        <v>12.7</v>
      </c>
      <c r="E95" s="14"/>
    </row>
    <row r="96" spans="1:13" s="3" customFormat="1" ht="12.75" customHeight="1" x14ac:dyDescent="0.25">
      <c r="A96" s="122"/>
      <c r="B96" s="23" t="s">
        <v>19</v>
      </c>
      <c r="C96" s="114"/>
      <c r="D96" s="38">
        <v>1.5</v>
      </c>
      <c r="E96" s="14"/>
    </row>
    <row r="97" spans="1:5" s="3" customFormat="1" ht="15" customHeight="1" x14ac:dyDescent="0.25">
      <c r="A97" s="121"/>
      <c r="B97" s="44" t="s">
        <v>31</v>
      </c>
      <c r="C97" s="10" t="s">
        <v>32</v>
      </c>
      <c r="D97" s="40">
        <f t="shared" ref="D97:E97" si="23">SUM(D98)</f>
        <v>6.3</v>
      </c>
      <c r="E97" s="28">
        <f t="shared" si="23"/>
        <v>0</v>
      </c>
    </row>
    <row r="98" spans="1:5" s="3" customFormat="1" ht="12.75" customHeight="1" x14ac:dyDescent="0.25">
      <c r="A98" s="121"/>
      <c r="B98" s="36" t="s">
        <v>13</v>
      </c>
      <c r="C98" s="37"/>
      <c r="D98" s="38">
        <v>6.3</v>
      </c>
      <c r="E98" s="41"/>
    </row>
    <row r="99" spans="1:5" s="3" customFormat="1" ht="18" customHeight="1" x14ac:dyDescent="0.25">
      <c r="A99" s="121" t="s">
        <v>55</v>
      </c>
      <c r="B99" s="42" t="s">
        <v>56</v>
      </c>
      <c r="C99" s="43"/>
      <c r="D99" s="34">
        <f>SUM(D100+D102+D105)</f>
        <v>96.799999999999983</v>
      </c>
      <c r="E99" s="34">
        <f>SUM(E100+E102+E105)</f>
        <v>0</v>
      </c>
    </row>
    <row r="100" spans="1:5" s="3" customFormat="1" ht="15" customHeight="1" x14ac:dyDescent="0.25">
      <c r="A100" s="121"/>
      <c r="B100" s="9" t="s">
        <v>11</v>
      </c>
      <c r="C100" s="10" t="s">
        <v>12</v>
      </c>
      <c r="D100" s="35">
        <f t="shared" ref="D100:E100" si="24">SUM(D101)</f>
        <v>19.100000000000001</v>
      </c>
      <c r="E100" s="11">
        <f t="shared" si="24"/>
        <v>0</v>
      </c>
    </row>
    <row r="101" spans="1:5" s="3" customFormat="1" ht="12.75" customHeight="1" x14ac:dyDescent="0.25">
      <c r="A101" s="121"/>
      <c r="B101" s="36" t="s">
        <v>13</v>
      </c>
      <c r="C101" s="37"/>
      <c r="D101" s="38">
        <v>19.100000000000001</v>
      </c>
      <c r="E101" s="14"/>
    </row>
    <row r="102" spans="1:5" s="3" customFormat="1" ht="27" x14ac:dyDescent="0.25">
      <c r="A102" s="121"/>
      <c r="B102" s="39" t="s">
        <v>45</v>
      </c>
      <c r="C102" s="10" t="s">
        <v>28</v>
      </c>
      <c r="D102" s="40">
        <f t="shared" ref="D102:E102" si="25">SUM(D103:D104)</f>
        <v>69.099999999999994</v>
      </c>
      <c r="E102" s="28">
        <f t="shared" si="25"/>
        <v>0</v>
      </c>
    </row>
    <row r="103" spans="1:5" s="3" customFormat="1" ht="12.75" customHeight="1" x14ac:dyDescent="0.25">
      <c r="A103" s="122"/>
      <c r="B103" s="18" t="s">
        <v>13</v>
      </c>
      <c r="C103" s="120"/>
      <c r="D103" s="38">
        <v>61</v>
      </c>
      <c r="E103" s="14"/>
    </row>
    <row r="104" spans="1:5" s="3" customFormat="1" ht="12.75" customHeight="1" x14ac:dyDescent="0.25">
      <c r="A104" s="122"/>
      <c r="B104" s="23" t="s">
        <v>19</v>
      </c>
      <c r="C104" s="114"/>
      <c r="D104" s="38">
        <v>8.1</v>
      </c>
      <c r="E104" s="14"/>
    </row>
    <row r="105" spans="1:5" s="3" customFormat="1" ht="15" customHeight="1" x14ac:dyDescent="0.25">
      <c r="A105" s="121"/>
      <c r="B105" s="44" t="s">
        <v>31</v>
      </c>
      <c r="C105" s="10" t="s">
        <v>32</v>
      </c>
      <c r="D105" s="40">
        <f t="shared" ref="D105:E105" si="26">SUM(D106)</f>
        <v>8.6</v>
      </c>
      <c r="E105" s="28">
        <f t="shared" si="26"/>
        <v>0</v>
      </c>
    </row>
    <row r="106" spans="1:5" s="3" customFormat="1" ht="12.75" customHeight="1" x14ac:dyDescent="0.25">
      <c r="A106" s="121"/>
      <c r="B106" s="36" t="s">
        <v>13</v>
      </c>
      <c r="C106" s="37"/>
      <c r="D106" s="38">
        <v>8.6</v>
      </c>
      <c r="E106" s="41"/>
    </row>
    <row r="107" spans="1:5" s="3" customFormat="1" ht="18" customHeight="1" x14ac:dyDescent="0.25">
      <c r="A107" s="121" t="s">
        <v>57</v>
      </c>
      <c r="B107" s="42" t="s">
        <v>58</v>
      </c>
      <c r="C107" s="32"/>
      <c r="D107" s="33">
        <f t="shared" ref="D107:E107" si="27">SUM(D108+D110+D113)</f>
        <v>52</v>
      </c>
      <c r="E107" s="34">
        <f t="shared" si="27"/>
        <v>0</v>
      </c>
    </row>
    <row r="108" spans="1:5" s="3" customFormat="1" ht="15" customHeight="1" x14ac:dyDescent="0.25">
      <c r="A108" s="121"/>
      <c r="B108" s="9" t="s">
        <v>11</v>
      </c>
      <c r="C108" s="10" t="s">
        <v>12</v>
      </c>
      <c r="D108" s="35">
        <f t="shared" ref="D108:E108" si="28">SUM(D109)</f>
        <v>14.7</v>
      </c>
      <c r="E108" s="11">
        <f t="shared" si="28"/>
        <v>0</v>
      </c>
    </row>
    <row r="109" spans="1:5" s="3" customFormat="1" ht="12.75" customHeight="1" x14ac:dyDescent="0.25">
      <c r="A109" s="121"/>
      <c r="B109" s="36" t="s">
        <v>13</v>
      </c>
      <c r="C109" s="37"/>
      <c r="D109" s="38">
        <v>14.7</v>
      </c>
      <c r="E109" s="14"/>
    </row>
    <row r="110" spans="1:5" s="3" customFormat="1" ht="27" x14ac:dyDescent="0.25">
      <c r="A110" s="121"/>
      <c r="B110" s="39" t="s">
        <v>45</v>
      </c>
      <c r="C110" s="10" t="s">
        <v>28</v>
      </c>
      <c r="D110" s="40">
        <f t="shared" ref="D110:E110" si="29">SUM(D111:D112)</f>
        <v>32.5</v>
      </c>
      <c r="E110" s="28">
        <f t="shared" si="29"/>
        <v>0</v>
      </c>
    </row>
    <row r="111" spans="1:5" s="3" customFormat="1" ht="12.75" customHeight="1" x14ac:dyDescent="0.25">
      <c r="A111" s="122"/>
      <c r="B111" s="18" t="s">
        <v>13</v>
      </c>
      <c r="C111" s="120"/>
      <c r="D111" s="38">
        <v>31.8</v>
      </c>
      <c r="E111" s="14"/>
    </row>
    <row r="112" spans="1:5" s="3" customFormat="1" ht="12.75" customHeight="1" x14ac:dyDescent="0.25">
      <c r="A112" s="122"/>
      <c r="B112" s="23" t="s">
        <v>19</v>
      </c>
      <c r="C112" s="123"/>
      <c r="D112" s="38">
        <v>0.7</v>
      </c>
      <c r="E112" s="14"/>
    </row>
    <row r="113" spans="1:5" s="3" customFormat="1" x14ac:dyDescent="0.25">
      <c r="A113" s="121"/>
      <c r="B113" s="44" t="s">
        <v>46</v>
      </c>
      <c r="C113" s="10" t="s">
        <v>32</v>
      </c>
      <c r="D113" s="40">
        <f t="shared" ref="D113:E113" si="30">SUM(D114)</f>
        <v>4.8</v>
      </c>
      <c r="E113" s="28">
        <f t="shared" si="30"/>
        <v>0</v>
      </c>
    </row>
    <row r="114" spans="1:5" s="3" customFormat="1" ht="12.75" customHeight="1" x14ac:dyDescent="0.25">
      <c r="A114" s="121"/>
      <c r="B114" s="36" t="s">
        <v>13</v>
      </c>
      <c r="C114" s="37"/>
      <c r="D114" s="38">
        <v>4.8</v>
      </c>
      <c r="E114" s="41"/>
    </row>
    <row r="115" spans="1:5" s="3" customFormat="1" ht="18" customHeight="1" x14ac:dyDescent="0.25">
      <c r="A115" s="121" t="s">
        <v>59</v>
      </c>
      <c r="B115" s="42" t="s">
        <v>60</v>
      </c>
      <c r="C115" s="32"/>
      <c r="D115" s="34">
        <f>SUM(D116+D118+D121)</f>
        <v>79.899999999999991</v>
      </c>
      <c r="E115" s="34">
        <f>SUM(E116+E118+E121)</f>
        <v>0</v>
      </c>
    </row>
    <row r="116" spans="1:5" s="3" customFormat="1" ht="15" customHeight="1" x14ac:dyDescent="0.25">
      <c r="A116" s="121"/>
      <c r="B116" s="9" t="s">
        <v>11</v>
      </c>
      <c r="C116" s="10" t="s">
        <v>12</v>
      </c>
      <c r="D116" s="35">
        <f t="shared" ref="D116:E116" si="31">SUM(D117)</f>
        <v>21.3</v>
      </c>
      <c r="E116" s="11">
        <f t="shared" si="31"/>
        <v>0</v>
      </c>
    </row>
    <row r="117" spans="1:5" s="3" customFormat="1" ht="12.75" customHeight="1" x14ac:dyDescent="0.25">
      <c r="A117" s="121"/>
      <c r="B117" s="36" t="s">
        <v>13</v>
      </c>
      <c r="C117" s="37"/>
      <c r="D117" s="38">
        <v>21.3</v>
      </c>
      <c r="E117" s="14"/>
    </row>
    <row r="118" spans="1:5" s="3" customFormat="1" ht="12.75" customHeight="1" x14ac:dyDescent="0.25">
      <c r="A118" s="121"/>
      <c r="B118" s="39" t="s">
        <v>27</v>
      </c>
      <c r="C118" s="10" t="s">
        <v>28</v>
      </c>
      <c r="D118" s="40">
        <f t="shared" ref="D118:E118" si="32">SUM(D119:D120)</f>
        <v>51.3</v>
      </c>
      <c r="E118" s="28">
        <f t="shared" si="32"/>
        <v>0</v>
      </c>
    </row>
    <row r="119" spans="1:5" s="3" customFormat="1" ht="12.75" customHeight="1" x14ac:dyDescent="0.25">
      <c r="A119" s="122"/>
      <c r="B119" s="18" t="s">
        <v>13</v>
      </c>
      <c r="C119" s="120"/>
      <c r="D119" s="38">
        <v>47.8</v>
      </c>
      <c r="E119" s="14"/>
    </row>
    <row r="120" spans="1:5" s="3" customFormat="1" ht="12.75" customHeight="1" x14ac:dyDescent="0.25">
      <c r="A120" s="122"/>
      <c r="B120" s="23" t="s">
        <v>19</v>
      </c>
      <c r="C120" s="114"/>
      <c r="D120" s="38">
        <v>3.5</v>
      </c>
      <c r="E120" s="14"/>
    </row>
    <row r="121" spans="1:5" s="3" customFormat="1" ht="15" customHeight="1" x14ac:dyDescent="0.25">
      <c r="A121" s="121"/>
      <c r="B121" s="44" t="s">
        <v>31</v>
      </c>
      <c r="C121" s="10" t="s">
        <v>32</v>
      </c>
      <c r="D121" s="40">
        <f t="shared" ref="D121:E121" si="33">SUM(D122)</f>
        <v>7.3</v>
      </c>
      <c r="E121" s="28">
        <f t="shared" si="33"/>
        <v>0</v>
      </c>
    </row>
    <row r="122" spans="1:5" s="3" customFormat="1" ht="12.75" customHeight="1" x14ac:dyDescent="0.25">
      <c r="A122" s="121"/>
      <c r="B122" s="36" t="s">
        <v>13</v>
      </c>
      <c r="C122" s="37"/>
      <c r="D122" s="38">
        <v>7.3</v>
      </c>
      <c r="E122" s="41"/>
    </row>
    <row r="123" spans="1:5" s="3" customFormat="1" ht="18" customHeight="1" x14ac:dyDescent="0.25">
      <c r="A123" s="124" t="s">
        <v>61</v>
      </c>
      <c r="B123" s="42" t="s">
        <v>62</v>
      </c>
      <c r="C123" s="32"/>
      <c r="D123" s="34">
        <f>SUM(D124+D126+D129)</f>
        <v>48.5</v>
      </c>
      <c r="E123" s="34">
        <f>SUM(E124+E126+E129)</f>
        <v>0</v>
      </c>
    </row>
    <row r="124" spans="1:5" s="3" customFormat="1" ht="15" customHeight="1" x14ac:dyDescent="0.25">
      <c r="A124" s="125"/>
      <c r="B124" s="9" t="s">
        <v>11</v>
      </c>
      <c r="C124" s="10" t="s">
        <v>12</v>
      </c>
      <c r="D124" s="35">
        <f t="shared" ref="D124:E124" si="34">SUM(D125)</f>
        <v>14.1</v>
      </c>
      <c r="E124" s="11">
        <f t="shared" si="34"/>
        <v>0</v>
      </c>
    </row>
    <row r="125" spans="1:5" s="3" customFormat="1" ht="12.75" customHeight="1" x14ac:dyDescent="0.25">
      <c r="A125" s="125"/>
      <c r="B125" s="36" t="s">
        <v>13</v>
      </c>
      <c r="C125" s="37"/>
      <c r="D125" s="38">
        <v>14.1</v>
      </c>
      <c r="E125" s="14"/>
    </row>
    <row r="126" spans="1:5" s="3" customFormat="1" ht="27" x14ac:dyDescent="0.25">
      <c r="A126" s="125"/>
      <c r="B126" s="39" t="s">
        <v>45</v>
      </c>
      <c r="C126" s="10" t="s">
        <v>28</v>
      </c>
      <c r="D126" s="40">
        <f t="shared" ref="D126:E126" si="35">SUM(D127:D128)</f>
        <v>26.9</v>
      </c>
      <c r="E126" s="28">
        <f t="shared" si="35"/>
        <v>0</v>
      </c>
    </row>
    <row r="127" spans="1:5" s="3" customFormat="1" ht="12.75" customHeight="1" x14ac:dyDescent="0.25">
      <c r="A127" s="125"/>
      <c r="B127" s="18" t="s">
        <v>13</v>
      </c>
      <c r="C127" s="120"/>
      <c r="D127" s="38">
        <v>25.2</v>
      </c>
      <c r="E127" s="14"/>
    </row>
    <row r="128" spans="1:5" s="3" customFormat="1" ht="12.75" customHeight="1" x14ac:dyDescent="0.25">
      <c r="A128" s="125"/>
      <c r="B128" s="23" t="s">
        <v>19</v>
      </c>
      <c r="C128" s="114"/>
      <c r="D128" s="38">
        <v>1.7</v>
      </c>
      <c r="E128" s="14"/>
    </row>
    <row r="129" spans="1:5" s="3" customFormat="1" ht="15" customHeight="1" x14ac:dyDescent="0.25">
      <c r="A129" s="125"/>
      <c r="B129" s="44" t="s">
        <v>31</v>
      </c>
      <c r="C129" s="10" t="s">
        <v>32</v>
      </c>
      <c r="D129" s="40">
        <f t="shared" ref="D129:E129" si="36">SUM(D130)</f>
        <v>7.5</v>
      </c>
      <c r="E129" s="28">
        <f t="shared" si="36"/>
        <v>0</v>
      </c>
    </row>
    <row r="130" spans="1:5" s="3" customFormat="1" ht="12.75" customHeight="1" x14ac:dyDescent="0.25">
      <c r="A130" s="125"/>
      <c r="B130" s="36" t="s">
        <v>13</v>
      </c>
      <c r="C130" s="37"/>
      <c r="D130" s="38">
        <v>7.5</v>
      </c>
      <c r="E130" s="41"/>
    </row>
    <row r="131" spans="1:5" s="3" customFormat="1" ht="18" customHeight="1" x14ac:dyDescent="0.25">
      <c r="A131" s="121" t="s">
        <v>63</v>
      </c>
      <c r="B131" s="42" t="s">
        <v>64</v>
      </c>
      <c r="C131" s="32"/>
      <c r="D131" s="33">
        <f t="shared" ref="D131:E131" si="37">SUM(D132+D134+D137)</f>
        <v>40.299999999999997</v>
      </c>
      <c r="E131" s="34">
        <f t="shared" si="37"/>
        <v>0</v>
      </c>
    </row>
    <row r="132" spans="1:5" s="3" customFormat="1" ht="15" customHeight="1" x14ac:dyDescent="0.25">
      <c r="A132" s="121"/>
      <c r="B132" s="9" t="s">
        <v>11</v>
      </c>
      <c r="C132" s="10" t="s">
        <v>12</v>
      </c>
      <c r="D132" s="35">
        <f t="shared" ref="D132:E132" si="38">SUM(D133)</f>
        <v>10.4</v>
      </c>
      <c r="E132" s="11">
        <f t="shared" si="38"/>
        <v>0</v>
      </c>
    </row>
    <row r="133" spans="1:5" s="3" customFormat="1" ht="12.75" customHeight="1" x14ac:dyDescent="0.25">
      <c r="A133" s="121"/>
      <c r="B133" s="36" t="s">
        <v>13</v>
      </c>
      <c r="C133" s="37"/>
      <c r="D133" s="38">
        <v>10.4</v>
      </c>
      <c r="E133" s="14"/>
    </row>
    <row r="134" spans="1:5" s="3" customFormat="1" ht="27" x14ac:dyDescent="0.25">
      <c r="A134" s="121"/>
      <c r="B134" s="39" t="s">
        <v>45</v>
      </c>
      <c r="C134" s="10" t="s">
        <v>28</v>
      </c>
      <c r="D134" s="40">
        <f t="shared" ref="D134:E134" si="39">SUM(D135:D136)</f>
        <v>25.5</v>
      </c>
      <c r="E134" s="28">
        <f t="shared" si="39"/>
        <v>0</v>
      </c>
    </row>
    <row r="135" spans="1:5" s="3" customFormat="1" ht="12.75" customHeight="1" x14ac:dyDescent="0.25">
      <c r="A135" s="122"/>
      <c r="B135" s="18" t="s">
        <v>13</v>
      </c>
      <c r="C135" s="120"/>
      <c r="D135" s="38">
        <v>23</v>
      </c>
      <c r="E135" s="14"/>
    </row>
    <row r="136" spans="1:5" s="3" customFormat="1" ht="12.75" customHeight="1" x14ac:dyDescent="0.25">
      <c r="A136" s="122"/>
      <c r="B136" s="23" t="s">
        <v>19</v>
      </c>
      <c r="C136" s="123"/>
      <c r="D136" s="38">
        <v>2.5</v>
      </c>
      <c r="E136" s="14"/>
    </row>
    <row r="137" spans="1:5" s="3" customFormat="1" ht="15" customHeight="1" x14ac:dyDescent="0.25">
      <c r="A137" s="121"/>
      <c r="B137" s="44" t="s">
        <v>46</v>
      </c>
      <c r="C137" s="10" t="s">
        <v>32</v>
      </c>
      <c r="D137" s="40">
        <f t="shared" ref="D137:E137" si="40">SUM(D138)</f>
        <v>4.4000000000000004</v>
      </c>
      <c r="E137" s="28">
        <f t="shared" si="40"/>
        <v>0</v>
      </c>
    </row>
    <row r="138" spans="1:5" s="3" customFormat="1" ht="12.75" customHeight="1" x14ac:dyDescent="0.25">
      <c r="A138" s="121"/>
      <c r="B138" s="36" t="s">
        <v>13</v>
      </c>
      <c r="C138" s="37"/>
      <c r="D138" s="38">
        <v>4.4000000000000004</v>
      </c>
      <c r="E138" s="41"/>
    </row>
    <row r="139" spans="1:5" s="3" customFormat="1" ht="18" customHeight="1" x14ac:dyDescent="0.25">
      <c r="A139" s="118" t="s">
        <v>65</v>
      </c>
      <c r="B139" s="42" t="s">
        <v>66</v>
      </c>
      <c r="C139" s="32"/>
      <c r="D139" s="33">
        <f t="shared" ref="D139:E139" si="41">SUM(D140+D142+D145)</f>
        <v>36.799999999999997</v>
      </c>
      <c r="E139" s="34">
        <f t="shared" si="41"/>
        <v>0</v>
      </c>
    </row>
    <row r="140" spans="1:5" s="3" customFormat="1" ht="15" customHeight="1" x14ac:dyDescent="0.25">
      <c r="A140" s="118"/>
      <c r="B140" s="9" t="s">
        <v>11</v>
      </c>
      <c r="C140" s="10" t="s">
        <v>12</v>
      </c>
      <c r="D140" s="35">
        <f t="shared" ref="D140:E140" si="42">SUM(D141)</f>
        <v>13.8</v>
      </c>
      <c r="E140" s="11">
        <f t="shared" si="42"/>
        <v>0</v>
      </c>
    </row>
    <row r="141" spans="1:5" s="3" customFormat="1" ht="12.75" customHeight="1" x14ac:dyDescent="0.25">
      <c r="A141" s="118"/>
      <c r="B141" s="36" t="s">
        <v>13</v>
      </c>
      <c r="C141" s="37"/>
      <c r="D141" s="38">
        <v>13.8</v>
      </c>
      <c r="E141" s="14"/>
    </row>
    <row r="142" spans="1:5" s="3" customFormat="1" ht="27" x14ac:dyDescent="0.25">
      <c r="A142" s="118"/>
      <c r="B142" s="39" t="s">
        <v>45</v>
      </c>
      <c r="C142" s="10" t="s">
        <v>28</v>
      </c>
      <c r="D142" s="40">
        <f t="shared" ref="D142:E142" si="43">SUM(D143:D144)</f>
        <v>19.7</v>
      </c>
      <c r="E142" s="28">
        <f t="shared" si="43"/>
        <v>0</v>
      </c>
    </row>
    <row r="143" spans="1:5" s="3" customFormat="1" ht="12.75" customHeight="1" x14ac:dyDescent="0.25">
      <c r="A143" s="119"/>
      <c r="B143" s="18" t="s">
        <v>13</v>
      </c>
      <c r="C143" s="120"/>
      <c r="D143" s="38">
        <v>16.8</v>
      </c>
      <c r="E143" s="14"/>
    </row>
    <row r="144" spans="1:5" s="3" customFormat="1" ht="12.75" customHeight="1" x14ac:dyDescent="0.25">
      <c r="A144" s="119"/>
      <c r="B144" s="23" t="s">
        <v>19</v>
      </c>
      <c r="C144" s="114"/>
      <c r="D144" s="38">
        <v>2.9</v>
      </c>
      <c r="E144" s="14"/>
    </row>
    <row r="145" spans="1:5" s="3" customFormat="1" ht="15" customHeight="1" x14ac:dyDescent="0.25">
      <c r="A145" s="118"/>
      <c r="B145" s="44" t="s">
        <v>46</v>
      </c>
      <c r="C145" s="10" t="s">
        <v>32</v>
      </c>
      <c r="D145" s="40">
        <f t="shared" ref="D145:E145" si="44">SUM(D146)</f>
        <v>3.3</v>
      </c>
      <c r="E145" s="28">
        <f t="shared" si="44"/>
        <v>0</v>
      </c>
    </row>
    <row r="146" spans="1:5" s="3" customFormat="1" ht="12.75" customHeight="1" x14ac:dyDescent="0.25">
      <c r="A146" s="118"/>
      <c r="B146" s="36" t="s">
        <v>13</v>
      </c>
      <c r="C146" s="37"/>
      <c r="D146" s="38">
        <v>3.3</v>
      </c>
      <c r="E146" s="41"/>
    </row>
    <row r="147" spans="1:5" s="3" customFormat="1" ht="18" customHeight="1" x14ac:dyDescent="0.25">
      <c r="A147" s="109" t="s">
        <v>67</v>
      </c>
      <c r="B147" s="42" t="s">
        <v>68</v>
      </c>
      <c r="C147" s="32"/>
      <c r="D147" s="46">
        <f>SUM(D148+D150+D153)</f>
        <v>68.599999999999994</v>
      </c>
      <c r="E147" s="46">
        <f>SUM(E148+E150+E153)</f>
        <v>0</v>
      </c>
    </row>
    <row r="148" spans="1:5" s="3" customFormat="1" ht="15" customHeight="1" x14ac:dyDescent="0.25">
      <c r="A148" s="108"/>
      <c r="B148" s="9" t="s">
        <v>11</v>
      </c>
      <c r="C148" s="10" t="s">
        <v>12</v>
      </c>
      <c r="D148" s="35">
        <f t="shared" ref="D148:E148" si="45">SUM(D149)</f>
        <v>24.3</v>
      </c>
      <c r="E148" s="11">
        <f t="shared" si="45"/>
        <v>0</v>
      </c>
    </row>
    <row r="149" spans="1:5" s="3" customFormat="1" ht="12.75" customHeight="1" x14ac:dyDescent="0.25">
      <c r="A149" s="108"/>
      <c r="B149" s="36" t="s">
        <v>13</v>
      </c>
      <c r="C149" s="37"/>
      <c r="D149" s="38">
        <v>24.3</v>
      </c>
      <c r="E149" s="14"/>
    </row>
    <row r="150" spans="1:5" s="3" customFormat="1" ht="27" x14ac:dyDescent="0.25">
      <c r="A150" s="108"/>
      <c r="B150" s="39" t="s">
        <v>27</v>
      </c>
      <c r="C150" s="10" t="s">
        <v>28</v>
      </c>
      <c r="D150" s="40">
        <f t="shared" ref="D150:E150" si="46">SUM(D151:D152)</f>
        <v>37.299999999999997</v>
      </c>
      <c r="E150" s="28">
        <f t="shared" si="46"/>
        <v>0</v>
      </c>
    </row>
    <row r="151" spans="1:5" s="3" customFormat="1" ht="12.75" customHeight="1" x14ac:dyDescent="0.25">
      <c r="A151" s="108"/>
      <c r="B151" s="18" t="s">
        <v>13</v>
      </c>
      <c r="C151" s="120"/>
      <c r="D151" s="38">
        <v>32.299999999999997</v>
      </c>
      <c r="E151" s="14"/>
    </row>
    <row r="152" spans="1:5" s="3" customFormat="1" ht="12.75" customHeight="1" x14ac:dyDescent="0.25">
      <c r="A152" s="108"/>
      <c r="B152" s="23" t="s">
        <v>19</v>
      </c>
      <c r="C152" s="114"/>
      <c r="D152" s="38">
        <v>5</v>
      </c>
      <c r="E152" s="14"/>
    </row>
    <row r="153" spans="1:5" s="3" customFormat="1" ht="15" customHeight="1" x14ac:dyDescent="0.25">
      <c r="A153" s="108"/>
      <c r="B153" s="44" t="s">
        <v>46</v>
      </c>
      <c r="C153" s="10" t="s">
        <v>32</v>
      </c>
      <c r="D153" s="40">
        <f t="shared" ref="D153:E153" si="47">SUM(D154)</f>
        <v>7</v>
      </c>
      <c r="E153" s="28">
        <f t="shared" si="47"/>
        <v>0</v>
      </c>
    </row>
    <row r="154" spans="1:5" s="3" customFormat="1" ht="12.75" customHeight="1" x14ac:dyDescent="0.25">
      <c r="A154" s="108"/>
      <c r="B154" s="36" t="s">
        <v>13</v>
      </c>
      <c r="C154" s="37"/>
      <c r="D154" s="38">
        <v>7</v>
      </c>
      <c r="E154" s="41"/>
    </row>
    <row r="155" spans="1:5" s="3" customFormat="1" ht="18" customHeight="1" x14ac:dyDescent="0.25">
      <c r="A155" s="118" t="s">
        <v>69</v>
      </c>
      <c r="B155" s="47" t="s">
        <v>70</v>
      </c>
      <c r="C155" s="43"/>
      <c r="D155" s="33">
        <f t="shared" ref="D155:E155" si="48">SUM(D157:D158)</f>
        <v>1349.5</v>
      </c>
      <c r="E155" s="34">
        <f t="shared" si="48"/>
        <v>1249.2</v>
      </c>
    </row>
    <row r="156" spans="1:5" s="3" customFormat="1" ht="15" customHeight="1" x14ac:dyDescent="0.25">
      <c r="A156" s="119"/>
      <c r="B156" s="9" t="s">
        <v>11</v>
      </c>
      <c r="C156" s="10" t="s">
        <v>12</v>
      </c>
      <c r="D156" s="35">
        <f t="shared" ref="D156:E156" si="49">SUM(D157:D158)</f>
        <v>1349.5</v>
      </c>
      <c r="E156" s="11">
        <f t="shared" si="49"/>
        <v>1249.2</v>
      </c>
    </row>
    <row r="157" spans="1:5" s="3" customFormat="1" ht="12.75" customHeight="1" x14ac:dyDescent="0.25">
      <c r="A157" s="119"/>
      <c r="B157" s="29" t="s">
        <v>17</v>
      </c>
      <c r="C157" s="120"/>
      <c r="D157" s="38">
        <v>1299.8</v>
      </c>
      <c r="E157" s="14">
        <v>1206</v>
      </c>
    </row>
    <row r="158" spans="1:5" s="3" customFormat="1" ht="12.75" customHeight="1" x14ac:dyDescent="0.25">
      <c r="A158" s="119"/>
      <c r="B158" s="23" t="s">
        <v>13</v>
      </c>
      <c r="C158" s="114"/>
      <c r="D158" s="48">
        <v>49.7</v>
      </c>
      <c r="E158" s="49">
        <v>43.2</v>
      </c>
    </row>
    <row r="159" spans="1:5" s="3" customFormat="1" ht="18" customHeight="1" x14ac:dyDescent="0.25">
      <c r="A159" s="118" t="s">
        <v>71</v>
      </c>
      <c r="B159" s="31" t="s">
        <v>72</v>
      </c>
      <c r="C159" s="50"/>
      <c r="D159" s="51">
        <f>SUM(D160)</f>
        <v>1722.1</v>
      </c>
      <c r="E159" s="51">
        <f>SUM(E160)</f>
        <v>1455.7</v>
      </c>
    </row>
    <row r="160" spans="1:5" s="3" customFormat="1" ht="27" x14ac:dyDescent="0.25">
      <c r="A160" s="119"/>
      <c r="B160" s="24" t="s">
        <v>73</v>
      </c>
      <c r="C160" s="52" t="s">
        <v>21</v>
      </c>
      <c r="D160" s="53">
        <f>SUM(D161:D165)</f>
        <v>1722.1</v>
      </c>
      <c r="E160" s="54">
        <f>SUM(E161:E165)</f>
        <v>1455.7</v>
      </c>
    </row>
    <row r="161" spans="1:5" s="3" customFormat="1" ht="12.75" customHeight="1" x14ac:dyDescent="0.25">
      <c r="A161" s="119"/>
      <c r="B161" s="18" t="s">
        <v>23</v>
      </c>
      <c r="C161" s="126"/>
      <c r="D161" s="55">
        <v>1044.8</v>
      </c>
      <c r="E161" s="55">
        <v>1009.1</v>
      </c>
    </row>
    <row r="162" spans="1:5" s="3" customFormat="1" ht="12.75" customHeight="1" x14ac:dyDescent="0.25">
      <c r="A162" s="119"/>
      <c r="B162" s="29" t="s">
        <v>17</v>
      </c>
      <c r="C162" s="126"/>
      <c r="D162" s="56">
        <v>39</v>
      </c>
      <c r="E162" s="55"/>
    </row>
    <row r="163" spans="1:5" s="3" customFormat="1" ht="12.75" customHeight="1" x14ac:dyDescent="0.25">
      <c r="A163" s="119"/>
      <c r="B163" s="21" t="s">
        <v>18</v>
      </c>
      <c r="C163" s="126"/>
      <c r="D163" s="56">
        <v>11.6</v>
      </c>
      <c r="E163" s="55">
        <v>11.4</v>
      </c>
    </row>
    <row r="164" spans="1:5" s="3" customFormat="1" ht="12.75" customHeight="1" x14ac:dyDescent="0.25">
      <c r="A164" s="119"/>
      <c r="B164" s="21" t="s">
        <v>13</v>
      </c>
      <c r="C164" s="126"/>
      <c r="D164" s="55">
        <v>624</v>
      </c>
      <c r="E164" s="55">
        <v>435.2</v>
      </c>
    </row>
    <row r="165" spans="1:5" s="3" customFormat="1" ht="12.75" customHeight="1" x14ac:dyDescent="0.25">
      <c r="A165" s="119"/>
      <c r="B165" s="23" t="s">
        <v>19</v>
      </c>
      <c r="C165" s="127"/>
      <c r="D165" s="55">
        <v>2.7</v>
      </c>
      <c r="E165" s="55"/>
    </row>
    <row r="166" spans="1:5" s="3" customFormat="1" ht="18" customHeight="1" x14ac:dyDescent="0.25">
      <c r="A166" s="118" t="s">
        <v>74</v>
      </c>
      <c r="B166" s="31" t="s">
        <v>75</v>
      </c>
      <c r="C166" s="50"/>
      <c r="D166" s="57">
        <f>SUM(D167)</f>
        <v>1633.9</v>
      </c>
      <c r="E166" s="57">
        <f>SUM(E167)</f>
        <v>1339.8</v>
      </c>
    </row>
    <row r="167" spans="1:5" s="3" customFormat="1" ht="27" x14ac:dyDescent="0.25">
      <c r="A167" s="119"/>
      <c r="B167" s="24" t="s">
        <v>73</v>
      </c>
      <c r="C167" s="52" t="s">
        <v>21</v>
      </c>
      <c r="D167" s="53">
        <f>SUM(D168:D171)</f>
        <v>1633.9</v>
      </c>
      <c r="E167" s="54">
        <f>SUM(E168:E171)</f>
        <v>1339.8</v>
      </c>
    </row>
    <row r="168" spans="1:5" s="3" customFormat="1" ht="12.75" customHeight="1" x14ac:dyDescent="0.25">
      <c r="A168" s="119"/>
      <c r="B168" s="21" t="s">
        <v>23</v>
      </c>
      <c r="C168" s="126"/>
      <c r="D168" s="58">
        <v>904</v>
      </c>
      <c r="E168" s="59">
        <v>873.4</v>
      </c>
    </row>
    <row r="169" spans="1:5" s="3" customFormat="1" ht="12.75" customHeight="1" x14ac:dyDescent="0.25">
      <c r="A169" s="119"/>
      <c r="B169" s="29" t="s">
        <v>17</v>
      </c>
      <c r="C169" s="126"/>
      <c r="D169" s="56">
        <v>34</v>
      </c>
      <c r="E169" s="59"/>
    </row>
    <row r="170" spans="1:5" s="3" customFormat="1" ht="12.75" customHeight="1" x14ac:dyDescent="0.25">
      <c r="A170" s="119"/>
      <c r="B170" s="21" t="s">
        <v>13</v>
      </c>
      <c r="C170" s="126"/>
      <c r="D170" s="58">
        <v>678.5</v>
      </c>
      <c r="E170" s="59">
        <v>466.4</v>
      </c>
    </row>
    <row r="171" spans="1:5" s="3" customFormat="1" ht="12.75" customHeight="1" x14ac:dyDescent="0.25">
      <c r="A171" s="119"/>
      <c r="B171" s="23" t="s">
        <v>19</v>
      </c>
      <c r="C171" s="127"/>
      <c r="D171" s="60">
        <v>17.399999999999999</v>
      </c>
      <c r="E171" s="61"/>
    </row>
    <row r="172" spans="1:5" s="3" customFormat="1" ht="18" customHeight="1" x14ac:dyDescent="0.25">
      <c r="A172" s="110" t="s">
        <v>76</v>
      </c>
      <c r="B172" s="31" t="s">
        <v>77</v>
      </c>
      <c r="C172" s="62"/>
      <c r="D172" s="63">
        <f>SUM(D173)</f>
        <v>2243.6999999999998</v>
      </c>
      <c r="E172" s="63">
        <f>SUM(E173)</f>
        <v>1875.1</v>
      </c>
    </row>
    <row r="173" spans="1:5" s="3" customFormat="1" ht="27" x14ac:dyDescent="0.25">
      <c r="A173" s="108"/>
      <c r="B173" s="24" t="s">
        <v>73</v>
      </c>
      <c r="C173" s="52" t="s">
        <v>21</v>
      </c>
      <c r="D173" s="53">
        <f>SUM(D174:D179)</f>
        <v>2243.6999999999998</v>
      </c>
      <c r="E173" s="54">
        <f>SUM(E174:E179)</f>
        <v>1875.1</v>
      </c>
    </row>
    <row r="174" spans="1:5" s="3" customFormat="1" ht="12.75" customHeight="1" x14ac:dyDescent="0.25">
      <c r="A174" s="108"/>
      <c r="B174" s="21" t="s">
        <v>23</v>
      </c>
      <c r="C174" s="126"/>
      <c r="D174" s="58">
        <v>1069.3</v>
      </c>
      <c r="E174" s="59">
        <v>1034.7</v>
      </c>
    </row>
    <row r="175" spans="1:5" s="3" customFormat="1" ht="12.75" customHeight="1" x14ac:dyDescent="0.25">
      <c r="A175" s="108"/>
      <c r="B175" s="21" t="s">
        <v>42</v>
      </c>
      <c r="C175" s="126"/>
      <c r="D175" s="14">
        <v>29.1</v>
      </c>
      <c r="E175" s="99">
        <v>28.5</v>
      </c>
    </row>
    <row r="176" spans="1:5" s="3" customFormat="1" ht="12.75" customHeight="1" x14ac:dyDescent="0.25">
      <c r="A176" s="108"/>
      <c r="B176" s="29" t="s">
        <v>17</v>
      </c>
      <c r="C176" s="126"/>
      <c r="D176" s="56">
        <v>38</v>
      </c>
      <c r="E176" s="59"/>
    </row>
    <row r="177" spans="1:5" s="3" customFormat="1" ht="12.75" customHeight="1" x14ac:dyDescent="0.25">
      <c r="A177" s="108"/>
      <c r="B177" s="21" t="s">
        <v>33</v>
      </c>
      <c r="C177" s="126"/>
      <c r="D177" s="56">
        <v>0.7</v>
      </c>
      <c r="E177" s="99">
        <v>0.1</v>
      </c>
    </row>
    <row r="178" spans="1:5" s="3" customFormat="1" ht="12.75" customHeight="1" x14ac:dyDescent="0.25">
      <c r="A178" s="108"/>
      <c r="B178" s="21" t="s">
        <v>13</v>
      </c>
      <c r="C178" s="126"/>
      <c r="D178" s="100">
        <v>1070.4000000000001</v>
      </c>
      <c r="E178" s="59">
        <v>811.8</v>
      </c>
    </row>
    <row r="179" spans="1:5" s="3" customFormat="1" ht="12.75" customHeight="1" x14ac:dyDescent="0.25">
      <c r="A179" s="108"/>
      <c r="B179" s="23" t="s">
        <v>19</v>
      </c>
      <c r="C179" s="127"/>
      <c r="D179" s="60">
        <v>36.200000000000003</v>
      </c>
      <c r="E179" s="64"/>
    </row>
    <row r="180" spans="1:5" s="3" customFormat="1" ht="18" customHeight="1" x14ac:dyDescent="0.25">
      <c r="A180" s="110" t="s">
        <v>78</v>
      </c>
      <c r="B180" s="65" t="s">
        <v>79</v>
      </c>
      <c r="C180" s="62"/>
      <c r="D180" s="63">
        <f>SUM(D181)</f>
        <v>2433.9</v>
      </c>
      <c r="E180" s="63">
        <f>SUM(E181)</f>
        <v>1951.3</v>
      </c>
    </row>
    <row r="181" spans="1:5" s="3" customFormat="1" ht="27" x14ac:dyDescent="0.25">
      <c r="A181" s="109"/>
      <c r="B181" s="24" t="s">
        <v>73</v>
      </c>
      <c r="C181" s="52" t="s">
        <v>21</v>
      </c>
      <c r="D181" s="53">
        <f>SUM(D182:D186)</f>
        <v>2433.9</v>
      </c>
      <c r="E181" s="54">
        <f>SUM(E182:E186)</f>
        <v>1951.3</v>
      </c>
    </row>
    <row r="182" spans="1:5" s="3" customFormat="1" ht="12.75" customHeight="1" x14ac:dyDescent="0.25">
      <c r="A182" s="109"/>
      <c r="B182" s="21" t="s">
        <v>23</v>
      </c>
      <c r="C182" s="126"/>
      <c r="D182" s="101">
        <v>1412.2</v>
      </c>
      <c r="E182" s="59">
        <v>1364.5</v>
      </c>
    </row>
    <row r="183" spans="1:5" s="3" customFormat="1" ht="12.75" customHeight="1" x14ac:dyDescent="0.25">
      <c r="A183" s="109"/>
      <c r="B183" s="29" t="s">
        <v>17</v>
      </c>
      <c r="C183" s="126"/>
      <c r="D183" s="56">
        <v>73</v>
      </c>
      <c r="E183" s="59"/>
    </row>
    <row r="184" spans="1:5" s="3" customFormat="1" ht="12.75" customHeight="1" x14ac:dyDescent="0.25">
      <c r="A184" s="109"/>
      <c r="B184" s="21" t="s">
        <v>18</v>
      </c>
      <c r="C184" s="126"/>
      <c r="D184" s="66">
        <v>23</v>
      </c>
      <c r="E184" s="59">
        <v>18.100000000000001</v>
      </c>
    </row>
    <row r="185" spans="1:5" s="3" customFormat="1" ht="12.75" customHeight="1" x14ac:dyDescent="0.25">
      <c r="A185" s="109"/>
      <c r="B185" s="21" t="s">
        <v>13</v>
      </c>
      <c r="C185" s="126"/>
      <c r="D185" s="58">
        <v>920.6</v>
      </c>
      <c r="E185" s="59">
        <v>568.70000000000005</v>
      </c>
    </row>
    <row r="186" spans="1:5" s="3" customFormat="1" ht="12.75" customHeight="1" x14ac:dyDescent="0.25">
      <c r="A186" s="109"/>
      <c r="B186" s="23" t="s">
        <v>19</v>
      </c>
      <c r="C186" s="127"/>
      <c r="D186" s="60">
        <v>5.0999999999999996</v>
      </c>
      <c r="E186" s="64"/>
    </row>
    <row r="187" spans="1:5" s="3" customFormat="1" ht="18" customHeight="1" x14ac:dyDescent="0.25">
      <c r="A187" s="128" t="s">
        <v>80</v>
      </c>
      <c r="B187" s="31" t="s">
        <v>81</v>
      </c>
      <c r="C187" s="62"/>
      <c r="D187" s="63">
        <f>SUM(D188)</f>
        <v>1793</v>
      </c>
      <c r="E187" s="63">
        <f>SUM(E188)</f>
        <v>1452.1</v>
      </c>
    </row>
    <row r="188" spans="1:5" s="3" customFormat="1" ht="27" x14ac:dyDescent="0.25">
      <c r="A188" s="129"/>
      <c r="B188" s="24" t="s">
        <v>73</v>
      </c>
      <c r="C188" s="52" t="s">
        <v>21</v>
      </c>
      <c r="D188" s="53">
        <f>SUM(D189:D193)</f>
        <v>1793</v>
      </c>
      <c r="E188" s="54">
        <f>SUM(E189:E193)</f>
        <v>1452.1</v>
      </c>
    </row>
    <row r="189" spans="1:5" s="3" customFormat="1" ht="12.75" customHeight="1" x14ac:dyDescent="0.25">
      <c r="A189" s="129"/>
      <c r="B189" s="67" t="s">
        <v>23</v>
      </c>
      <c r="C189" s="126"/>
      <c r="D189" s="58">
        <v>943.2</v>
      </c>
      <c r="E189" s="59">
        <v>911.5</v>
      </c>
    </row>
    <row r="190" spans="1:5" s="3" customFormat="1" ht="12.75" customHeight="1" x14ac:dyDescent="0.25">
      <c r="A190" s="129"/>
      <c r="B190" s="29" t="s">
        <v>17</v>
      </c>
      <c r="C190" s="126"/>
      <c r="D190" s="56">
        <v>52</v>
      </c>
      <c r="E190" s="59"/>
    </row>
    <row r="191" spans="1:5" s="3" customFormat="1" ht="12.75" customHeight="1" x14ac:dyDescent="0.25">
      <c r="A191" s="129"/>
      <c r="B191" s="67" t="s">
        <v>18</v>
      </c>
      <c r="C191" s="126"/>
      <c r="D191" s="66">
        <v>7.6</v>
      </c>
      <c r="E191" s="59">
        <v>4.5</v>
      </c>
    </row>
    <row r="192" spans="1:5" s="3" customFormat="1" ht="12.75" customHeight="1" x14ac:dyDescent="0.25">
      <c r="A192" s="129"/>
      <c r="B192" s="67" t="s">
        <v>13</v>
      </c>
      <c r="C192" s="126"/>
      <c r="D192" s="58">
        <v>773.7</v>
      </c>
      <c r="E192" s="59">
        <v>536.1</v>
      </c>
    </row>
    <row r="193" spans="1:5" s="3" customFormat="1" ht="12.75" customHeight="1" x14ac:dyDescent="0.25">
      <c r="A193" s="129"/>
      <c r="B193" s="68" t="s">
        <v>19</v>
      </c>
      <c r="C193" s="127"/>
      <c r="D193" s="60">
        <v>16.5</v>
      </c>
      <c r="E193" s="64"/>
    </row>
    <row r="194" spans="1:5" s="3" customFormat="1" ht="18" customHeight="1" x14ac:dyDescent="0.25">
      <c r="A194" s="110" t="s">
        <v>82</v>
      </c>
      <c r="B194" s="65" t="s">
        <v>83</v>
      </c>
      <c r="C194" s="62"/>
      <c r="D194" s="63">
        <f>SUM(D195)</f>
        <v>3074.8999999999992</v>
      </c>
      <c r="E194" s="63">
        <f>SUM(E195)</f>
        <v>2583.2000000000003</v>
      </c>
    </row>
    <row r="195" spans="1:5" s="3" customFormat="1" ht="27" x14ac:dyDescent="0.25">
      <c r="A195" s="108"/>
      <c r="B195" s="24" t="s">
        <v>73</v>
      </c>
      <c r="C195" s="52" t="s">
        <v>21</v>
      </c>
      <c r="D195" s="53">
        <f>SUM(D196:D201)</f>
        <v>3074.8999999999992</v>
      </c>
      <c r="E195" s="54">
        <f>SUM(E196:E201)</f>
        <v>2583.2000000000003</v>
      </c>
    </row>
    <row r="196" spans="1:5" s="3" customFormat="1" ht="12.75" customHeight="1" x14ac:dyDescent="0.25">
      <c r="A196" s="108"/>
      <c r="B196" s="21" t="s">
        <v>23</v>
      </c>
      <c r="C196" s="126"/>
      <c r="D196" s="101">
        <v>2062.1999999999998</v>
      </c>
      <c r="E196" s="59">
        <v>1983.4</v>
      </c>
    </row>
    <row r="197" spans="1:5" s="3" customFormat="1" ht="12.75" customHeight="1" x14ac:dyDescent="0.25">
      <c r="A197" s="108"/>
      <c r="B197" s="21" t="s">
        <v>42</v>
      </c>
      <c r="C197" s="126"/>
      <c r="D197" s="14">
        <v>134.69999999999999</v>
      </c>
      <c r="E197" s="99">
        <v>131.6</v>
      </c>
    </row>
    <row r="198" spans="1:5" s="3" customFormat="1" ht="12.75" customHeight="1" x14ac:dyDescent="0.25">
      <c r="A198" s="108"/>
      <c r="B198" s="29" t="s">
        <v>17</v>
      </c>
      <c r="C198" s="126"/>
      <c r="D198" s="56">
        <v>68</v>
      </c>
      <c r="E198" s="59"/>
    </row>
    <row r="199" spans="1:5" s="3" customFormat="1" ht="12.75" customHeight="1" x14ac:dyDescent="0.25">
      <c r="A199" s="108"/>
      <c r="B199" s="21" t="s">
        <v>18</v>
      </c>
      <c r="C199" s="126"/>
      <c r="D199" s="66">
        <v>23.2</v>
      </c>
      <c r="E199" s="59">
        <v>22.9</v>
      </c>
    </row>
    <row r="200" spans="1:5" s="3" customFormat="1" ht="12.75" customHeight="1" x14ac:dyDescent="0.25">
      <c r="A200" s="108"/>
      <c r="B200" s="21" t="s">
        <v>13</v>
      </c>
      <c r="C200" s="126"/>
      <c r="D200" s="58">
        <v>783.2</v>
      </c>
      <c r="E200" s="59">
        <v>445.3</v>
      </c>
    </row>
    <row r="201" spans="1:5" s="3" customFormat="1" ht="12.75" customHeight="1" x14ac:dyDescent="0.25">
      <c r="A201" s="108"/>
      <c r="B201" s="23" t="s">
        <v>19</v>
      </c>
      <c r="C201" s="127"/>
      <c r="D201" s="60">
        <v>3.6</v>
      </c>
      <c r="E201" s="64"/>
    </row>
    <row r="202" spans="1:5" s="3" customFormat="1" ht="18" customHeight="1" x14ac:dyDescent="0.25">
      <c r="A202" s="128" t="s">
        <v>84</v>
      </c>
      <c r="B202" s="31" t="s">
        <v>85</v>
      </c>
      <c r="C202" s="62"/>
      <c r="D202" s="63">
        <f>SUM(D203)</f>
        <v>912.8</v>
      </c>
      <c r="E202" s="63">
        <f>SUM(E203)</f>
        <v>778.7</v>
      </c>
    </row>
    <row r="203" spans="1:5" s="3" customFormat="1" ht="27" x14ac:dyDescent="0.25">
      <c r="A203" s="129"/>
      <c r="B203" s="24" t="s">
        <v>73</v>
      </c>
      <c r="C203" s="52" t="s">
        <v>21</v>
      </c>
      <c r="D203" s="53">
        <f>SUM(D204:D207)</f>
        <v>912.8</v>
      </c>
      <c r="E203" s="54">
        <f>SUM(E204:E207)</f>
        <v>778.7</v>
      </c>
    </row>
    <row r="204" spans="1:5" s="3" customFormat="1" ht="12.75" customHeight="1" x14ac:dyDescent="0.25">
      <c r="A204" s="129"/>
      <c r="B204" s="67" t="s">
        <v>23</v>
      </c>
      <c r="C204" s="126"/>
      <c r="D204" s="58">
        <v>432.4</v>
      </c>
      <c r="E204" s="59">
        <v>417.8</v>
      </c>
    </row>
    <row r="205" spans="1:5" s="3" customFormat="1" ht="12.75" customHeight="1" x14ac:dyDescent="0.25">
      <c r="A205" s="129"/>
      <c r="B205" s="29" t="s">
        <v>17</v>
      </c>
      <c r="C205" s="126"/>
      <c r="D205" s="56">
        <v>16.399999999999999</v>
      </c>
      <c r="E205" s="59"/>
    </row>
    <row r="206" spans="1:5" s="3" customFormat="1" ht="12.75" customHeight="1" x14ac:dyDescent="0.25">
      <c r="A206" s="129"/>
      <c r="B206" s="67" t="s">
        <v>13</v>
      </c>
      <c r="C206" s="126"/>
      <c r="D206" s="58">
        <v>441</v>
      </c>
      <c r="E206" s="59">
        <v>360.9</v>
      </c>
    </row>
    <row r="207" spans="1:5" s="3" customFormat="1" ht="12.75" customHeight="1" x14ac:dyDescent="0.25">
      <c r="A207" s="129"/>
      <c r="B207" s="68" t="s">
        <v>19</v>
      </c>
      <c r="C207" s="127"/>
      <c r="D207" s="60">
        <v>23</v>
      </c>
      <c r="E207" s="64"/>
    </row>
    <row r="208" spans="1:5" s="3" customFormat="1" ht="18" customHeight="1" x14ac:dyDescent="0.25">
      <c r="A208" s="118" t="s">
        <v>86</v>
      </c>
      <c r="B208" s="65" t="s">
        <v>87</v>
      </c>
      <c r="C208" s="62"/>
      <c r="D208" s="63">
        <f>SUM(D209)</f>
        <v>1441.5</v>
      </c>
      <c r="E208" s="63">
        <f>SUM(E209)</f>
        <v>1197.0999999999999</v>
      </c>
    </row>
    <row r="209" spans="1:5" s="3" customFormat="1" ht="27" x14ac:dyDescent="0.25">
      <c r="A209" s="119"/>
      <c r="B209" s="24" t="s">
        <v>73</v>
      </c>
      <c r="C209" s="52" t="s">
        <v>21</v>
      </c>
      <c r="D209" s="53">
        <f>SUM(D210:D214)</f>
        <v>1441.5</v>
      </c>
      <c r="E209" s="54">
        <f>SUM(E210:E214)</f>
        <v>1197.0999999999999</v>
      </c>
    </row>
    <row r="210" spans="1:5" s="3" customFormat="1" ht="12.75" customHeight="1" x14ac:dyDescent="0.25">
      <c r="A210" s="119"/>
      <c r="B210" s="21" t="s">
        <v>23</v>
      </c>
      <c r="C210" s="126"/>
      <c r="D210" s="58">
        <v>765</v>
      </c>
      <c r="E210" s="59">
        <v>742</v>
      </c>
    </row>
    <row r="211" spans="1:5" s="3" customFormat="1" ht="12.75" customHeight="1" x14ac:dyDescent="0.25">
      <c r="A211" s="119"/>
      <c r="B211" s="29" t="s">
        <v>17</v>
      </c>
      <c r="C211" s="126"/>
      <c r="D211" s="58">
        <v>31</v>
      </c>
      <c r="E211" s="59"/>
    </row>
    <row r="212" spans="1:5" s="3" customFormat="1" ht="12.75" customHeight="1" x14ac:dyDescent="0.25">
      <c r="A212" s="119"/>
      <c r="B212" s="21" t="s">
        <v>18</v>
      </c>
      <c r="C212" s="126"/>
      <c r="D212" s="58">
        <v>7.6</v>
      </c>
      <c r="E212" s="59">
        <v>4.5</v>
      </c>
    </row>
    <row r="213" spans="1:5" s="3" customFormat="1" ht="12.75" customHeight="1" x14ac:dyDescent="0.25">
      <c r="A213" s="119"/>
      <c r="B213" s="21" t="s">
        <v>13</v>
      </c>
      <c r="C213" s="126"/>
      <c r="D213" s="58">
        <v>611.9</v>
      </c>
      <c r="E213" s="59">
        <v>450.6</v>
      </c>
    </row>
    <row r="214" spans="1:5" s="3" customFormat="1" ht="12.75" customHeight="1" x14ac:dyDescent="0.25">
      <c r="A214" s="109"/>
      <c r="B214" s="23" t="s">
        <v>19</v>
      </c>
      <c r="C214" s="127"/>
      <c r="D214" s="60">
        <v>26</v>
      </c>
      <c r="E214" s="61"/>
    </row>
    <row r="215" spans="1:5" s="3" customFormat="1" ht="18" customHeight="1" x14ac:dyDescent="0.25">
      <c r="A215" s="130" t="s">
        <v>88</v>
      </c>
      <c r="B215" s="65" t="s">
        <v>89</v>
      </c>
      <c r="C215" s="62"/>
      <c r="D215" s="63">
        <f>SUM(D216)</f>
        <v>1253.4000000000001</v>
      </c>
      <c r="E215" s="63">
        <f>SUM(E216)</f>
        <v>1010.9</v>
      </c>
    </row>
    <row r="216" spans="1:5" s="3" customFormat="1" ht="27" x14ac:dyDescent="0.25">
      <c r="A216" s="129"/>
      <c r="B216" s="24" t="s">
        <v>73</v>
      </c>
      <c r="C216" s="52" t="s">
        <v>21</v>
      </c>
      <c r="D216" s="53">
        <f>SUM(D217:D220)</f>
        <v>1253.4000000000001</v>
      </c>
      <c r="E216" s="54">
        <f>SUM(E217:E220)</f>
        <v>1010.9</v>
      </c>
    </row>
    <row r="217" spans="1:5" s="3" customFormat="1" ht="12.75" customHeight="1" x14ac:dyDescent="0.25">
      <c r="A217" s="129"/>
      <c r="B217" s="67" t="s">
        <v>23</v>
      </c>
      <c r="C217" s="126"/>
      <c r="D217" s="58">
        <v>729.8</v>
      </c>
      <c r="E217" s="59">
        <v>705.9</v>
      </c>
    </row>
    <row r="218" spans="1:5" s="3" customFormat="1" ht="12.75" customHeight="1" x14ac:dyDescent="0.25">
      <c r="A218" s="129"/>
      <c r="B218" s="29" t="s">
        <v>17</v>
      </c>
      <c r="C218" s="126"/>
      <c r="D218" s="58">
        <v>32</v>
      </c>
      <c r="E218" s="59"/>
    </row>
    <row r="219" spans="1:5" s="3" customFormat="1" ht="12.75" customHeight="1" x14ac:dyDescent="0.25">
      <c r="A219" s="129"/>
      <c r="B219" s="67" t="s">
        <v>13</v>
      </c>
      <c r="C219" s="126"/>
      <c r="D219" s="69">
        <v>460.2</v>
      </c>
      <c r="E219" s="70">
        <v>305</v>
      </c>
    </row>
    <row r="220" spans="1:5" s="3" customFormat="1" ht="12.75" customHeight="1" x14ac:dyDescent="0.25">
      <c r="A220" s="129"/>
      <c r="B220" s="68" t="s">
        <v>19</v>
      </c>
      <c r="C220" s="127"/>
      <c r="D220" s="60">
        <v>31.4</v>
      </c>
      <c r="E220" s="61"/>
    </row>
    <row r="221" spans="1:5" s="3" customFormat="1" ht="18" customHeight="1" x14ac:dyDescent="0.25">
      <c r="A221" s="131" t="s">
        <v>90</v>
      </c>
      <c r="B221" s="31" t="s">
        <v>91</v>
      </c>
      <c r="C221" s="62"/>
      <c r="D221" s="63">
        <f>SUM(D222)</f>
        <v>1012.0999999999999</v>
      </c>
      <c r="E221" s="63">
        <f>SUM(E222)</f>
        <v>831.09999999999991</v>
      </c>
    </row>
    <row r="222" spans="1:5" s="3" customFormat="1" ht="27" x14ac:dyDescent="0.25">
      <c r="A222" s="132"/>
      <c r="B222" s="24" t="s">
        <v>73</v>
      </c>
      <c r="C222" s="52" t="s">
        <v>21</v>
      </c>
      <c r="D222" s="53">
        <f>SUM(D223:D226)</f>
        <v>1012.0999999999999</v>
      </c>
      <c r="E222" s="54">
        <f>SUM(E223:E226)</f>
        <v>831.09999999999991</v>
      </c>
    </row>
    <row r="223" spans="1:5" s="3" customFormat="1" ht="12.75" customHeight="1" x14ac:dyDescent="0.25">
      <c r="A223" s="132"/>
      <c r="B223" s="67" t="s">
        <v>23</v>
      </c>
      <c r="C223" s="126"/>
      <c r="D223" s="58">
        <v>542.29999999999995</v>
      </c>
      <c r="E223" s="59">
        <v>526.79999999999995</v>
      </c>
    </row>
    <row r="224" spans="1:5" s="3" customFormat="1" ht="12.75" customHeight="1" x14ac:dyDescent="0.25">
      <c r="A224" s="132"/>
      <c r="B224" s="29" t="s">
        <v>17</v>
      </c>
      <c r="C224" s="126"/>
      <c r="D224" s="58">
        <v>16</v>
      </c>
      <c r="E224" s="59"/>
    </row>
    <row r="225" spans="1:5" s="3" customFormat="1" ht="12.75" customHeight="1" x14ac:dyDescent="0.25">
      <c r="A225" s="132"/>
      <c r="B225" s="67" t="s">
        <v>13</v>
      </c>
      <c r="C225" s="126"/>
      <c r="D225" s="58">
        <v>453.3</v>
      </c>
      <c r="E225" s="59">
        <v>304.3</v>
      </c>
    </row>
    <row r="226" spans="1:5" s="3" customFormat="1" ht="12.75" customHeight="1" x14ac:dyDescent="0.25">
      <c r="A226" s="133"/>
      <c r="B226" s="68" t="s">
        <v>19</v>
      </c>
      <c r="C226" s="127"/>
      <c r="D226" s="60">
        <v>0.5</v>
      </c>
      <c r="E226" s="61"/>
    </row>
    <row r="227" spans="1:5" s="3" customFormat="1" ht="18" customHeight="1" x14ac:dyDescent="0.25">
      <c r="A227" s="134" t="s">
        <v>92</v>
      </c>
      <c r="B227" s="31" t="s">
        <v>93</v>
      </c>
      <c r="C227" s="62"/>
      <c r="D227" s="63">
        <f>SUM(D228)</f>
        <v>729.1</v>
      </c>
      <c r="E227" s="63">
        <f>SUM(E228)</f>
        <v>627.70000000000005</v>
      </c>
    </row>
    <row r="228" spans="1:5" s="3" customFormat="1" ht="27" x14ac:dyDescent="0.25">
      <c r="A228" s="118"/>
      <c r="B228" s="24" t="s">
        <v>73</v>
      </c>
      <c r="C228" s="52" t="s">
        <v>21</v>
      </c>
      <c r="D228" s="53">
        <f>SUM(D229:D233)</f>
        <v>729.1</v>
      </c>
      <c r="E228" s="54">
        <f>SUM(E229:E233)</f>
        <v>627.70000000000005</v>
      </c>
    </row>
    <row r="229" spans="1:5" s="3" customFormat="1" ht="12.75" customHeight="1" x14ac:dyDescent="0.25">
      <c r="A229" s="119"/>
      <c r="B229" s="21" t="s">
        <v>23</v>
      </c>
      <c r="C229" s="126"/>
      <c r="D229" s="58">
        <v>296.39999999999998</v>
      </c>
      <c r="E229" s="59">
        <v>286.2</v>
      </c>
    </row>
    <row r="230" spans="1:5" s="3" customFormat="1" ht="12.75" customHeight="1" x14ac:dyDescent="0.25">
      <c r="A230" s="119"/>
      <c r="B230" s="29" t="s">
        <v>17</v>
      </c>
      <c r="C230" s="126"/>
      <c r="D230" s="58">
        <v>16</v>
      </c>
      <c r="E230" s="59"/>
    </row>
    <row r="231" spans="1:5" s="3" customFormat="1" ht="12.75" customHeight="1" x14ac:dyDescent="0.25">
      <c r="A231" s="119"/>
      <c r="B231" s="21" t="s">
        <v>33</v>
      </c>
      <c r="C231" s="126"/>
      <c r="D231" s="58">
        <v>1.4</v>
      </c>
      <c r="E231" s="59">
        <v>0.2</v>
      </c>
    </row>
    <row r="232" spans="1:5" s="3" customFormat="1" ht="12.75" customHeight="1" x14ac:dyDescent="0.25">
      <c r="A232" s="119"/>
      <c r="B232" s="21" t="s">
        <v>13</v>
      </c>
      <c r="C232" s="126"/>
      <c r="D232" s="58">
        <v>394.6</v>
      </c>
      <c r="E232" s="59">
        <v>341.3</v>
      </c>
    </row>
    <row r="233" spans="1:5" s="3" customFormat="1" ht="12.75" customHeight="1" x14ac:dyDescent="0.25">
      <c r="A233" s="119"/>
      <c r="B233" s="23" t="s">
        <v>19</v>
      </c>
      <c r="C233" s="127"/>
      <c r="D233" s="60">
        <v>20.7</v>
      </c>
      <c r="E233" s="61"/>
    </row>
    <row r="234" spans="1:5" s="3" customFormat="1" ht="18" customHeight="1" x14ac:dyDescent="0.25">
      <c r="A234" s="118" t="s">
        <v>94</v>
      </c>
      <c r="B234" s="31" t="s">
        <v>95</v>
      </c>
      <c r="C234" s="62"/>
      <c r="D234" s="63">
        <f>SUM(D235)</f>
        <v>1503.2</v>
      </c>
      <c r="E234" s="63">
        <f>SUM(E235)</f>
        <v>1238.0999999999999</v>
      </c>
    </row>
    <row r="235" spans="1:5" s="3" customFormat="1" ht="27" x14ac:dyDescent="0.25">
      <c r="A235" s="118"/>
      <c r="B235" s="24" t="s">
        <v>73</v>
      </c>
      <c r="C235" s="52" t="s">
        <v>21</v>
      </c>
      <c r="D235" s="53">
        <f>SUM(D236:D240)</f>
        <v>1503.2</v>
      </c>
      <c r="E235" s="54">
        <f>SUM(E236:E240)</f>
        <v>1238.0999999999999</v>
      </c>
    </row>
    <row r="236" spans="1:5" s="3" customFormat="1" ht="12.75" customHeight="1" x14ac:dyDescent="0.25">
      <c r="A236" s="119"/>
      <c r="B236" s="21" t="s">
        <v>23</v>
      </c>
      <c r="C236" s="126"/>
      <c r="D236" s="58">
        <v>648.20000000000005</v>
      </c>
      <c r="E236" s="59">
        <v>624.9</v>
      </c>
    </row>
    <row r="237" spans="1:5" s="3" customFormat="1" ht="12.75" customHeight="1" x14ac:dyDescent="0.25">
      <c r="A237" s="119"/>
      <c r="B237" s="29" t="s">
        <v>17</v>
      </c>
      <c r="C237" s="126"/>
      <c r="D237" s="58">
        <v>29</v>
      </c>
      <c r="E237" s="59"/>
    </row>
    <row r="238" spans="1:5" s="3" customFormat="1" ht="12.75" customHeight="1" x14ac:dyDescent="0.25">
      <c r="A238" s="119"/>
      <c r="B238" s="21" t="s">
        <v>33</v>
      </c>
      <c r="C238" s="126"/>
      <c r="D238" s="58">
        <v>0.7</v>
      </c>
      <c r="E238" s="59">
        <v>0.1</v>
      </c>
    </row>
    <row r="239" spans="1:5" s="3" customFormat="1" ht="12.75" customHeight="1" x14ac:dyDescent="0.25">
      <c r="A239" s="119"/>
      <c r="B239" s="21" t="s">
        <v>13</v>
      </c>
      <c r="C239" s="126"/>
      <c r="D239" s="58">
        <v>736.3</v>
      </c>
      <c r="E239" s="59">
        <v>613.1</v>
      </c>
    </row>
    <row r="240" spans="1:5" s="3" customFormat="1" ht="12.75" customHeight="1" x14ac:dyDescent="0.25">
      <c r="A240" s="119"/>
      <c r="B240" s="23" t="s">
        <v>19</v>
      </c>
      <c r="C240" s="127"/>
      <c r="D240" s="60">
        <v>89</v>
      </c>
      <c r="E240" s="61"/>
    </row>
    <row r="241" spans="1:5" s="3" customFormat="1" ht="18" customHeight="1" x14ac:dyDescent="0.25">
      <c r="A241" s="118" t="s">
        <v>96</v>
      </c>
      <c r="B241" s="31" t="s">
        <v>97</v>
      </c>
      <c r="C241" s="62"/>
      <c r="D241" s="63">
        <f>SUM(D242)</f>
        <v>717.6</v>
      </c>
      <c r="E241" s="63">
        <f>SUM(E242)</f>
        <v>625.29999999999995</v>
      </c>
    </row>
    <row r="242" spans="1:5" s="3" customFormat="1" ht="27" x14ac:dyDescent="0.25">
      <c r="A242" s="118"/>
      <c r="B242" s="24" t="s">
        <v>73</v>
      </c>
      <c r="C242" s="52" t="s">
        <v>21</v>
      </c>
      <c r="D242" s="53">
        <f t="shared" ref="D242:E242" si="50">SUM(D243:D246)</f>
        <v>717.6</v>
      </c>
      <c r="E242" s="54">
        <f t="shared" si="50"/>
        <v>625.29999999999995</v>
      </c>
    </row>
    <row r="243" spans="1:5" s="3" customFormat="1" ht="12.75" customHeight="1" x14ac:dyDescent="0.25">
      <c r="A243" s="119"/>
      <c r="B243" s="21" t="s">
        <v>23</v>
      </c>
      <c r="C243" s="126"/>
      <c r="D243" s="58">
        <v>193.2</v>
      </c>
      <c r="E243" s="59">
        <v>186.6</v>
      </c>
    </row>
    <row r="244" spans="1:5" s="3" customFormat="1" ht="12.75" customHeight="1" x14ac:dyDescent="0.25">
      <c r="A244" s="119"/>
      <c r="B244" s="29" t="s">
        <v>17</v>
      </c>
      <c r="C244" s="126"/>
      <c r="D244" s="58">
        <v>7</v>
      </c>
      <c r="E244" s="59"/>
    </row>
    <row r="245" spans="1:5" s="3" customFormat="1" ht="12.75" customHeight="1" x14ac:dyDescent="0.25">
      <c r="A245" s="119"/>
      <c r="B245" s="21" t="s">
        <v>13</v>
      </c>
      <c r="C245" s="126"/>
      <c r="D245" s="58">
        <v>494</v>
      </c>
      <c r="E245" s="59">
        <v>438.7</v>
      </c>
    </row>
    <row r="246" spans="1:5" s="3" customFormat="1" ht="12.75" customHeight="1" x14ac:dyDescent="0.25">
      <c r="A246" s="119"/>
      <c r="B246" s="23" t="s">
        <v>19</v>
      </c>
      <c r="C246" s="127"/>
      <c r="D246" s="60">
        <v>23.4</v>
      </c>
      <c r="E246" s="61"/>
    </row>
    <row r="247" spans="1:5" s="3" customFormat="1" ht="18" customHeight="1" x14ac:dyDescent="0.25">
      <c r="A247" s="118" t="s">
        <v>98</v>
      </c>
      <c r="B247" s="31" t="s">
        <v>99</v>
      </c>
      <c r="C247" s="62"/>
      <c r="D247" s="63">
        <f>SUM(D248)</f>
        <v>1160.2999999999997</v>
      </c>
      <c r="E247" s="63">
        <f>SUM(E248)</f>
        <v>968.5</v>
      </c>
    </row>
    <row r="248" spans="1:5" s="3" customFormat="1" ht="27" x14ac:dyDescent="0.25">
      <c r="A248" s="119"/>
      <c r="B248" s="24" t="s">
        <v>73</v>
      </c>
      <c r="C248" s="52" t="s">
        <v>21</v>
      </c>
      <c r="D248" s="53">
        <f>SUM(D249:D254)</f>
        <v>1160.2999999999997</v>
      </c>
      <c r="E248" s="54">
        <f>SUM(E249:E254)</f>
        <v>968.5</v>
      </c>
    </row>
    <row r="249" spans="1:5" s="3" customFormat="1" ht="12.75" customHeight="1" x14ac:dyDescent="0.25">
      <c r="A249" s="119"/>
      <c r="B249" s="21" t="s">
        <v>23</v>
      </c>
      <c r="C249" s="126"/>
      <c r="D249" s="58">
        <v>393.7</v>
      </c>
      <c r="E249" s="59">
        <v>382.3</v>
      </c>
    </row>
    <row r="250" spans="1:5" s="3" customFormat="1" ht="12.75" customHeight="1" x14ac:dyDescent="0.25">
      <c r="A250" s="119"/>
      <c r="B250" s="29" t="s">
        <v>17</v>
      </c>
      <c r="C250" s="126"/>
      <c r="D250" s="58">
        <v>8.4</v>
      </c>
      <c r="E250" s="59"/>
    </row>
    <row r="251" spans="1:5" s="3" customFormat="1" ht="12.75" customHeight="1" x14ac:dyDescent="0.25">
      <c r="A251" s="119"/>
      <c r="B251" s="21" t="s">
        <v>18</v>
      </c>
      <c r="C251" s="126"/>
      <c r="D251" s="58">
        <v>19</v>
      </c>
      <c r="E251" s="59">
        <v>11.2</v>
      </c>
    </row>
    <row r="252" spans="1:5" s="3" customFormat="1" ht="12.75" customHeight="1" x14ac:dyDescent="0.25">
      <c r="A252" s="119"/>
      <c r="B252" s="21" t="s">
        <v>33</v>
      </c>
      <c r="C252" s="126"/>
      <c r="D252" s="58">
        <v>2.2000000000000002</v>
      </c>
      <c r="E252" s="59">
        <v>0.4</v>
      </c>
    </row>
    <row r="253" spans="1:5" s="3" customFormat="1" ht="12.75" customHeight="1" x14ac:dyDescent="0.25">
      <c r="A253" s="119"/>
      <c r="B253" s="21" t="s">
        <v>13</v>
      </c>
      <c r="C253" s="126"/>
      <c r="D253" s="58">
        <v>691.9</v>
      </c>
      <c r="E253" s="59">
        <v>574.6</v>
      </c>
    </row>
    <row r="254" spans="1:5" s="3" customFormat="1" ht="12.75" customHeight="1" x14ac:dyDescent="0.25">
      <c r="A254" s="119"/>
      <c r="B254" s="23" t="s">
        <v>19</v>
      </c>
      <c r="C254" s="127"/>
      <c r="D254" s="60">
        <v>45.1</v>
      </c>
      <c r="E254" s="61"/>
    </row>
    <row r="255" spans="1:5" s="3" customFormat="1" ht="18" customHeight="1" x14ac:dyDescent="0.25">
      <c r="A255" s="118" t="s">
        <v>100</v>
      </c>
      <c r="B255" s="31" t="s">
        <v>101</v>
      </c>
      <c r="C255" s="62"/>
      <c r="D255" s="63">
        <f>SUM(D256)</f>
        <v>608.6</v>
      </c>
      <c r="E255" s="63">
        <f>SUM(E256)</f>
        <v>524.5</v>
      </c>
    </row>
    <row r="256" spans="1:5" s="3" customFormat="1" ht="27" x14ac:dyDescent="0.25">
      <c r="A256" s="119"/>
      <c r="B256" s="24" t="s">
        <v>73</v>
      </c>
      <c r="C256" s="52" t="s">
        <v>21</v>
      </c>
      <c r="D256" s="53">
        <f>SUM(D257:D262)</f>
        <v>608.6</v>
      </c>
      <c r="E256" s="54">
        <f>SUM(E257:E262)</f>
        <v>524.5</v>
      </c>
    </row>
    <row r="257" spans="1:5" s="3" customFormat="1" ht="12.75" customHeight="1" x14ac:dyDescent="0.25">
      <c r="A257" s="119"/>
      <c r="B257" s="21" t="s">
        <v>23</v>
      </c>
      <c r="C257" s="126"/>
      <c r="D257" s="58">
        <v>181.4</v>
      </c>
      <c r="E257" s="59">
        <v>175.8</v>
      </c>
    </row>
    <row r="258" spans="1:5" s="3" customFormat="1" ht="12.75" customHeight="1" x14ac:dyDescent="0.25">
      <c r="A258" s="119"/>
      <c r="B258" s="29" t="s">
        <v>17</v>
      </c>
      <c r="C258" s="126"/>
      <c r="D258" s="58">
        <v>4.5</v>
      </c>
      <c r="E258" s="59"/>
    </row>
    <row r="259" spans="1:5" s="3" customFormat="1" ht="12.75" customHeight="1" x14ac:dyDescent="0.25">
      <c r="A259" s="119"/>
      <c r="B259" s="21" t="s">
        <v>18</v>
      </c>
      <c r="C259" s="126"/>
      <c r="D259" s="58">
        <v>3.8</v>
      </c>
      <c r="E259" s="59">
        <v>2.2999999999999998</v>
      </c>
    </row>
    <row r="260" spans="1:5" s="3" customFormat="1" ht="12.75" customHeight="1" x14ac:dyDescent="0.25">
      <c r="A260" s="119"/>
      <c r="B260" s="21" t="s">
        <v>33</v>
      </c>
      <c r="C260" s="126"/>
      <c r="D260" s="58">
        <v>0.7</v>
      </c>
      <c r="E260" s="59">
        <v>0.1</v>
      </c>
    </row>
    <row r="261" spans="1:5" s="3" customFormat="1" ht="12.75" customHeight="1" x14ac:dyDescent="0.25">
      <c r="A261" s="119"/>
      <c r="B261" s="21" t="s">
        <v>13</v>
      </c>
      <c r="C261" s="126"/>
      <c r="D261" s="58">
        <v>399.2</v>
      </c>
      <c r="E261" s="59">
        <v>346.3</v>
      </c>
    </row>
    <row r="262" spans="1:5" s="3" customFormat="1" ht="12.75" customHeight="1" x14ac:dyDescent="0.25">
      <c r="A262" s="119"/>
      <c r="B262" s="23" t="s">
        <v>19</v>
      </c>
      <c r="C262" s="127"/>
      <c r="D262" s="60">
        <v>19</v>
      </c>
      <c r="E262" s="61"/>
    </row>
    <row r="263" spans="1:5" s="3" customFormat="1" ht="18" customHeight="1" x14ac:dyDescent="0.25">
      <c r="A263" s="118" t="s">
        <v>102</v>
      </c>
      <c r="B263" s="31" t="s">
        <v>103</v>
      </c>
      <c r="C263" s="62"/>
      <c r="D263" s="63">
        <f>SUM(D264)</f>
        <v>656.59999999999991</v>
      </c>
      <c r="E263" s="63">
        <f>SUM(E264)</f>
        <v>557.1</v>
      </c>
    </row>
    <row r="264" spans="1:5" s="3" customFormat="1" ht="27" x14ac:dyDescent="0.25">
      <c r="A264" s="119"/>
      <c r="B264" s="24" t="s">
        <v>73</v>
      </c>
      <c r="C264" s="52" t="s">
        <v>21</v>
      </c>
      <c r="D264" s="53">
        <f>SUM(D265:D269)</f>
        <v>656.59999999999991</v>
      </c>
      <c r="E264" s="54">
        <f>SUM(E265:E269)</f>
        <v>557.1</v>
      </c>
    </row>
    <row r="265" spans="1:5" s="3" customFormat="1" ht="12.75" customHeight="1" x14ac:dyDescent="0.25">
      <c r="A265" s="119"/>
      <c r="B265" s="21" t="s">
        <v>23</v>
      </c>
      <c r="C265" s="135"/>
      <c r="D265" s="58">
        <v>264.5</v>
      </c>
      <c r="E265" s="59">
        <v>256.2</v>
      </c>
    </row>
    <row r="266" spans="1:5" s="3" customFormat="1" ht="12.75" customHeight="1" x14ac:dyDescent="0.25">
      <c r="A266" s="119"/>
      <c r="B266" s="29" t="s">
        <v>17</v>
      </c>
      <c r="C266" s="135"/>
      <c r="D266" s="58">
        <v>6.2</v>
      </c>
      <c r="E266" s="59"/>
    </row>
    <row r="267" spans="1:5" s="3" customFormat="1" ht="12.75" customHeight="1" x14ac:dyDescent="0.25">
      <c r="A267" s="119"/>
      <c r="B267" s="21" t="s">
        <v>33</v>
      </c>
      <c r="C267" s="135"/>
      <c r="D267" s="58">
        <v>1.5</v>
      </c>
      <c r="E267" s="59">
        <v>0.3</v>
      </c>
    </row>
    <row r="268" spans="1:5" s="3" customFormat="1" ht="12.75" customHeight="1" x14ac:dyDescent="0.25">
      <c r="A268" s="119"/>
      <c r="B268" s="21" t="s">
        <v>13</v>
      </c>
      <c r="C268" s="135"/>
      <c r="D268" s="58">
        <v>355.1</v>
      </c>
      <c r="E268" s="59">
        <v>300.60000000000002</v>
      </c>
    </row>
    <row r="269" spans="1:5" s="3" customFormat="1" ht="12.75" customHeight="1" x14ac:dyDescent="0.25">
      <c r="A269" s="119"/>
      <c r="B269" s="23" t="s">
        <v>19</v>
      </c>
      <c r="C269" s="136"/>
      <c r="D269" s="60">
        <v>29.3</v>
      </c>
      <c r="E269" s="61"/>
    </row>
    <row r="270" spans="1:5" s="3" customFormat="1" ht="18" customHeight="1" x14ac:dyDescent="0.25">
      <c r="A270" s="118" t="s">
        <v>104</v>
      </c>
      <c r="B270" s="31" t="s">
        <v>105</v>
      </c>
      <c r="C270" s="62"/>
      <c r="D270" s="63">
        <f>SUM(D271)</f>
        <v>1079.3</v>
      </c>
      <c r="E270" s="63">
        <f>SUM(E271)</f>
        <v>898.9</v>
      </c>
    </row>
    <row r="271" spans="1:5" s="3" customFormat="1" ht="30.75" customHeight="1" x14ac:dyDescent="0.25">
      <c r="A271" s="118"/>
      <c r="B271" s="24" t="s">
        <v>73</v>
      </c>
      <c r="C271" s="52" t="s">
        <v>21</v>
      </c>
      <c r="D271" s="53">
        <f t="shared" ref="D271:E271" si="51">SUM(D272:D276)</f>
        <v>1079.3</v>
      </c>
      <c r="E271" s="54">
        <f t="shared" si="51"/>
        <v>898.9</v>
      </c>
    </row>
    <row r="272" spans="1:5" s="3" customFormat="1" ht="12.75" customHeight="1" x14ac:dyDescent="0.25">
      <c r="A272" s="119"/>
      <c r="B272" s="21" t="s">
        <v>23</v>
      </c>
      <c r="C272" s="135"/>
      <c r="D272" s="58">
        <v>401.9</v>
      </c>
      <c r="E272" s="59">
        <v>389</v>
      </c>
    </row>
    <row r="273" spans="1:5" s="3" customFormat="1" ht="12.75" customHeight="1" x14ac:dyDescent="0.25">
      <c r="A273" s="119"/>
      <c r="B273" s="29" t="s">
        <v>17</v>
      </c>
      <c r="C273" s="135"/>
      <c r="D273" s="58">
        <v>12</v>
      </c>
      <c r="E273" s="59"/>
    </row>
    <row r="274" spans="1:5" s="3" customFormat="1" ht="12.75" customHeight="1" x14ac:dyDescent="0.25">
      <c r="A274" s="119"/>
      <c r="B274" s="21" t="s">
        <v>106</v>
      </c>
      <c r="C274" s="135"/>
      <c r="D274" s="58"/>
      <c r="E274" s="59"/>
    </row>
    <row r="275" spans="1:5" s="3" customFormat="1" ht="12.75" customHeight="1" x14ac:dyDescent="0.25">
      <c r="A275" s="119"/>
      <c r="B275" s="21" t="s">
        <v>13</v>
      </c>
      <c r="C275" s="135"/>
      <c r="D275" s="58">
        <v>596.79999999999995</v>
      </c>
      <c r="E275" s="59">
        <v>509.9</v>
      </c>
    </row>
    <row r="276" spans="1:5" s="3" customFormat="1" ht="12.75" customHeight="1" x14ac:dyDescent="0.25">
      <c r="A276" s="119"/>
      <c r="B276" s="23" t="s">
        <v>19</v>
      </c>
      <c r="C276" s="136"/>
      <c r="D276" s="60">
        <v>68.599999999999994</v>
      </c>
      <c r="E276" s="61"/>
    </row>
    <row r="277" spans="1:5" s="3" customFormat="1" ht="18" customHeight="1" x14ac:dyDescent="0.25">
      <c r="A277" s="110" t="s">
        <v>107</v>
      </c>
      <c r="B277" s="31" t="s">
        <v>108</v>
      </c>
      <c r="C277" s="62"/>
      <c r="D277" s="71">
        <f t="shared" ref="D277:E277" si="52">SUM(D278+D283)</f>
        <v>671.8</v>
      </c>
      <c r="E277" s="63">
        <f t="shared" si="52"/>
        <v>498.5</v>
      </c>
    </row>
    <row r="278" spans="1:5" s="3" customFormat="1" ht="30.75" customHeight="1" x14ac:dyDescent="0.25">
      <c r="A278" s="107"/>
      <c r="B278" s="72" t="s">
        <v>109</v>
      </c>
      <c r="C278" s="52" t="s">
        <v>21</v>
      </c>
      <c r="D278" s="53">
        <f t="shared" ref="D278:E278" si="53">SUM(D279:D282)</f>
        <v>636.79999999999995</v>
      </c>
      <c r="E278" s="54">
        <f t="shared" si="53"/>
        <v>493.6</v>
      </c>
    </row>
    <row r="279" spans="1:5" s="3" customFormat="1" ht="12.75" customHeight="1" x14ac:dyDescent="0.25">
      <c r="A279" s="108"/>
      <c r="B279" s="18" t="s">
        <v>23</v>
      </c>
      <c r="C279" s="19"/>
      <c r="D279" s="73">
        <v>136.9</v>
      </c>
      <c r="E279" s="73">
        <v>134.9</v>
      </c>
    </row>
    <row r="280" spans="1:5" s="3" customFormat="1" ht="12.75" customHeight="1" x14ac:dyDescent="0.25">
      <c r="A280" s="108"/>
      <c r="B280" s="21" t="s">
        <v>18</v>
      </c>
      <c r="C280" s="19"/>
      <c r="D280" s="73">
        <v>24.9</v>
      </c>
      <c r="E280" s="73">
        <v>24.6</v>
      </c>
    </row>
    <row r="281" spans="1:5" s="3" customFormat="1" ht="12.75" customHeight="1" x14ac:dyDescent="0.25">
      <c r="A281" s="108"/>
      <c r="B281" s="21" t="s">
        <v>13</v>
      </c>
      <c r="C281" s="126"/>
      <c r="D281" s="74">
        <v>440</v>
      </c>
      <c r="E281" s="73">
        <v>334.1</v>
      </c>
    </row>
    <row r="282" spans="1:5" s="3" customFormat="1" ht="12.75" customHeight="1" x14ac:dyDescent="0.25">
      <c r="A282" s="108"/>
      <c r="B282" s="23" t="s">
        <v>19</v>
      </c>
      <c r="C282" s="127"/>
      <c r="D282" s="58">
        <v>35</v>
      </c>
      <c r="E282" s="75"/>
    </row>
    <row r="283" spans="1:5" s="3" customFormat="1" ht="15" customHeight="1" x14ac:dyDescent="0.25">
      <c r="A283" s="107"/>
      <c r="B283" s="9" t="s">
        <v>24</v>
      </c>
      <c r="C283" s="52" t="s">
        <v>25</v>
      </c>
      <c r="D283" s="53">
        <f t="shared" ref="D283:E283" si="54">SUM(D284)</f>
        <v>35</v>
      </c>
      <c r="E283" s="54">
        <f t="shared" si="54"/>
        <v>4.9000000000000004</v>
      </c>
    </row>
    <row r="284" spans="1:5" s="3" customFormat="1" ht="12.75" customHeight="1" x14ac:dyDescent="0.25">
      <c r="A284" s="134"/>
      <c r="B284" s="36" t="s">
        <v>13</v>
      </c>
      <c r="C284" s="76"/>
      <c r="D284" s="60">
        <v>35</v>
      </c>
      <c r="E284" s="61">
        <v>4.9000000000000004</v>
      </c>
    </row>
    <row r="285" spans="1:5" s="3" customFormat="1" ht="18" customHeight="1" x14ac:dyDescent="0.25">
      <c r="A285" s="118" t="s">
        <v>110</v>
      </c>
      <c r="B285" s="77" t="s">
        <v>111</v>
      </c>
      <c r="C285" s="50"/>
      <c r="D285" s="71">
        <f t="shared" ref="D285:E285" si="55">SUM(D286)</f>
        <v>621.50000000000011</v>
      </c>
      <c r="E285" s="63">
        <f t="shared" si="55"/>
        <v>553</v>
      </c>
    </row>
    <row r="286" spans="1:5" s="3" customFormat="1" ht="30.75" customHeight="1" x14ac:dyDescent="0.25">
      <c r="A286" s="119"/>
      <c r="B286" s="24" t="s">
        <v>109</v>
      </c>
      <c r="C286" s="52" t="s">
        <v>21</v>
      </c>
      <c r="D286" s="53">
        <f t="shared" ref="D286:E286" si="56">SUM(D287:D289)</f>
        <v>621.50000000000011</v>
      </c>
      <c r="E286" s="54">
        <f t="shared" si="56"/>
        <v>553</v>
      </c>
    </row>
    <row r="287" spans="1:5" s="3" customFormat="1" ht="12.75" customHeight="1" x14ac:dyDescent="0.25">
      <c r="A287" s="119"/>
      <c r="B287" s="21" t="s">
        <v>23</v>
      </c>
      <c r="C287" s="126"/>
      <c r="D287" s="58">
        <v>63.1</v>
      </c>
      <c r="E287" s="59">
        <v>62.2</v>
      </c>
    </row>
    <row r="288" spans="1:5" s="3" customFormat="1" ht="12.75" customHeight="1" x14ac:dyDescent="0.25">
      <c r="A288" s="119"/>
      <c r="B288" s="21" t="s">
        <v>13</v>
      </c>
      <c r="C288" s="126"/>
      <c r="D288" s="58">
        <v>548.20000000000005</v>
      </c>
      <c r="E288" s="59">
        <v>490.8</v>
      </c>
    </row>
    <row r="289" spans="1:10" s="3" customFormat="1" ht="12.75" customHeight="1" x14ac:dyDescent="0.25">
      <c r="A289" s="119"/>
      <c r="B289" s="23" t="s">
        <v>19</v>
      </c>
      <c r="C289" s="127"/>
      <c r="D289" s="60">
        <v>10.199999999999999</v>
      </c>
      <c r="E289" s="61"/>
    </row>
    <row r="290" spans="1:10" s="3" customFormat="1" ht="18" customHeight="1" x14ac:dyDescent="0.25">
      <c r="A290" s="118" t="s">
        <v>112</v>
      </c>
      <c r="B290" s="31" t="s">
        <v>113</v>
      </c>
      <c r="C290" s="32"/>
      <c r="D290" s="8">
        <f t="shared" ref="D290:E290" si="57">SUM(D291)</f>
        <v>1533.1</v>
      </c>
      <c r="E290" s="8">
        <f t="shared" si="57"/>
        <v>1247</v>
      </c>
    </row>
    <row r="291" spans="1:10" s="3" customFormat="1" ht="15" customHeight="1" x14ac:dyDescent="0.25">
      <c r="A291" s="118"/>
      <c r="B291" s="9" t="s">
        <v>114</v>
      </c>
      <c r="C291" s="25" t="s">
        <v>25</v>
      </c>
      <c r="D291" s="28">
        <f t="shared" ref="D291:E291" si="58">SUM(D292:D294)</f>
        <v>1533.1</v>
      </c>
      <c r="E291" s="28">
        <f t="shared" si="58"/>
        <v>1247</v>
      </c>
    </row>
    <row r="292" spans="1:10" s="3" customFormat="1" ht="12.75" customHeight="1" x14ac:dyDescent="0.25">
      <c r="A292" s="119"/>
      <c r="B292" s="18" t="s">
        <v>18</v>
      </c>
      <c r="C292" s="120"/>
      <c r="D292" s="14">
        <v>46</v>
      </c>
      <c r="E292" s="14"/>
    </row>
    <row r="293" spans="1:10" s="3" customFormat="1" ht="12.75" customHeight="1" x14ac:dyDescent="0.25">
      <c r="A293" s="119"/>
      <c r="B293" s="21" t="s">
        <v>13</v>
      </c>
      <c r="C293" s="114"/>
      <c r="D293" s="14">
        <v>1485.3</v>
      </c>
      <c r="E293" s="14">
        <v>1247</v>
      </c>
    </row>
    <row r="294" spans="1:10" s="3" customFormat="1" ht="12.75" customHeight="1" x14ac:dyDescent="0.25">
      <c r="A294" s="119"/>
      <c r="B294" s="23" t="s">
        <v>19</v>
      </c>
      <c r="C294" s="123"/>
      <c r="D294" s="14">
        <v>1.8</v>
      </c>
      <c r="E294" s="14"/>
    </row>
    <row r="295" spans="1:10" s="3" customFormat="1" ht="18" customHeight="1" x14ac:dyDescent="0.25">
      <c r="A295" s="110" t="s">
        <v>115</v>
      </c>
      <c r="B295" s="31" t="s">
        <v>116</v>
      </c>
      <c r="C295" s="32"/>
      <c r="D295" s="78">
        <f t="shared" ref="D295:E295" si="59">SUM(D296)</f>
        <v>230.60000000000002</v>
      </c>
      <c r="E295" s="8">
        <f t="shared" si="59"/>
        <v>171.1</v>
      </c>
    </row>
    <row r="296" spans="1:10" s="3" customFormat="1" ht="15" customHeight="1" x14ac:dyDescent="0.25">
      <c r="A296" s="107"/>
      <c r="B296" s="9" t="s">
        <v>117</v>
      </c>
      <c r="C296" s="25" t="s">
        <v>25</v>
      </c>
      <c r="D296" s="40">
        <f t="shared" ref="D296:E296" si="60">SUM(D297:D298)</f>
        <v>230.60000000000002</v>
      </c>
      <c r="E296" s="28">
        <f t="shared" si="60"/>
        <v>171.1</v>
      </c>
    </row>
    <row r="297" spans="1:10" s="3" customFormat="1" ht="12.75" customHeight="1" x14ac:dyDescent="0.25">
      <c r="A297" s="108"/>
      <c r="B297" s="21" t="s">
        <v>13</v>
      </c>
      <c r="C297" s="114"/>
      <c r="D297" s="79">
        <v>226.8</v>
      </c>
      <c r="E297" s="20">
        <v>171.1</v>
      </c>
    </row>
    <row r="298" spans="1:10" s="3" customFormat="1" ht="12.75" customHeight="1" x14ac:dyDescent="0.25">
      <c r="A298" s="108"/>
      <c r="B298" s="23" t="s">
        <v>19</v>
      </c>
      <c r="C298" s="123"/>
      <c r="D298" s="38">
        <v>3.8</v>
      </c>
      <c r="E298" s="14"/>
    </row>
    <row r="299" spans="1:10" s="3" customFormat="1" ht="18" customHeight="1" x14ac:dyDescent="0.25">
      <c r="A299" s="118" t="s">
        <v>118</v>
      </c>
      <c r="B299" s="31" t="s">
        <v>119</v>
      </c>
      <c r="C299" s="32"/>
      <c r="D299" s="33">
        <f t="shared" ref="D299:E299" si="61">SUM(D300)</f>
        <v>303.89999999999998</v>
      </c>
      <c r="E299" s="34">
        <f t="shared" si="61"/>
        <v>189.8</v>
      </c>
    </row>
    <row r="300" spans="1:10" s="3" customFormat="1" ht="15" customHeight="1" x14ac:dyDescent="0.25">
      <c r="A300" s="118"/>
      <c r="B300" s="9" t="s">
        <v>117</v>
      </c>
      <c r="C300" s="25" t="s">
        <v>25</v>
      </c>
      <c r="D300" s="40">
        <f t="shared" ref="D300:E300" si="62">SUM(D301:D302)</f>
        <v>303.89999999999998</v>
      </c>
      <c r="E300" s="28">
        <f t="shared" si="62"/>
        <v>189.8</v>
      </c>
    </row>
    <row r="301" spans="1:10" s="3" customFormat="1" ht="12.75" customHeight="1" x14ac:dyDescent="0.25">
      <c r="A301" s="119"/>
      <c r="B301" s="21" t="s">
        <v>13</v>
      </c>
      <c r="C301" s="114"/>
      <c r="D301" s="38">
        <v>299.39999999999998</v>
      </c>
      <c r="E301" s="14">
        <v>189.8</v>
      </c>
    </row>
    <row r="302" spans="1:10" s="3" customFormat="1" ht="12.75" customHeight="1" x14ac:dyDescent="0.25">
      <c r="A302" s="119"/>
      <c r="B302" s="23" t="s">
        <v>19</v>
      </c>
      <c r="C302" s="123"/>
      <c r="D302" s="38">
        <v>4.5</v>
      </c>
      <c r="E302" s="14"/>
    </row>
    <row r="303" spans="1:10" s="3" customFormat="1" ht="18" customHeight="1" x14ac:dyDescent="0.25">
      <c r="A303" s="118" t="s">
        <v>120</v>
      </c>
      <c r="B303" s="31" t="s">
        <v>121</v>
      </c>
      <c r="C303" s="43"/>
      <c r="D303" s="33">
        <f t="shared" ref="D303:E303" si="63">SUM(D304)</f>
        <v>245.1</v>
      </c>
      <c r="E303" s="34">
        <f t="shared" si="63"/>
        <v>175.2</v>
      </c>
      <c r="J303" s="45"/>
    </row>
    <row r="304" spans="1:10" s="3" customFormat="1" ht="15" customHeight="1" x14ac:dyDescent="0.25">
      <c r="A304" s="118"/>
      <c r="B304" s="9" t="s">
        <v>117</v>
      </c>
      <c r="C304" s="25" t="s">
        <v>25</v>
      </c>
      <c r="D304" s="40">
        <f t="shared" ref="D304:E304" si="64">SUM(D305:D306)</f>
        <v>245.1</v>
      </c>
      <c r="E304" s="28">
        <f t="shared" si="64"/>
        <v>175.2</v>
      </c>
    </row>
    <row r="305" spans="1:8" s="3" customFormat="1" ht="12.75" customHeight="1" x14ac:dyDescent="0.25">
      <c r="A305" s="119"/>
      <c r="B305" s="21" t="s">
        <v>13</v>
      </c>
      <c r="C305" s="114"/>
      <c r="D305" s="38">
        <v>243.1</v>
      </c>
      <c r="E305" s="14">
        <v>175.2</v>
      </c>
    </row>
    <row r="306" spans="1:8" s="3" customFormat="1" ht="12.75" customHeight="1" x14ac:dyDescent="0.25">
      <c r="A306" s="119"/>
      <c r="B306" s="23" t="s">
        <v>19</v>
      </c>
      <c r="C306" s="123"/>
      <c r="D306" s="38">
        <v>2</v>
      </c>
      <c r="E306" s="14"/>
    </row>
    <row r="307" spans="1:8" s="3" customFormat="1" ht="18" customHeight="1" x14ac:dyDescent="0.25">
      <c r="A307" s="118" t="s">
        <v>122</v>
      </c>
      <c r="B307" s="31" t="s">
        <v>123</v>
      </c>
      <c r="C307" s="32"/>
      <c r="D307" s="33">
        <f t="shared" ref="D307:E307" si="65">SUM(D308)</f>
        <v>369.2</v>
      </c>
      <c r="E307" s="34">
        <f t="shared" si="65"/>
        <v>258.7</v>
      </c>
    </row>
    <row r="308" spans="1:8" s="3" customFormat="1" ht="15" customHeight="1" x14ac:dyDescent="0.25">
      <c r="A308" s="118"/>
      <c r="B308" s="9" t="s">
        <v>117</v>
      </c>
      <c r="C308" s="25" t="s">
        <v>25</v>
      </c>
      <c r="D308" s="40">
        <f t="shared" ref="D308:E308" si="66">SUM(D309:D310)</f>
        <v>369.2</v>
      </c>
      <c r="E308" s="28">
        <f t="shared" si="66"/>
        <v>258.7</v>
      </c>
    </row>
    <row r="309" spans="1:8" s="3" customFormat="1" ht="12.75" customHeight="1" x14ac:dyDescent="0.25">
      <c r="A309" s="119"/>
      <c r="B309" s="21" t="s">
        <v>13</v>
      </c>
      <c r="C309" s="114"/>
      <c r="D309" s="38">
        <v>363.2</v>
      </c>
      <c r="E309" s="14">
        <v>258.7</v>
      </c>
    </row>
    <row r="310" spans="1:8" s="3" customFormat="1" ht="12.75" customHeight="1" x14ac:dyDescent="0.25">
      <c r="A310" s="119"/>
      <c r="B310" s="23" t="s">
        <v>19</v>
      </c>
      <c r="C310" s="123"/>
      <c r="D310" s="38">
        <v>6</v>
      </c>
      <c r="E310" s="14"/>
    </row>
    <row r="311" spans="1:8" s="3" customFormat="1" ht="18" customHeight="1" x14ac:dyDescent="0.25">
      <c r="A311" s="118" t="s">
        <v>124</v>
      </c>
      <c r="B311" s="31" t="s">
        <v>125</v>
      </c>
      <c r="C311" s="43"/>
      <c r="D311" s="33">
        <f t="shared" ref="D311:E311" si="67">SUM(D312)</f>
        <v>234.5</v>
      </c>
      <c r="E311" s="34">
        <f t="shared" si="67"/>
        <v>165.6</v>
      </c>
    </row>
    <row r="312" spans="1:8" s="3" customFormat="1" ht="15" customHeight="1" x14ac:dyDescent="0.25">
      <c r="A312" s="118"/>
      <c r="B312" s="9" t="s">
        <v>117</v>
      </c>
      <c r="C312" s="25" t="s">
        <v>25</v>
      </c>
      <c r="D312" s="40">
        <f t="shared" ref="D312:E312" si="68">SUM(D313:D314)</f>
        <v>234.5</v>
      </c>
      <c r="E312" s="28">
        <f t="shared" si="68"/>
        <v>165.6</v>
      </c>
    </row>
    <row r="313" spans="1:8" s="3" customFormat="1" ht="12.75" customHeight="1" x14ac:dyDescent="0.25">
      <c r="A313" s="119"/>
      <c r="B313" s="21" t="s">
        <v>13</v>
      </c>
      <c r="C313" s="114"/>
      <c r="D313" s="38">
        <v>233.5</v>
      </c>
      <c r="E313" s="14">
        <v>165.6</v>
      </c>
    </row>
    <row r="314" spans="1:8" s="3" customFormat="1" ht="12.75" customHeight="1" x14ac:dyDescent="0.25">
      <c r="A314" s="119"/>
      <c r="B314" s="23" t="s">
        <v>19</v>
      </c>
      <c r="C314" s="123"/>
      <c r="D314" s="38">
        <v>1</v>
      </c>
      <c r="E314" s="14"/>
    </row>
    <row r="315" spans="1:8" s="3" customFormat="1" ht="18" customHeight="1" x14ac:dyDescent="0.25">
      <c r="A315" s="109" t="s">
        <v>126</v>
      </c>
      <c r="B315" s="31" t="s">
        <v>127</v>
      </c>
      <c r="C315" s="43"/>
      <c r="D315" s="33">
        <f t="shared" ref="D315:E315" si="69">SUM(D316)</f>
        <v>286.60000000000002</v>
      </c>
      <c r="E315" s="34">
        <f t="shared" si="69"/>
        <v>188.4</v>
      </c>
    </row>
    <row r="316" spans="1:8" s="3" customFormat="1" ht="15" customHeight="1" x14ac:dyDescent="0.25">
      <c r="A316" s="108"/>
      <c r="B316" s="9" t="s">
        <v>117</v>
      </c>
      <c r="C316" s="25" t="s">
        <v>25</v>
      </c>
      <c r="D316" s="40">
        <f t="shared" ref="D316:E316" si="70">SUM(D317:D318)</f>
        <v>286.60000000000002</v>
      </c>
      <c r="E316" s="28">
        <f t="shared" si="70"/>
        <v>188.4</v>
      </c>
    </row>
    <row r="317" spans="1:8" s="3" customFormat="1" ht="12.75" customHeight="1" x14ac:dyDescent="0.25">
      <c r="A317" s="108"/>
      <c r="B317" s="21" t="s">
        <v>13</v>
      </c>
      <c r="C317" s="114"/>
      <c r="D317" s="38">
        <v>282.60000000000002</v>
      </c>
      <c r="E317" s="14">
        <v>188.4</v>
      </c>
    </row>
    <row r="318" spans="1:8" s="3" customFormat="1" ht="12.75" customHeight="1" x14ac:dyDescent="0.25">
      <c r="A318" s="108"/>
      <c r="B318" s="23" t="s">
        <v>19</v>
      </c>
      <c r="C318" s="123"/>
      <c r="D318" s="38">
        <v>4</v>
      </c>
      <c r="E318" s="14"/>
    </row>
    <row r="319" spans="1:8" s="3" customFormat="1" ht="18" customHeight="1" x14ac:dyDescent="0.25">
      <c r="A319" s="118" t="s">
        <v>128</v>
      </c>
      <c r="B319" s="31" t="s">
        <v>129</v>
      </c>
      <c r="C319" s="43"/>
      <c r="D319" s="33">
        <f t="shared" ref="D319:E319" si="71">SUM(D320)</f>
        <v>213.7</v>
      </c>
      <c r="E319" s="34">
        <f t="shared" si="71"/>
        <v>136.6</v>
      </c>
      <c r="H319" s="45"/>
    </row>
    <row r="320" spans="1:8" s="3" customFormat="1" ht="15" customHeight="1" x14ac:dyDescent="0.25">
      <c r="A320" s="118"/>
      <c r="B320" s="9" t="s">
        <v>117</v>
      </c>
      <c r="C320" s="25" t="s">
        <v>25</v>
      </c>
      <c r="D320" s="40">
        <f t="shared" ref="D320:E320" si="72">SUM(D321:D322)</f>
        <v>213.7</v>
      </c>
      <c r="E320" s="28">
        <f t="shared" si="72"/>
        <v>136.6</v>
      </c>
    </row>
    <row r="321" spans="1:5" s="3" customFormat="1" ht="12.75" customHeight="1" x14ac:dyDescent="0.25">
      <c r="A321" s="119"/>
      <c r="B321" s="21" t="s">
        <v>13</v>
      </c>
      <c r="C321" s="114"/>
      <c r="D321" s="38">
        <v>213.2</v>
      </c>
      <c r="E321" s="14">
        <v>136.6</v>
      </c>
    </row>
    <row r="322" spans="1:5" s="3" customFormat="1" ht="12.75" customHeight="1" x14ac:dyDescent="0.25">
      <c r="A322" s="119"/>
      <c r="B322" s="23" t="s">
        <v>19</v>
      </c>
      <c r="C322" s="123"/>
      <c r="D322" s="38">
        <v>0.5</v>
      </c>
      <c r="E322" s="14"/>
    </row>
    <row r="323" spans="1:5" s="3" customFormat="1" ht="18" customHeight="1" x14ac:dyDescent="0.25">
      <c r="A323" s="118" t="s">
        <v>130</v>
      </c>
      <c r="B323" s="31" t="s">
        <v>131</v>
      </c>
      <c r="C323" s="43"/>
      <c r="D323" s="33">
        <f t="shared" ref="D323:E323" si="73">SUM(D324)</f>
        <v>238.5</v>
      </c>
      <c r="E323" s="34">
        <f t="shared" si="73"/>
        <v>183.7</v>
      </c>
    </row>
    <row r="324" spans="1:5" s="3" customFormat="1" ht="15" customHeight="1" x14ac:dyDescent="0.25">
      <c r="A324" s="118"/>
      <c r="B324" s="9" t="s">
        <v>117</v>
      </c>
      <c r="C324" s="25" t="s">
        <v>25</v>
      </c>
      <c r="D324" s="40">
        <f t="shared" ref="D324:E324" si="74">SUM(D325:D326)</f>
        <v>238.5</v>
      </c>
      <c r="E324" s="28">
        <f t="shared" si="74"/>
        <v>183.7</v>
      </c>
    </row>
    <row r="325" spans="1:5" s="3" customFormat="1" ht="12.75" customHeight="1" x14ac:dyDescent="0.25">
      <c r="A325" s="119"/>
      <c r="B325" s="21" t="s">
        <v>13</v>
      </c>
      <c r="C325" s="114"/>
      <c r="D325" s="38">
        <v>236.2</v>
      </c>
      <c r="E325" s="14">
        <v>183.7</v>
      </c>
    </row>
    <row r="326" spans="1:5" s="3" customFormat="1" ht="12.75" customHeight="1" x14ac:dyDescent="0.25">
      <c r="A326" s="119"/>
      <c r="B326" s="23" t="s">
        <v>19</v>
      </c>
      <c r="C326" s="123"/>
      <c r="D326" s="38">
        <v>2.2999999999999998</v>
      </c>
      <c r="E326" s="14"/>
    </row>
    <row r="327" spans="1:5" s="3" customFormat="1" ht="18" customHeight="1" x14ac:dyDescent="0.25">
      <c r="A327" s="118" t="s">
        <v>132</v>
      </c>
      <c r="B327" s="31" t="s">
        <v>133</v>
      </c>
      <c r="C327" s="43"/>
      <c r="D327" s="33">
        <f t="shared" ref="D327:E327" si="75">SUM(D328)</f>
        <v>228.4</v>
      </c>
      <c r="E327" s="34">
        <f t="shared" si="75"/>
        <v>160.4</v>
      </c>
    </row>
    <row r="328" spans="1:5" s="3" customFormat="1" ht="15" customHeight="1" x14ac:dyDescent="0.25">
      <c r="A328" s="118"/>
      <c r="B328" s="9" t="s">
        <v>117</v>
      </c>
      <c r="C328" s="25" t="s">
        <v>25</v>
      </c>
      <c r="D328" s="40">
        <f t="shared" ref="D328:E328" si="76">SUM(D329:D330)</f>
        <v>228.4</v>
      </c>
      <c r="E328" s="28">
        <f t="shared" si="76"/>
        <v>160.4</v>
      </c>
    </row>
    <row r="329" spans="1:5" s="3" customFormat="1" ht="12.75" customHeight="1" x14ac:dyDescent="0.25">
      <c r="A329" s="119"/>
      <c r="B329" s="21" t="s">
        <v>13</v>
      </c>
      <c r="C329" s="114"/>
      <c r="D329" s="38">
        <v>226.6</v>
      </c>
      <c r="E329" s="14">
        <v>160.4</v>
      </c>
    </row>
    <row r="330" spans="1:5" s="3" customFormat="1" ht="12.75" customHeight="1" x14ac:dyDescent="0.25">
      <c r="A330" s="119"/>
      <c r="B330" s="23" t="s">
        <v>19</v>
      </c>
      <c r="C330" s="123"/>
      <c r="D330" s="38">
        <v>1.8</v>
      </c>
      <c r="E330" s="14"/>
    </row>
    <row r="331" spans="1:5" s="3" customFormat="1" ht="18" customHeight="1" x14ac:dyDescent="0.25">
      <c r="A331" s="118" t="s">
        <v>134</v>
      </c>
      <c r="B331" s="31" t="s">
        <v>135</v>
      </c>
      <c r="C331" s="43"/>
      <c r="D331" s="33">
        <f t="shared" ref="D331:E331" si="77">SUM(D332)</f>
        <v>237.4</v>
      </c>
      <c r="E331" s="34">
        <f t="shared" si="77"/>
        <v>147.30000000000001</v>
      </c>
    </row>
    <row r="332" spans="1:5" s="3" customFormat="1" ht="15" customHeight="1" x14ac:dyDescent="0.25">
      <c r="A332" s="118"/>
      <c r="B332" s="9" t="s">
        <v>117</v>
      </c>
      <c r="C332" s="25" t="s">
        <v>25</v>
      </c>
      <c r="D332" s="40">
        <f t="shared" ref="D332:E332" si="78">SUM(D333:D334)</f>
        <v>237.4</v>
      </c>
      <c r="E332" s="28">
        <f t="shared" si="78"/>
        <v>147.30000000000001</v>
      </c>
    </row>
    <row r="333" spans="1:5" s="3" customFormat="1" ht="12.75" customHeight="1" x14ac:dyDescent="0.25">
      <c r="A333" s="119"/>
      <c r="B333" s="21" t="s">
        <v>13</v>
      </c>
      <c r="C333" s="114"/>
      <c r="D333" s="38">
        <v>220.4</v>
      </c>
      <c r="E333" s="14">
        <v>147.30000000000001</v>
      </c>
    </row>
    <row r="334" spans="1:5" s="3" customFormat="1" ht="12.75" customHeight="1" x14ac:dyDescent="0.25">
      <c r="A334" s="119"/>
      <c r="B334" s="23" t="s">
        <v>19</v>
      </c>
      <c r="C334" s="123"/>
      <c r="D334" s="38">
        <v>17</v>
      </c>
      <c r="E334" s="14"/>
    </row>
    <row r="335" spans="1:5" s="3" customFormat="1" ht="18" customHeight="1" x14ac:dyDescent="0.25">
      <c r="A335" s="118" t="s">
        <v>136</v>
      </c>
      <c r="B335" s="31" t="s">
        <v>137</v>
      </c>
      <c r="C335" s="43"/>
      <c r="D335" s="33">
        <f>SUM(D336)</f>
        <v>226.6</v>
      </c>
      <c r="E335" s="34">
        <f t="shared" ref="E335" si="79">SUM(E336)</f>
        <v>168.5</v>
      </c>
    </row>
    <row r="336" spans="1:5" s="3" customFormat="1" ht="15" customHeight="1" x14ac:dyDescent="0.25">
      <c r="A336" s="118"/>
      <c r="B336" s="9" t="s">
        <v>117</v>
      </c>
      <c r="C336" s="25" t="s">
        <v>25</v>
      </c>
      <c r="D336" s="40">
        <f t="shared" ref="D336:E336" si="80">SUM(D337:D338)</f>
        <v>226.6</v>
      </c>
      <c r="E336" s="28">
        <f t="shared" si="80"/>
        <v>168.5</v>
      </c>
    </row>
    <row r="337" spans="1:5" s="3" customFormat="1" ht="12.75" customHeight="1" x14ac:dyDescent="0.25">
      <c r="A337" s="119"/>
      <c r="B337" s="21" t="s">
        <v>13</v>
      </c>
      <c r="C337" s="114"/>
      <c r="D337" s="38">
        <v>225.6</v>
      </c>
      <c r="E337" s="14">
        <v>168.5</v>
      </c>
    </row>
    <row r="338" spans="1:5" s="3" customFormat="1" ht="12.75" customHeight="1" x14ac:dyDescent="0.25">
      <c r="A338" s="119"/>
      <c r="B338" s="23" t="s">
        <v>19</v>
      </c>
      <c r="C338" s="123"/>
      <c r="D338" s="38">
        <v>1</v>
      </c>
      <c r="E338" s="14"/>
    </row>
    <row r="339" spans="1:5" s="3" customFormat="1" ht="18" customHeight="1" x14ac:dyDescent="0.25">
      <c r="A339" s="118" t="s">
        <v>138</v>
      </c>
      <c r="B339" s="31" t="s">
        <v>139</v>
      </c>
      <c r="C339" s="43"/>
      <c r="D339" s="33">
        <f t="shared" ref="D339:E339" si="81">SUM(D340)</f>
        <v>189.3</v>
      </c>
      <c r="E339" s="34">
        <f t="shared" si="81"/>
        <v>140</v>
      </c>
    </row>
    <row r="340" spans="1:5" s="3" customFormat="1" ht="15" customHeight="1" x14ac:dyDescent="0.25">
      <c r="A340" s="118"/>
      <c r="B340" s="9" t="s">
        <v>117</v>
      </c>
      <c r="C340" s="25" t="s">
        <v>25</v>
      </c>
      <c r="D340" s="40">
        <f t="shared" ref="D340:E340" si="82">SUM(D341:D342)</f>
        <v>189.3</v>
      </c>
      <c r="E340" s="28">
        <f t="shared" si="82"/>
        <v>140</v>
      </c>
    </row>
    <row r="341" spans="1:5" s="3" customFormat="1" ht="12.75" customHeight="1" x14ac:dyDescent="0.25">
      <c r="A341" s="119"/>
      <c r="B341" s="21" t="s">
        <v>13</v>
      </c>
      <c r="C341" s="114"/>
      <c r="D341" s="79">
        <v>188.3</v>
      </c>
      <c r="E341" s="20">
        <v>140</v>
      </c>
    </row>
    <row r="342" spans="1:5" s="3" customFormat="1" ht="12.75" customHeight="1" x14ac:dyDescent="0.25">
      <c r="A342" s="119"/>
      <c r="B342" s="23" t="s">
        <v>19</v>
      </c>
      <c r="C342" s="123"/>
      <c r="D342" s="80">
        <v>1</v>
      </c>
      <c r="E342" s="81"/>
    </row>
    <row r="343" spans="1:5" s="3" customFormat="1" ht="18" customHeight="1" x14ac:dyDescent="0.25">
      <c r="A343" s="118" t="s">
        <v>140</v>
      </c>
      <c r="B343" s="31" t="s">
        <v>141</v>
      </c>
      <c r="C343" s="43"/>
      <c r="D343" s="34">
        <f>SUM(D344)</f>
        <v>3611.6</v>
      </c>
      <c r="E343" s="34">
        <f>SUM(E344)</f>
        <v>3002.5</v>
      </c>
    </row>
    <row r="344" spans="1:5" s="3" customFormat="1" ht="15" customHeight="1" x14ac:dyDescent="0.25">
      <c r="A344" s="118"/>
      <c r="B344" s="82" t="s">
        <v>142</v>
      </c>
      <c r="C344" s="10" t="s">
        <v>32</v>
      </c>
      <c r="D344" s="28">
        <f t="shared" ref="D344:E344" si="83">SUM(D345:D350)</f>
        <v>3611.6</v>
      </c>
      <c r="E344" s="28">
        <f t="shared" si="83"/>
        <v>3002.5</v>
      </c>
    </row>
    <row r="345" spans="1:5" s="3" customFormat="1" ht="12.75" customHeight="1" x14ac:dyDescent="0.25">
      <c r="A345" s="119"/>
      <c r="B345" s="18" t="s">
        <v>22</v>
      </c>
      <c r="C345" s="120"/>
      <c r="D345" s="14">
        <v>237.7</v>
      </c>
      <c r="E345" s="14">
        <v>224.8</v>
      </c>
    </row>
    <row r="346" spans="1:5" s="3" customFormat="1" ht="12.75" customHeight="1" x14ac:dyDescent="0.25">
      <c r="A346" s="119"/>
      <c r="B346" s="21" t="s">
        <v>26</v>
      </c>
      <c r="C346" s="114"/>
      <c r="D346" s="14">
        <v>59.4</v>
      </c>
      <c r="E346" s="14">
        <v>56.2</v>
      </c>
    </row>
    <row r="347" spans="1:5" s="3" customFormat="1" ht="12.75" customHeight="1" x14ac:dyDescent="0.25">
      <c r="A347" s="119"/>
      <c r="B347" s="21" t="s">
        <v>18</v>
      </c>
      <c r="C347" s="114"/>
      <c r="D347" s="20">
        <v>267</v>
      </c>
      <c r="E347" s="20">
        <v>244.6</v>
      </c>
    </row>
    <row r="348" spans="1:5" s="3" customFormat="1" ht="12.75" customHeight="1" x14ac:dyDescent="0.25">
      <c r="A348" s="119"/>
      <c r="B348" s="29" t="s">
        <v>17</v>
      </c>
      <c r="C348" s="114"/>
      <c r="D348" s="14">
        <v>497.4</v>
      </c>
      <c r="E348" s="14">
        <v>477.2</v>
      </c>
    </row>
    <row r="349" spans="1:5" s="3" customFormat="1" ht="12.75" customHeight="1" x14ac:dyDescent="0.25">
      <c r="A349" s="119"/>
      <c r="B349" s="21" t="s">
        <v>13</v>
      </c>
      <c r="C349" s="114"/>
      <c r="D349" s="14">
        <v>2192.5</v>
      </c>
      <c r="E349" s="14">
        <v>1925.7</v>
      </c>
    </row>
    <row r="350" spans="1:5" s="3" customFormat="1" ht="12.75" customHeight="1" x14ac:dyDescent="0.25">
      <c r="A350" s="119"/>
      <c r="B350" s="23" t="s">
        <v>19</v>
      </c>
      <c r="C350" s="123"/>
      <c r="D350" s="38">
        <v>357.6</v>
      </c>
      <c r="E350" s="14">
        <v>74</v>
      </c>
    </row>
    <row r="351" spans="1:5" s="3" customFormat="1" ht="18" customHeight="1" x14ac:dyDescent="0.25">
      <c r="A351" s="110" t="s">
        <v>143</v>
      </c>
      <c r="B351" s="77" t="s">
        <v>144</v>
      </c>
      <c r="C351" s="43"/>
      <c r="D351" s="34">
        <f t="shared" ref="D351:E351" si="84">SUM(D352)</f>
        <v>527.20000000000005</v>
      </c>
      <c r="E351" s="34">
        <f t="shared" si="84"/>
        <v>431.2</v>
      </c>
    </row>
    <row r="352" spans="1:5" s="3" customFormat="1" ht="15" customHeight="1" x14ac:dyDescent="0.25">
      <c r="A352" s="109"/>
      <c r="B352" s="24" t="s">
        <v>145</v>
      </c>
      <c r="C352" s="25" t="s">
        <v>36</v>
      </c>
      <c r="D352" s="28">
        <f t="shared" ref="D352:E352" si="85">SUM(D353:D354)</f>
        <v>527.20000000000005</v>
      </c>
      <c r="E352" s="28">
        <f t="shared" si="85"/>
        <v>431.2</v>
      </c>
    </row>
    <row r="353" spans="1:5" s="3" customFormat="1" ht="12.75" customHeight="1" x14ac:dyDescent="0.25">
      <c r="A353" s="109"/>
      <c r="B353" s="21" t="s">
        <v>17</v>
      </c>
      <c r="C353" s="114"/>
      <c r="D353" s="14">
        <v>508.1</v>
      </c>
      <c r="E353" s="14">
        <v>416.2</v>
      </c>
    </row>
    <row r="354" spans="1:5" s="3" customFormat="1" ht="12.75" customHeight="1" x14ac:dyDescent="0.25">
      <c r="A354" s="109"/>
      <c r="B354" s="23" t="s">
        <v>13</v>
      </c>
      <c r="C354" s="114"/>
      <c r="D354" s="14">
        <v>19.100000000000001</v>
      </c>
      <c r="E354" s="14">
        <v>15</v>
      </c>
    </row>
    <row r="355" spans="1:5" s="3" customFormat="1" ht="20.100000000000001" customHeight="1" x14ac:dyDescent="0.25">
      <c r="A355" s="137" t="s">
        <v>146</v>
      </c>
      <c r="B355" s="138"/>
      <c r="C355" s="83"/>
      <c r="D355" s="84">
        <f>SUM(D399+D396+D391+D382+D377+D371+D362+D356)</f>
        <v>65174</v>
      </c>
      <c r="E355" s="85">
        <f>SUM(E399+E396+E391+E382+E377+E371+E362+E356)</f>
        <v>36743</v>
      </c>
    </row>
    <row r="356" spans="1:5" s="3" customFormat="1" ht="15" customHeight="1" x14ac:dyDescent="0.25">
      <c r="A356" s="139" t="s">
        <v>147</v>
      </c>
      <c r="B356" s="140"/>
      <c r="C356" s="86" t="s">
        <v>12</v>
      </c>
      <c r="D356" s="87">
        <f>SUM(D357:D361)</f>
        <v>11110.000000000002</v>
      </c>
      <c r="E356" s="88">
        <f>SUM(E357:E361)</f>
        <v>8465.7999999999993</v>
      </c>
    </row>
    <row r="357" spans="1:5" s="3" customFormat="1" ht="12.75" customHeight="1" x14ac:dyDescent="0.25">
      <c r="A357" s="149"/>
      <c r="B357" s="18" t="s">
        <v>16</v>
      </c>
      <c r="C357" s="89"/>
      <c r="D357" s="14">
        <f>SUM(D17)</f>
        <v>10</v>
      </c>
      <c r="E357" s="90"/>
    </row>
    <row r="358" spans="1:5" s="3" customFormat="1" ht="12.75" customHeight="1" x14ac:dyDescent="0.25">
      <c r="A358" s="141"/>
      <c r="B358" s="29" t="s">
        <v>17</v>
      </c>
      <c r="C358" s="144"/>
      <c r="D358" s="14">
        <f>SUM(D18+D157)</f>
        <v>2448.8999999999996</v>
      </c>
      <c r="E358" s="14">
        <f>SUM(E18+E157)</f>
        <v>2295.1999999999998</v>
      </c>
    </row>
    <row r="359" spans="1:5" s="3" customFormat="1" ht="12.75" customHeight="1" x14ac:dyDescent="0.25">
      <c r="A359" s="141"/>
      <c r="B359" s="21" t="s">
        <v>18</v>
      </c>
      <c r="C359" s="144"/>
      <c r="D359" s="14">
        <f>SUM(D19)</f>
        <v>27.1</v>
      </c>
      <c r="E359" s="14">
        <f>SUM(E19)</f>
        <v>25.6</v>
      </c>
    </row>
    <row r="360" spans="1:5" s="3" customFormat="1" ht="12.75" customHeight="1" x14ac:dyDescent="0.25">
      <c r="A360" s="141"/>
      <c r="B360" s="21" t="s">
        <v>13</v>
      </c>
      <c r="C360" s="144"/>
      <c r="D360" s="14">
        <f>SUM(D20+D59+D67+D75+D83+D91+D101+D109+D117+D125+D133+D141+D149+D158+D14)</f>
        <v>8591.5000000000018</v>
      </c>
      <c r="E360" s="14">
        <f>SUM(E20+E59+E67+E75+E83+E91+E101+E109+E117+E125+E133+E141+E149+E158+E14)</f>
        <v>6145</v>
      </c>
    </row>
    <row r="361" spans="1:5" s="3" customFormat="1" ht="12.75" customHeight="1" x14ac:dyDescent="0.25">
      <c r="A361" s="142"/>
      <c r="B361" s="23" t="s">
        <v>19</v>
      </c>
      <c r="C361" s="145"/>
      <c r="D361" s="14">
        <f>SUM(D21)</f>
        <v>32.5</v>
      </c>
      <c r="E361" s="14"/>
    </row>
    <row r="362" spans="1:5" s="3" customFormat="1" ht="15" customHeight="1" x14ac:dyDescent="0.25">
      <c r="A362" s="139" t="s">
        <v>20</v>
      </c>
      <c r="B362" s="148"/>
      <c r="C362" s="91" t="s">
        <v>21</v>
      </c>
      <c r="D362" s="90">
        <f>SUM(D363:D370)</f>
        <v>26727.600000000002</v>
      </c>
      <c r="E362" s="90">
        <f>SUM(E363:E370)</f>
        <v>20980</v>
      </c>
    </row>
    <row r="363" spans="1:5" s="3" customFormat="1" ht="12.75" customHeight="1" x14ac:dyDescent="0.25">
      <c r="A363" s="92"/>
      <c r="B363" s="18" t="s">
        <v>22</v>
      </c>
      <c r="C363" s="89"/>
      <c r="D363" s="14">
        <f>SUM(D23)</f>
        <v>1013.6</v>
      </c>
      <c r="E363" s="14">
        <f>SUM(E23)</f>
        <v>13.5</v>
      </c>
    </row>
    <row r="364" spans="1:5" s="3" customFormat="1" ht="12.75" customHeight="1" x14ac:dyDescent="0.25">
      <c r="A364" s="150"/>
      <c r="B364" s="21" t="s">
        <v>18</v>
      </c>
      <c r="C364" s="151"/>
      <c r="D364" s="14">
        <f>SUM(D24+D259+D163++D184+D191+D199+D212+D251+D280)</f>
        <v>282.39999999999998</v>
      </c>
      <c r="E364" s="14">
        <f>SUM(E24+E259+E163++E184+E191+E199+E212+E251+E280)</f>
        <v>104.30000000000001</v>
      </c>
    </row>
    <row r="365" spans="1:5" s="3" customFormat="1" ht="12.75" customHeight="1" x14ac:dyDescent="0.25">
      <c r="A365" s="150"/>
      <c r="B365" s="21" t="s">
        <v>23</v>
      </c>
      <c r="C365" s="151"/>
      <c r="D365" s="14">
        <f>SUM(D25+D161+D168+D174+D182+D196+D189+D210+D204+D217+D223+D229+D236+D243+D249+D257+D265+D272+D287+D279)</f>
        <v>12534.5</v>
      </c>
      <c r="E365" s="14">
        <f>SUM(E25+E161+E168+E174+E182+E196+E189+E210+E204+E217+E223+E229+E236+E243+E249+E257+E265+E272+E287+E279)</f>
        <v>12067.199999999999</v>
      </c>
    </row>
    <row r="366" spans="1:5" s="3" customFormat="1" ht="12.75" customHeight="1" x14ac:dyDescent="0.25">
      <c r="A366" s="150"/>
      <c r="B366" s="21" t="s">
        <v>42</v>
      </c>
      <c r="C366" s="151"/>
      <c r="D366" s="14">
        <f>SUM(D175+D197)</f>
        <v>163.79999999999998</v>
      </c>
      <c r="E366" s="14">
        <f>SUM(E175+E197)</f>
        <v>160.1</v>
      </c>
    </row>
    <row r="367" spans="1:5" s="3" customFormat="1" ht="12.75" customHeight="1" x14ac:dyDescent="0.25">
      <c r="A367" s="150"/>
      <c r="B367" s="29" t="s">
        <v>17</v>
      </c>
      <c r="C367" s="151"/>
      <c r="D367" s="14">
        <f>SUM(D162+D169+D176+D183+D190+D198+D205+D211+D218+D224+D230+D237+D250+D258+D266+D273+D244)</f>
        <v>482.49999999999994</v>
      </c>
      <c r="E367" s="14"/>
    </row>
    <row r="368" spans="1:5" s="3" customFormat="1" ht="12.75" customHeight="1" x14ac:dyDescent="0.25">
      <c r="A368" s="150"/>
      <c r="B368" s="21" t="s">
        <v>33</v>
      </c>
      <c r="C368" s="151"/>
      <c r="D368" s="14">
        <f>SUM(D177+D231+D238+D252+D260+D267)</f>
        <v>7.2</v>
      </c>
      <c r="E368" s="14">
        <f>SUM(E177+E231+E238+E252+E260+E267)</f>
        <v>1.2</v>
      </c>
    </row>
    <row r="369" spans="1:5" s="3" customFormat="1" ht="12.75" customHeight="1" x14ac:dyDescent="0.25">
      <c r="A369" s="150"/>
      <c r="B369" s="21" t="s">
        <v>13</v>
      </c>
      <c r="C369" s="151"/>
      <c r="D369" s="14">
        <f>SUM(D26+D164+D170+D178+D185+D192+D200+D213+D219+D225+D232+D239+D245+D253+D261+D268+D275+D281+D288+D206)</f>
        <v>11740.900000000001</v>
      </c>
      <c r="E369" s="14">
        <f>SUM(E26+E164+E170+E178+E185+E192+E200+E213+E219+E225+E232+E239+E245+E253+E261+E268+E275+E281+E288+E206)</f>
        <v>8633.7000000000007</v>
      </c>
    </row>
    <row r="370" spans="1:5" s="3" customFormat="1" ht="12.75" customHeight="1" x14ac:dyDescent="0.25">
      <c r="A370" s="150"/>
      <c r="B370" s="23" t="s">
        <v>19</v>
      </c>
      <c r="C370" s="151"/>
      <c r="D370" s="14">
        <f>SUM(D165+D171+D179+D186+D193+D201+D207+D214+D220+D226+D233+D240+D246+D254+D262+D269+D276+D282+D289)</f>
        <v>502.7</v>
      </c>
      <c r="E370" s="14"/>
    </row>
    <row r="371" spans="1:5" s="3" customFormat="1" ht="15" customHeight="1" x14ac:dyDescent="0.25">
      <c r="A371" s="152" t="s">
        <v>24</v>
      </c>
      <c r="B371" s="153"/>
      <c r="C371" s="93" t="s">
        <v>25</v>
      </c>
      <c r="D371" s="90">
        <f t="shared" ref="D371:E371" si="86">SUM(D372:D376)</f>
        <v>5602</v>
      </c>
      <c r="E371" s="90">
        <f t="shared" si="86"/>
        <v>3337.7000000000003</v>
      </c>
    </row>
    <row r="372" spans="1:5" s="3" customFormat="1" ht="12.75" customHeight="1" x14ac:dyDescent="0.25">
      <c r="A372" s="141"/>
      <c r="B372" s="18" t="s">
        <v>22</v>
      </c>
      <c r="C372" s="143"/>
      <c r="D372" s="14">
        <f>SUM(D28)</f>
        <v>101.9</v>
      </c>
      <c r="E372" s="14"/>
    </row>
    <row r="373" spans="1:5" s="3" customFormat="1" ht="12.75" customHeight="1" x14ac:dyDescent="0.25">
      <c r="A373" s="141"/>
      <c r="B373" s="21" t="s">
        <v>26</v>
      </c>
      <c r="C373" s="144"/>
      <c r="D373" s="14">
        <f>SUM(D29)</f>
        <v>18</v>
      </c>
      <c r="E373" s="14"/>
    </row>
    <row r="374" spans="1:5" s="3" customFormat="1" ht="12.75" customHeight="1" x14ac:dyDescent="0.25">
      <c r="A374" s="141"/>
      <c r="B374" s="21" t="s">
        <v>18</v>
      </c>
      <c r="C374" s="144"/>
      <c r="D374" s="14">
        <f>SUM(D292+D30)</f>
        <v>70.8</v>
      </c>
      <c r="E374" s="14">
        <f>SUM(E292+E30)</f>
        <v>0.5</v>
      </c>
    </row>
    <row r="375" spans="1:5" s="3" customFormat="1" ht="12.75" customHeight="1" x14ac:dyDescent="0.25">
      <c r="A375" s="141"/>
      <c r="B375" s="21" t="s">
        <v>13</v>
      </c>
      <c r="C375" s="144"/>
      <c r="D375" s="14">
        <f>SUM(D31+D284+D293+D297+D301+D305+D309+D313+D317+D321+D325+D329+D333+D337+D341+D93)</f>
        <v>5364.6</v>
      </c>
      <c r="E375" s="14">
        <f>SUM(E31+E284+E293+E297+E301+E305+E309+E313+E317+E321+E325+E329+E333+E337+E341+E93)</f>
        <v>3337.2000000000003</v>
      </c>
    </row>
    <row r="376" spans="1:5" s="3" customFormat="1" ht="12.75" customHeight="1" x14ac:dyDescent="0.25">
      <c r="A376" s="142"/>
      <c r="B376" s="23" t="s">
        <v>19</v>
      </c>
      <c r="C376" s="145"/>
      <c r="D376" s="14">
        <f>SUM(D294+D298+D302+D306+D310+D314+D318+D322+D326+D330+D334+D338+D342)</f>
        <v>46.7</v>
      </c>
      <c r="E376" s="14"/>
    </row>
    <row r="377" spans="1:5" s="3" customFormat="1" ht="15" customHeight="1" x14ac:dyDescent="0.25">
      <c r="A377" s="139" t="s">
        <v>148</v>
      </c>
      <c r="B377" s="146"/>
      <c r="C377" s="91" t="s">
        <v>28</v>
      </c>
      <c r="D377" s="90">
        <f>SUM(D378:D381)</f>
        <v>5472.1</v>
      </c>
      <c r="E377" s="90">
        <f>SUM(E378:E381)</f>
        <v>21.6</v>
      </c>
    </row>
    <row r="378" spans="1:5" s="3" customFormat="1" ht="12.75" customHeight="1" x14ac:dyDescent="0.25">
      <c r="A378" s="141"/>
      <c r="B378" s="21" t="s">
        <v>29</v>
      </c>
      <c r="C378" s="144"/>
      <c r="D378" s="14">
        <f>SUM(D33)</f>
        <v>2634.2</v>
      </c>
      <c r="E378" s="14"/>
    </row>
    <row r="379" spans="1:5" s="3" customFormat="1" ht="12.75" customHeight="1" x14ac:dyDescent="0.25">
      <c r="A379" s="141"/>
      <c r="B379" s="21" t="s">
        <v>13</v>
      </c>
      <c r="C379" s="144"/>
      <c r="D379" s="14">
        <f>SUM(D35+D61+D69+D77+D85+D95+D103+D111+D119+D127+D135+D143+D151)</f>
        <v>2343.6000000000004</v>
      </c>
      <c r="E379" s="14">
        <f>SUM(E35+E61+E69+E77+E85+E95+E103+E111+E119+E127+E135+E143+E151)</f>
        <v>21.6</v>
      </c>
    </row>
    <row r="380" spans="1:5" s="3" customFormat="1" ht="12.75" customHeight="1" x14ac:dyDescent="0.25">
      <c r="A380" s="141"/>
      <c r="B380" s="21" t="s">
        <v>30</v>
      </c>
      <c r="C380" s="144"/>
      <c r="D380" s="74">
        <f>SUM(D34)</f>
        <v>462.8</v>
      </c>
      <c r="E380" s="75"/>
    </row>
    <row r="381" spans="1:5" s="3" customFormat="1" ht="12.75" customHeight="1" x14ac:dyDescent="0.25">
      <c r="A381" s="142"/>
      <c r="B381" s="23" t="s">
        <v>19</v>
      </c>
      <c r="C381" s="145"/>
      <c r="D381" s="14">
        <f>SUM(D62+D70+D78+D86+D96+D104+D112+D120+D128+D136+D144+D152)</f>
        <v>31.499999999999996</v>
      </c>
      <c r="E381" s="14"/>
    </row>
    <row r="382" spans="1:5" s="3" customFormat="1" ht="15" customHeight="1" x14ac:dyDescent="0.25">
      <c r="A382" s="147" t="s">
        <v>31</v>
      </c>
      <c r="B382" s="148"/>
      <c r="C382" s="91" t="s">
        <v>32</v>
      </c>
      <c r="D382" s="90">
        <f>SUM(D383:D390)</f>
        <v>11829.4</v>
      </c>
      <c r="E382" s="90">
        <f>SUM(E383:E390)</f>
        <v>3506.0999999999995</v>
      </c>
    </row>
    <row r="383" spans="1:5" s="3" customFormat="1" ht="12.75" customHeight="1" x14ac:dyDescent="0.25">
      <c r="A383" s="155"/>
      <c r="B383" s="18" t="s">
        <v>22</v>
      </c>
      <c r="C383" s="157"/>
      <c r="D383" s="14">
        <f>SUM(D345+D37)</f>
        <v>303.7</v>
      </c>
      <c r="E383" s="14">
        <f>SUM(E345+E37)</f>
        <v>224.8</v>
      </c>
    </row>
    <row r="384" spans="1:5" s="3" customFormat="1" ht="12.75" customHeight="1" x14ac:dyDescent="0.25">
      <c r="A384" s="150"/>
      <c r="B384" s="21" t="s">
        <v>18</v>
      </c>
      <c r="C384" s="151"/>
      <c r="D384" s="14">
        <f>SUM(D347+D38)</f>
        <v>462.5</v>
      </c>
      <c r="E384" s="14">
        <f>SUM(E347+E38)</f>
        <v>250.1</v>
      </c>
    </row>
    <row r="385" spans="1:5" s="3" customFormat="1" ht="12.75" customHeight="1" x14ac:dyDescent="0.25">
      <c r="A385" s="150"/>
      <c r="B385" s="29" t="s">
        <v>17</v>
      </c>
      <c r="C385" s="151"/>
      <c r="D385" s="14">
        <f>SUM(D348+D39)</f>
        <v>1905.6999999999998</v>
      </c>
      <c r="E385" s="14">
        <f>SUM(E348+E39)</f>
        <v>525.70000000000005</v>
      </c>
    </row>
    <row r="386" spans="1:5" s="3" customFormat="1" ht="12.75" customHeight="1" x14ac:dyDescent="0.25">
      <c r="A386" s="150"/>
      <c r="B386" s="21" t="s">
        <v>26</v>
      </c>
      <c r="C386" s="151"/>
      <c r="D386" s="14">
        <f>SUM(D346)</f>
        <v>59.4</v>
      </c>
      <c r="E386" s="14">
        <f>SUM(E346)</f>
        <v>56.2</v>
      </c>
    </row>
    <row r="387" spans="1:5" s="3" customFormat="1" ht="12.75" customHeight="1" x14ac:dyDescent="0.25">
      <c r="A387" s="150"/>
      <c r="B387" s="21" t="s">
        <v>33</v>
      </c>
      <c r="C387" s="151"/>
      <c r="D387" s="14">
        <f>SUM(D40)</f>
        <v>4.5</v>
      </c>
      <c r="E387" s="14">
        <f>SUM(E40)</f>
        <v>0.1</v>
      </c>
    </row>
    <row r="388" spans="1:5" s="3" customFormat="1" ht="12.75" customHeight="1" x14ac:dyDescent="0.25">
      <c r="A388" s="150"/>
      <c r="B388" s="21" t="s">
        <v>13</v>
      </c>
      <c r="C388" s="151"/>
      <c r="D388" s="14">
        <f>SUM(D41+D64+D72+D80+D88+D98+D106+D114+D122+D130+D138+D146+D154+D349)</f>
        <v>5215.2000000000007</v>
      </c>
      <c r="E388" s="14">
        <f>SUM(E41+E64+E72+E80+E88+E98+E106+E114+E122+E130+E138+E146+E154+E349)</f>
        <v>2375.1999999999998</v>
      </c>
    </row>
    <row r="389" spans="1:5" s="3" customFormat="1" ht="12.75" customHeight="1" x14ac:dyDescent="0.25">
      <c r="A389" s="150"/>
      <c r="B389" s="21" t="s">
        <v>34</v>
      </c>
      <c r="C389" s="151"/>
      <c r="D389" s="56">
        <f>SUM(D42)</f>
        <v>3520.8</v>
      </c>
      <c r="E389" s="56"/>
    </row>
    <row r="390" spans="1:5" s="3" customFormat="1" ht="12.75" customHeight="1" x14ac:dyDescent="0.25">
      <c r="A390" s="154"/>
      <c r="B390" s="23" t="s">
        <v>19</v>
      </c>
      <c r="C390" s="160"/>
      <c r="D390" s="56">
        <f>SUM(D350)</f>
        <v>357.6</v>
      </c>
      <c r="E390" s="56">
        <f>SUM(E350)</f>
        <v>74</v>
      </c>
    </row>
    <row r="391" spans="1:5" s="3" customFormat="1" ht="15" customHeight="1" x14ac:dyDescent="0.25">
      <c r="A391" s="147" t="s">
        <v>35</v>
      </c>
      <c r="B391" s="148"/>
      <c r="C391" s="91" t="s">
        <v>36</v>
      </c>
      <c r="D391" s="90">
        <f>SUM(D392:D395)</f>
        <v>623.70000000000005</v>
      </c>
      <c r="E391" s="90">
        <f>SUM(E392:E395)</f>
        <v>431.8</v>
      </c>
    </row>
    <row r="392" spans="1:5" s="3" customFormat="1" ht="12.75" customHeight="1" x14ac:dyDescent="0.25">
      <c r="A392" s="155"/>
      <c r="B392" s="18" t="s">
        <v>22</v>
      </c>
      <c r="C392" s="157"/>
      <c r="D392" s="14">
        <f>SUM(D44)</f>
        <v>0.6</v>
      </c>
      <c r="E392" s="14">
        <f>SUM(E44)</f>
        <v>0.6</v>
      </c>
    </row>
    <row r="393" spans="1:5" s="3" customFormat="1" ht="12.75" customHeight="1" x14ac:dyDescent="0.25">
      <c r="A393" s="150"/>
      <c r="B393" s="29" t="s">
        <v>17</v>
      </c>
      <c r="C393" s="151"/>
      <c r="D393" s="14">
        <f>SUM(D353)</f>
        <v>508.1</v>
      </c>
      <c r="E393" s="14">
        <f>SUM(E353)</f>
        <v>416.2</v>
      </c>
    </row>
    <row r="394" spans="1:5" s="3" customFormat="1" ht="12.75" customHeight="1" x14ac:dyDescent="0.25">
      <c r="A394" s="150"/>
      <c r="B394" s="21" t="s">
        <v>13</v>
      </c>
      <c r="C394" s="151"/>
      <c r="D394" s="14">
        <f>SUM(D354+D45)</f>
        <v>92.6</v>
      </c>
      <c r="E394" s="14">
        <f>SUM(E354+E45)</f>
        <v>15</v>
      </c>
    </row>
    <row r="395" spans="1:5" s="3" customFormat="1" ht="12.75" customHeight="1" x14ac:dyDescent="0.25">
      <c r="A395" s="154"/>
      <c r="B395" s="23" t="s">
        <v>37</v>
      </c>
      <c r="C395" s="160"/>
      <c r="D395" s="56">
        <f>SUM(D46)</f>
        <v>22.4</v>
      </c>
      <c r="E395" s="56"/>
    </row>
    <row r="396" spans="1:5" s="3" customFormat="1" ht="15" customHeight="1" x14ac:dyDescent="0.25">
      <c r="A396" s="139" t="s">
        <v>149</v>
      </c>
      <c r="B396" s="148"/>
      <c r="C396" s="91" t="s">
        <v>39</v>
      </c>
      <c r="D396" s="90">
        <f>SUM(D397:D398)</f>
        <v>1613.1</v>
      </c>
      <c r="E396" s="90">
        <f>SUM(E397:E398)</f>
        <v>0</v>
      </c>
    </row>
    <row r="397" spans="1:5" s="3" customFormat="1" ht="12.75" customHeight="1" x14ac:dyDescent="0.25">
      <c r="A397" s="150"/>
      <c r="B397" s="18" t="s">
        <v>13</v>
      </c>
      <c r="C397" s="144"/>
      <c r="D397" s="94">
        <f>SUM(D48)</f>
        <v>1473.5</v>
      </c>
      <c r="E397" s="94"/>
    </row>
    <row r="398" spans="1:5" ht="12.75" customHeight="1" x14ac:dyDescent="0.25">
      <c r="A398" s="154"/>
      <c r="B398" s="23" t="s">
        <v>37</v>
      </c>
      <c r="C398" s="145"/>
      <c r="D398" s="94">
        <f>SUM(D50)</f>
        <v>139.6</v>
      </c>
      <c r="E398" s="94"/>
    </row>
    <row r="399" spans="1:5" ht="15" customHeight="1" x14ac:dyDescent="0.25">
      <c r="A399" s="147" t="s">
        <v>40</v>
      </c>
      <c r="B399" s="148"/>
      <c r="C399" s="91" t="s">
        <v>41</v>
      </c>
      <c r="D399" s="90">
        <f t="shared" ref="D399:E399" si="87">SUM(D400:D404)</f>
        <v>2196.1000000000004</v>
      </c>
      <c r="E399" s="90">
        <f t="shared" si="87"/>
        <v>0</v>
      </c>
    </row>
    <row r="400" spans="1:5" ht="12.75" customHeight="1" x14ac:dyDescent="0.25">
      <c r="A400" s="155"/>
      <c r="B400" s="18" t="s">
        <v>22</v>
      </c>
      <c r="C400" s="157"/>
      <c r="D400" s="14">
        <f>SUM(D52)</f>
        <v>486.6</v>
      </c>
      <c r="E400" s="14"/>
    </row>
    <row r="401" spans="1:5" ht="12.75" customHeight="1" x14ac:dyDescent="0.25">
      <c r="A401" s="150"/>
      <c r="B401" s="29" t="s">
        <v>17</v>
      </c>
      <c r="C401" s="151"/>
      <c r="D401" s="14">
        <f>SUM(D53)</f>
        <v>453.3</v>
      </c>
      <c r="E401" s="14"/>
    </row>
    <row r="402" spans="1:5" ht="12.75" customHeight="1" x14ac:dyDescent="0.25">
      <c r="A402" s="150"/>
      <c r="B402" s="21" t="s">
        <v>42</v>
      </c>
      <c r="C402" s="151"/>
      <c r="D402" s="14">
        <f>SUM(D54)</f>
        <v>656</v>
      </c>
      <c r="E402" s="14"/>
    </row>
    <row r="403" spans="1:5" ht="12.75" customHeight="1" x14ac:dyDescent="0.25">
      <c r="A403" s="150"/>
      <c r="B403" s="21" t="s">
        <v>26</v>
      </c>
      <c r="C403" s="151"/>
      <c r="D403" s="14">
        <f>SUM(D55)</f>
        <v>85.9</v>
      </c>
      <c r="E403" s="14"/>
    </row>
    <row r="404" spans="1:5" ht="12.75" customHeight="1" x14ac:dyDescent="0.25">
      <c r="A404" s="156"/>
      <c r="B404" s="23" t="s">
        <v>13</v>
      </c>
      <c r="C404" s="158"/>
      <c r="D404" s="14">
        <f>SUM(D56)</f>
        <v>514.29999999999995</v>
      </c>
      <c r="E404" s="14"/>
    </row>
    <row r="405" spans="1:5" ht="15" customHeight="1" x14ac:dyDescent="0.25">
      <c r="A405" s="159" t="s">
        <v>150</v>
      </c>
      <c r="B405" s="159"/>
      <c r="C405" s="159"/>
    </row>
    <row r="406" spans="1:5" ht="15" customHeight="1" x14ac:dyDescent="0.25"/>
    <row r="407" spans="1:5" ht="15" customHeight="1" x14ac:dyDescent="0.25"/>
    <row r="408" spans="1:5" ht="15" customHeight="1" x14ac:dyDescent="0.25"/>
    <row r="409" spans="1:5" ht="15" customHeight="1" x14ac:dyDescent="0.25">
      <c r="C409" s="95"/>
    </row>
    <row r="410" spans="1:5" x14ac:dyDescent="0.25">
      <c r="C410" s="95"/>
      <c r="D410" s="96"/>
      <c r="E410" s="96"/>
    </row>
    <row r="411" spans="1:5" x14ac:dyDescent="0.25">
      <c r="C411" s="95"/>
      <c r="D411" s="96"/>
      <c r="E411" s="96"/>
    </row>
    <row r="412" spans="1:5" x14ac:dyDescent="0.25">
      <c r="C412" s="95"/>
      <c r="D412" s="96"/>
      <c r="E412" s="96"/>
    </row>
    <row r="413" spans="1:5" x14ac:dyDescent="0.25">
      <c r="C413" s="95"/>
      <c r="D413" s="96"/>
      <c r="E413" s="96"/>
    </row>
    <row r="414" spans="1:5" x14ac:dyDescent="0.25">
      <c r="C414" s="95"/>
      <c r="D414" s="96"/>
      <c r="E414" s="96"/>
    </row>
    <row r="415" spans="1:5" x14ac:dyDescent="0.25">
      <c r="C415" s="95"/>
      <c r="D415" s="96"/>
      <c r="E415" s="96"/>
    </row>
    <row r="416" spans="1:5" x14ac:dyDescent="0.25">
      <c r="C416" s="95"/>
      <c r="D416" s="96"/>
      <c r="E416" s="96"/>
    </row>
    <row r="417" spans="3:5" x14ac:dyDescent="0.25">
      <c r="C417" s="95"/>
      <c r="D417" s="96"/>
      <c r="E417" s="96"/>
    </row>
    <row r="418" spans="3:5" x14ac:dyDescent="0.25">
      <c r="C418" s="95"/>
      <c r="D418" s="96"/>
      <c r="E418" s="96"/>
    </row>
    <row r="419" spans="3:5" x14ac:dyDescent="0.25">
      <c r="C419" s="95"/>
      <c r="D419" s="96"/>
      <c r="E419" s="96"/>
    </row>
    <row r="420" spans="3:5" x14ac:dyDescent="0.25">
      <c r="C420" s="95"/>
      <c r="D420" s="96"/>
      <c r="E420" s="96"/>
    </row>
    <row r="421" spans="3:5" x14ac:dyDescent="0.25">
      <c r="C421" s="95"/>
      <c r="D421" s="96"/>
      <c r="E421" s="96"/>
    </row>
    <row r="422" spans="3:5" x14ac:dyDescent="0.25">
      <c r="C422" s="95"/>
      <c r="D422" s="96"/>
      <c r="E422" s="96"/>
    </row>
    <row r="423" spans="3:5" x14ac:dyDescent="0.25">
      <c r="C423" s="95"/>
      <c r="D423" s="96"/>
      <c r="E423" s="96"/>
    </row>
    <row r="424" spans="3:5" x14ac:dyDescent="0.25">
      <c r="C424" s="95"/>
      <c r="D424" s="96"/>
      <c r="E424" s="96"/>
    </row>
    <row r="425" spans="3:5" x14ac:dyDescent="0.25">
      <c r="C425" s="95"/>
      <c r="D425" s="97"/>
      <c r="E425" s="97"/>
    </row>
    <row r="426" spans="3:5" x14ac:dyDescent="0.25">
      <c r="C426" s="3"/>
      <c r="D426" s="98"/>
      <c r="E426" s="98"/>
    </row>
  </sheetData>
  <mergeCells count="130">
    <mergeCell ref="A397:A398"/>
    <mergeCell ref="C397:C398"/>
    <mergeCell ref="A399:B399"/>
    <mergeCell ref="A400:A404"/>
    <mergeCell ref="C400:C404"/>
    <mergeCell ref="A405:C405"/>
    <mergeCell ref="A383:A390"/>
    <mergeCell ref="C383:C390"/>
    <mergeCell ref="A391:B391"/>
    <mergeCell ref="A392:A395"/>
    <mergeCell ref="C392:C395"/>
    <mergeCell ref="A396:B396"/>
    <mergeCell ref="A372:A376"/>
    <mergeCell ref="C372:C376"/>
    <mergeCell ref="A377:B377"/>
    <mergeCell ref="A378:A381"/>
    <mergeCell ref="C378:C381"/>
    <mergeCell ref="A382:B382"/>
    <mergeCell ref="A357:A361"/>
    <mergeCell ref="C358:C361"/>
    <mergeCell ref="A362:B362"/>
    <mergeCell ref="A364:A370"/>
    <mergeCell ref="C364:C370"/>
    <mergeCell ref="A371:B371"/>
    <mergeCell ref="A343:A350"/>
    <mergeCell ref="C345:C350"/>
    <mergeCell ref="A351:A354"/>
    <mergeCell ref="C353:C354"/>
    <mergeCell ref="A355:B355"/>
    <mergeCell ref="A356:B356"/>
    <mergeCell ref="A331:A334"/>
    <mergeCell ref="C333:C334"/>
    <mergeCell ref="A335:A338"/>
    <mergeCell ref="C337:C338"/>
    <mergeCell ref="A339:A342"/>
    <mergeCell ref="C341:C342"/>
    <mergeCell ref="A319:A322"/>
    <mergeCell ref="C321:C322"/>
    <mergeCell ref="A323:A326"/>
    <mergeCell ref="C325:C326"/>
    <mergeCell ref="A327:A330"/>
    <mergeCell ref="C329:C330"/>
    <mergeCell ref="A307:A310"/>
    <mergeCell ref="C309:C310"/>
    <mergeCell ref="A311:A314"/>
    <mergeCell ref="C313:C314"/>
    <mergeCell ref="A315:A318"/>
    <mergeCell ref="C317:C318"/>
    <mergeCell ref="A295:A298"/>
    <mergeCell ref="C297:C298"/>
    <mergeCell ref="A299:A302"/>
    <mergeCell ref="C301:C302"/>
    <mergeCell ref="A303:A306"/>
    <mergeCell ref="C305:C306"/>
    <mergeCell ref="A277:A284"/>
    <mergeCell ref="C281:C282"/>
    <mergeCell ref="A285:A289"/>
    <mergeCell ref="C287:C289"/>
    <mergeCell ref="A290:A294"/>
    <mergeCell ref="C292:C294"/>
    <mergeCell ref="A255:A262"/>
    <mergeCell ref="C257:C262"/>
    <mergeCell ref="A263:A269"/>
    <mergeCell ref="C265:C269"/>
    <mergeCell ref="A270:A276"/>
    <mergeCell ref="C272:C276"/>
    <mergeCell ref="A234:A240"/>
    <mergeCell ref="C236:C240"/>
    <mergeCell ref="A241:A246"/>
    <mergeCell ref="C243:C246"/>
    <mergeCell ref="A247:A254"/>
    <mergeCell ref="C249:C254"/>
    <mergeCell ref="A215:A220"/>
    <mergeCell ref="C217:C220"/>
    <mergeCell ref="A221:A226"/>
    <mergeCell ref="C223:C226"/>
    <mergeCell ref="A227:A233"/>
    <mergeCell ref="C229:C233"/>
    <mergeCell ref="A194:A201"/>
    <mergeCell ref="C196:C201"/>
    <mergeCell ref="A202:A207"/>
    <mergeCell ref="C204:C207"/>
    <mergeCell ref="A208:A214"/>
    <mergeCell ref="C210:C214"/>
    <mergeCell ref="A172:A179"/>
    <mergeCell ref="C174:C179"/>
    <mergeCell ref="A180:A186"/>
    <mergeCell ref="C182:C186"/>
    <mergeCell ref="A187:A193"/>
    <mergeCell ref="C189:C193"/>
    <mergeCell ref="A155:A158"/>
    <mergeCell ref="C157:C158"/>
    <mergeCell ref="A159:A165"/>
    <mergeCell ref="C161:C165"/>
    <mergeCell ref="A166:A171"/>
    <mergeCell ref="C168:C171"/>
    <mergeCell ref="A131:A138"/>
    <mergeCell ref="C135:C136"/>
    <mergeCell ref="A139:A146"/>
    <mergeCell ref="C143:C144"/>
    <mergeCell ref="A147:A154"/>
    <mergeCell ref="C151:C152"/>
    <mergeCell ref="A107:A114"/>
    <mergeCell ref="C111:C112"/>
    <mergeCell ref="A115:A122"/>
    <mergeCell ref="C119:C120"/>
    <mergeCell ref="A123:A130"/>
    <mergeCell ref="C127:C128"/>
    <mergeCell ref="A81:A88"/>
    <mergeCell ref="C85:C86"/>
    <mergeCell ref="A89:A98"/>
    <mergeCell ref="C95:C96"/>
    <mergeCell ref="A99:A106"/>
    <mergeCell ref="C103:C104"/>
    <mergeCell ref="A57:A64"/>
    <mergeCell ref="C61:C62"/>
    <mergeCell ref="A65:A72"/>
    <mergeCell ref="C69:C70"/>
    <mergeCell ref="A73:A80"/>
    <mergeCell ref="C77:C78"/>
    <mergeCell ref="A8:E8"/>
    <mergeCell ref="A12:A14"/>
    <mergeCell ref="A15:A56"/>
    <mergeCell ref="C23:C26"/>
    <mergeCell ref="C28:C31"/>
    <mergeCell ref="C33:C35"/>
    <mergeCell ref="C37:C42"/>
    <mergeCell ref="C44:C46"/>
    <mergeCell ref="C48:C50"/>
    <mergeCell ref="C52:C56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2024-04-23T07:07:56Z</cp:lastPrinted>
  <dcterms:created xsi:type="dcterms:W3CDTF">2021-01-31T12:45:20Z</dcterms:created>
  <dcterms:modified xsi:type="dcterms:W3CDTF">2024-04-23T07:07:59Z</dcterms:modified>
</cp:coreProperties>
</file>