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BD7310F4-E26F-42D4-B037-D725CF69CD87}" xr6:coauthVersionLast="47" xr6:coauthVersionMax="47" xr10:uidLastSave="{00000000-0000-0000-0000-000000000000}"/>
  <bookViews>
    <workbookView xWindow="1905" yWindow="1905" windowWidth="21600" windowHeight="11385" xr2:uid="{00000000-000D-0000-FFFF-FFFF00000000}"/>
  </bookViews>
  <sheets>
    <sheet name="OS pvz.-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I73" i="1"/>
  <c r="I72" i="1"/>
  <c r="I68" i="1"/>
  <c r="I67" i="1"/>
  <c r="I70" i="1" s="1"/>
  <c r="I60" i="1"/>
  <c r="I56" i="1"/>
  <c r="I54" i="1"/>
  <c r="I40" i="1"/>
  <c r="I38" i="1"/>
  <c r="I34" i="1"/>
  <c r="I32" i="1"/>
  <c r="I69" i="1" l="1"/>
  <c r="I71" i="1" s="1"/>
</calcChain>
</file>

<file path=xl/sharedStrings.xml><?xml version="1.0" encoding="utf-8"?>
<sst xmlns="http://schemas.openxmlformats.org/spreadsheetml/2006/main" count="156" uniqueCount="114">
  <si>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</si>
  <si>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</si>
  <si>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</si>
  <si>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</si>
  <si>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</si>
  <si>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</si>
  <si>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</si>
  <si>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</si>
  <si>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</si>
  <si>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</si>
  <si>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</si>
  <si>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</si>
  <si>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</si>
  <si>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</si>
  <si>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</si>
  <si>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</si>
  <si>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</si>
  <si>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</si>
  <si>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seniūnijos keliai ir gatvės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</si>
  <si>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</si>
  <si>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</si>
  <si>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</si>
  <si>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 xml:space="preserve">Kelių ir gatvių darbų kokybės laboratoriniai tyrimai ir bandymai </t>
  </si>
  <si>
    <t>Kelių ir gatvių statybos techninė priežiūra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</si>
  <si>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</si>
  <si>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</si>
  <si>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</si>
  <si>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</si>
  <si>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</si>
  <si>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</si>
  <si>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>Jungiamasis kelias nuo valstybinės reikšmės magistralinio kelio A17 Panevėžio aplinkkelio iki Panevėžio sen. Paviešečių k.  K. Naruševičiaus g.</t>
  </si>
  <si>
    <t xml:space="preserve">6175735, 516783
6175816, 517031
</t>
  </si>
  <si>
    <t>8-8,5</t>
  </si>
  <si>
    <t xml:space="preserve">(PAN-177) Panevėžio sen. Lepšių k. Pamolainių g. </t>
  </si>
  <si>
    <t xml:space="preserve">(PAN-186) Panevėžio sen. Šilagalio k. Bityno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</si>
  <si>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</si>
  <si>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</si>
  <si>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</si>
  <si>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6177393, 525152  6177570, 525097</t>
  </si>
  <si>
    <t xml:space="preserve">(VEL-20) Velžio sen. Dembavos k. Užutėkio aklg. </t>
  </si>
  <si>
    <t xml:space="preserve"> (Jungiamasis kelias, Lepšių k. Pamolainių g., kelias PAN-186 – Upytės sen., Šilagalio k. Bityno g. Dembavos k. Užutėkio aklg.)</t>
  </si>
  <si>
    <t>Panevėžio r. vietinės reikšmės kelių (gatvių) inventorizacija</t>
  </si>
  <si>
    <t>90 vnt.</t>
  </si>
  <si>
    <t>5 vnt.</t>
  </si>
  <si>
    <t xml:space="preserve">(RAM-139) Ramygalos sen. Uliūnų k. Žalioji g. </t>
  </si>
  <si>
    <t>Seniūnijų vietinės reikšmės keliai ir gatvės su žvyro danga</t>
  </si>
  <si>
    <t>Iš viso turtui įsigyti (≥50%), iš jų:</t>
  </si>
  <si>
    <t>Iš viso kelių (gatvių) su žvyro danga priežiūra:</t>
  </si>
  <si>
    <t>Iš viso kelių su a. b. danga priežiūra:</t>
  </si>
  <si>
    <t xml:space="preserve">Savivaldybės keliai ir gatvės </t>
  </si>
  <si>
    <t>priežiūra žiemą</t>
  </si>
  <si>
    <t>1 602,4 km</t>
  </si>
  <si>
    <t>1 074 km</t>
  </si>
  <si>
    <t>355,2 km</t>
  </si>
  <si>
    <t>180 km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</si>
  <si>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</si>
  <si>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</si>
  <si>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</si>
  <si>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</si>
  <si>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rekonstravimas, inžinerinės paslaugos</t>
  </si>
  <si>
    <t>paprastasis remontas, inžinerinės paslaugos</t>
  </si>
  <si>
    <t xml:space="preserve">(PAN-82) Panevėžio sen. Tičkūnų k. Draugystės g.  pėsčiųjų takas </t>
  </si>
  <si>
    <t>(KAR-64) Karsakiškio sen. kelias Naujikai–Kaubariškis  (asfalto danga)</t>
  </si>
  <si>
    <t>6182919, 531669 6183156, 530854</t>
  </si>
  <si>
    <t>4,2-5,5</t>
  </si>
  <si>
    <t>(KRE-74) Krekenavos sen. Žibartonių k. kelias (asfalto danga)</t>
  </si>
  <si>
    <t>6159001, 497690 6158533, 497515</t>
  </si>
  <si>
    <t>(PAI-49) Paįstrio sen. Paįstrio k. Jaunystės g. (asfalto danga)</t>
  </si>
  <si>
    <t>6189873, 521055 6189817, 521312</t>
  </si>
  <si>
    <t>(PAN-325) Panevėžio sen. Senamiesčio k. Beržų g. (asfalto danga)</t>
  </si>
  <si>
    <t>6181233, 522812 6181328, 522805</t>
  </si>
  <si>
    <t>5,0-8,0</t>
  </si>
  <si>
    <t>(PAN-341) Panevėžio sen. Tičkūnų k. Lėvens g. (asfalto danga)</t>
  </si>
  <si>
    <t>6182170, 522928 6182188, 523032</t>
  </si>
  <si>
    <t>(RAM-22) Ramygalos sen. Ramygalos m. Panevėžio g. (asfalto danga)</t>
  </si>
  <si>
    <t>6153018, 519172 6153198, 519196</t>
  </si>
  <si>
    <t>(RAM-39) Ramygalos sen. Ramygalos m. Liaudies g. (šaligatvis)</t>
  </si>
  <si>
    <t>(VAD-91) Vadoklių sen. Genėtinių k. Genėtinių g. (asfalto danga)</t>
  </si>
  <si>
    <t>6157976, 533020 6157927, 533380</t>
  </si>
  <si>
    <t>(VEL-42) Velžio sen. Dembavos k. Jūros g. (asfalto danga)</t>
  </si>
  <si>
    <t>6177448, 525312 6177570, 525216</t>
  </si>
  <si>
    <t>Panevėžio rajono savivaldybės tarybos</t>
  </si>
  <si>
    <t>(KAR-145) Karsakiškio sen. kelias Geležiai–Tautviliai (žvyro danga)</t>
  </si>
  <si>
    <t xml:space="preserve">6190457, 544294 6191340, 546265 </t>
  </si>
  <si>
    <t>(MIE-27) Miežiškių sen. kelias Tekoriškis–Biliūnai–  Girelės vs. (žvyro danga)</t>
  </si>
  <si>
    <t>(NAU-119) Naujamiesčio sen. kelias Vadaktėliai– Vaskoniai (žvyro danga)</t>
  </si>
  <si>
    <t xml:space="preserve"> 6177150, 530918 6177008, 531720 </t>
  </si>
  <si>
    <t xml:space="preserve"> 6152725, 519335 6152653, 519324</t>
  </si>
  <si>
    <t>6185597, 500874 6185647, 500776</t>
  </si>
  <si>
    <t xml:space="preserve"> 6160512, 516653 6160735, 516455</t>
  </si>
  <si>
    <t xml:space="preserve">paprastasis remontas, inžinerinės paslaugos </t>
  </si>
  <si>
    <t>(SMI-57) Smilgių sen. Perekšlių k. Švaininkų g. (žvyro danga)</t>
  </si>
  <si>
    <t xml:space="preserve"> 6189188, 507137 6189228, 507767 </t>
  </si>
  <si>
    <t xml:space="preserve">6181730, 505153 6181682, 505685 </t>
  </si>
  <si>
    <t>(VEL-211) Velžio sen. kelias Velykiai–Miežiškiai (žvyro danga)</t>
  </si>
  <si>
    <t xml:space="preserve"> 6158214, 526597 6158332, 527603 </t>
  </si>
  <si>
    <t xml:space="preserve">6167051, 530205 6167424, 531633  </t>
  </si>
  <si>
    <t>6172791, 523107   6172579, 521770</t>
  </si>
  <si>
    <t>6182806, 522844   6182685, 523298</t>
  </si>
  <si>
    <t xml:space="preserve">(PAN-1) Panevėžio sen. kelias PAN-186 – Upytės sen. </t>
  </si>
  <si>
    <t>6170727, 521102   6170820, 520890</t>
  </si>
  <si>
    <t>6170882, 521105  6170563, 521100</t>
  </si>
  <si>
    <t>6165085, 522994  6164864, 523074</t>
  </si>
  <si>
    <t>8 vnt.</t>
  </si>
  <si>
    <t xml:space="preserve">(MIE-101 Miežiškių sen. kelias Nevėžis–Gitėnai (žvyro danga) </t>
  </si>
  <si>
    <t xml:space="preserve">6168723, 535992      6168294, 535275  </t>
  </si>
  <si>
    <t xml:space="preserve"> 6167823, 505912 6167255, 506427</t>
  </si>
  <si>
    <t>(SMI-43) Smilgių sen. kelias Kelias Nr. 3009 –seniūnijos riba (žvyro danga)</t>
  </si>
  <si>
    <t>(VAD-1) Vadoklių sen. kelias Jotainiai – Genėtiniai (žvyro danga)</t>
  </si>
  <si>
    <t xml:space="preserve">(VEL-149) Velžio sen. Velžio k. Žemdirbių g. (asfalto danga) </t>
  </si>
  <si>
    <t>6173140, 526971   6173124, 526711</t>
  </si>
  <si>
    <r>
      <t xml:space="preserve">Pradžia–pabaiga       </t>
    </r>
    <r>
      <rPr>
        <sz val="10"/>
        <color theme="1"/>
        <rFont val="Times New Roman"/>
        <family val="1"/>
        <charset val="186"/>
      </rPr>
      <t/>
    </r>
  </si>
  <si>
    <t xml:space="preserve"> (Jungiamasis kelias, Lepšių k. Pamolainių g., kelias PAN-186 – Upytės sen., Šilagalio k. Bityno g., Uliūnų k.  Žalioji g., Tičkūnų k. Draugystės g., Staniūnų k. Žirgyno g., Dembavos k. Užutėkio aklg.)</t>
  </si>
  <si>
    <t>2023-10-26 sprendimu Nr. T-267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</si>
</sst>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2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165" fontId="3" fillId="0" borderId="40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164" fontId="2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165" fontId="2" fillId="0" borderId="48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19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4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"/>
  <sheetViews>
    <sheetView tabSelected="1" topLeftCell="A64" zoomScale="80" zoomScaleNormal="80" workbookViewId="0">
      <selection activeCell="A65" sqref="A65"/>
    </sheetView>
  </sheetViews>
  <sheetFormatPr defaultColWidth="8.85546875" defaultRowHeight="15" x14ac:dyDescent="0.25"/>
  <cols>
    <col min="1" max="1" width="4.42578125" style="24" customWidth="1"/>
    <col min="2" max="2" width="28.28515625" style="24" customWidth="1"/>
    <col min="3" max="3" width="14.7109375" style="21" customWidth="1"/>
    <col min="4" max="4" width="15.140625" style="21" customWidth="1"/>
    <col min="5" max="5" width="13.140625" style="21" customWidth="1"/>
    <col min="6" max="6" width="17" style="22" customWidth="1"/>
    <col min="7" max="7" width="7.7109375" style="22" customWidth="1"/>
    <col min="8" max="8" width="8" style="22" customWidth="1"/>
    <col min="9" max="9" width="13.42578125" style="52" customWidth="1"/>
    <col min="10" max="16384" width="8.85546875" style="22"/>
  </cols>
  <sheetData>
    <row r="1" spans="1:11" x14ac:dyDescent="0.25">
      <c r="A1" s="117"/>
      <c r="B1" s="117"/>
      <c r="F1" s="20" t="s">
        <v>0</v>
      </c>
      <c r="G1" s="20"/>
      <c r="H1" s="20"/>
      <c r="I1" s="20"/>
    </row>
    <row r="2" spans="1:11" ht="27.75" customHeight="1" x14ac:dyDescent="0.25">
      <c r="A2" s="118"/>
      <c r="B2" s="118"/>
      <c r="F2" s="22" t="s">
        <v>81</v>
      </c>
      <c r="G2" s="20"/>
      <c r="H2" s="20"/>
      <c r="I2" s="20"/>
    </row>
    <row r="3" spans="1:11" x14ac:dyDescent="0.25">
      <c r="A3" s="23"/>
      <c r="B3" s="23"/>
      <c r="F3" s="117" t="s">
        <v>113</v>
      </c>
      <c r="G3" s="117"/>
      <c r="H3" s="117"/>
      <c r="I3" s="20"/>
    </row>
    <row r="4" spans="1:11" x14ac:dyDescent="0.25">
      <c r="A4" s="23"/>
      <c r="B4" s="23"/>
      <c r="F4" s="20"/>
      <c r="G4" s="20"/>
      <c r="H4" s="20"/>
      <c r="I4" s="20"/>
    </row>
    <row r="5" spans="1:11" x14ac:dyDescent="0.25">
      <c r="G5" s="20"/>
      <c r="H5" s="20"/>
      <c r="I5" s="25"/>
      <c r="K5" s="20"/>
    </row>
    <row r="6" spans="1:11" x14ac:dyDescent="0.25">
      <c r="A6" s="126" t="s">
        <v>29</v>
      </c>
      <c r="B6" s="126"/>
      <c r="C6" s="126"/>
      <c r="D6" s="126"/>
      <c r="E6" s="126"/>
      <c r="F6" s="126"/>
      <c r="G6" s="126"/>
      <c r="H6" s="126"/>
      <c r="I6" s="126"/>
    </row>
    <row r="7" spans="1:11" ht="30.6" customHeight="1" x14ac:dyDescent="0.25">
      <c r="A7" s="127" t="s">
        <v>21</v>
      </c>
      <c r="B7" s="127"/>
      <c r="C7" s="127"/>
      <c r="D7" s="127"/>
      <c r="E7" s="127"/>
      <c r="F7" s="127"/>
      <c r="G7" s="127"/>
      <c r="H7" s="127"/>
      <c r="I7" s="127"/>
    </row>
    <row r="8" spans="1:11" ht="16.5" customHeight="1" x14ac:dyDescent="0.25">
      <c r="A8" s="26"/>
      <c r="B8" s="26"/>
      <c r="C8" s="26"/>
      <c r="D8" s="26"/>
      <c r="E8" s="26"/>
      <c r="F8" s="26"/>
      <c r="G8" s="26"/>
      <c r="H8" s="26"/>
      <c r="I8" s="26"/>
    </row>
    <row r="9" spans="1:11" ht="15.75" thickBot="1" x14ac:dyDescent="0.3">
      <c r="A9" s="126"/>
      <c r="B9" s="126"/>
      <c r="C9" s="126"/>
      <c r="D9" s="126"/>
      <c r="E9" s="126"/>
      <c r="F9" s="126"/>
      <c r="G9" s="126"/>
      <c r="H9" s="126"/>
      <c r="I9" s="126"/>
    </row>
    <row r="10" spans="1:11" ht="19.5" customHeight="1" x14ac:dyDescent="0.25">
      <c r="A10" s="113" t="s">
        <v>1</v>
      </c>
      <c r="B10" s="115" t="s">
        <v>35</v>
      </c>
      <c r="C10" s="115" t="s">
        <v>2</v>
      </c>
      <c r="D10" s="115" t="s">
        <v>3</v>
      </c>
      <c r="E10" s="115" t="s">
        <v>4</v>
      </c>
      <c r="F10" s="128" t="s">
        <v>5</v>
      </c>
      <c r="G10" s="128"/>
      <c r="H10" s="128"/>
      <c r="I10" s="108" t="s">
        <v>6</v>
      </c>
    </row>
    <row r="11" spans="1:11" ht="67.5" customHeight="1" thickBot="1" x14ac:dyDescent="0.3">
      <c r="A11" s="114"/>
      <c r="B11" s="116"/>
      <c r="C11" s="116"/>
      <c r="D11" s="116"/>
      <c r="E11" s="116"/>
      <c r="F11" s="27" t="s">
        <v>111</v>
      </c>
      <c r="G11" s="27" t="s">
        <v>7</v>
      </c>
      <c r="H11" s="27" t="s">
        <v>8</v>
      </c>
      <c r="I11" s="109"/>
    </row>
    <row r="12" spans="1:11" ht="21.75" customHeight="1" thickBot="1" x14ac:dyDescent="0.3">
      <c r="A12" s="28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30">
        <v>9</v>
      </c>
    </row>
    <row r="13" spans="1:11" ht="15.75" thickBot="1" x14ac:dyDescent="0.3">
      <c r="A13" s="110" t="s">
        <v>9</v>
      </c>
      <c r="B13" s="111"/>
      <c r="C13" s="111"/>
      <c r="D13" s="111"/>
      <c r="E13" s="111"/>
      <c r="F13" s="111"/>
      <c r="G13" s="111"/>
      <c r="H13" s="111"/>
      <c r="I13" s="112"/>
    </row>
    <row r="14" spans="1:11" ht="91.5" customHeight="1" x14ac:dyDescent="0.25">
      <c r="A14" s="1">
        <v>1</v>
      </c>
      <c r="B14" s="18" t="s">
        <v>30</v>
      </c>
      <c r="C14" s="2" t="s">
        <v>58</v>
      </c>
      <c r="D14" s="2">
        <v>2018</v>
      </c>
      <c r="E14" s="2">
        <v>327.2</v>
      </c>
      <c r="F14" s="3" t="s">
        <v>31</v>
      </c>
      <c r="G14" s="4">
        <v>255</v>
      </c>
      <c r="H14" s="4" t="s">
        <v>32</v>
      </c>
      <c r="I14" s="5">
        <v>16</v>
      </c>
    </row>
    <row r="15" spans="1:11" s="20" customFormat="1" x14ac:dyDescent="0.25">
      <c r="A15" s="6"/>
      <c r="B15" s="83" t="s">
        <v>10</v>
      </c>
      <c r="C15" s="84"/>
      <c r="D15" s="84"/>
      <c r="E15" s="84"/>
      <c r="F15" s="84"/>
      <c r="G15" s="84"/>
      <c r="H15" s="85"/>
      <c r="I15" s="5">
        <v>6.9</v>
      </c>
    </row>
    <row r="16" spans="1:11" ht="42" customHeight="1" x14ac:dyDescent="0.25">
      <c r="A16" s="6">
        <v>2</v>
      </c>
      <c r="B16" s="9" t="s">
        <v>33</v>
      </c>
      <c r="C16" s="4" t="s">
        <v>58</v>
      </c>
      <c r="D16" s="4">
        <v>2021</v>
      </c>
      <c r="E16" s="4">
        <v>568.29999999999995</v>
      </c>
      <c r="F16" s="4" t="s">
        <v>97</v>
      </c>
      <c r="G16" s="7">
        <v>1365</v>
      </c>
      <c r="H16" s="8">
        <v>5</v>
      </c>
      <c r="I16" s="5">
        <v>351.7</v>
      </c>
    </row>
    <row r="17" spans="1:9" ht="24" customHeight="1" x14ac:dyDescent="0.25">
      <c r="A17" s="6"/>
      <c r="B17" s="83" t="s">
        <v>10</v>
      </c>
      <c r="C17" s="84"/>
      <c r="D17" s="84"/>
      <c r="E17" s="84"/>
      <c r="F17" s="84"/>
      <c r="G17" s="84"/>
      <c r="H17" s="85"/>
      <c r="I17" s="5">
        <v>60.2</v>
      </c>
    </row>
    <row r="18" spans="1:9" ht="46.5" customHeight="1" x14ac:dyDescent="0.25">
      <c r="A18" s="6">
        <v>3</v>
      </c>
      <c r="B18" s="9" t="s">
        <v>61</v>
      </c>
      <c r="C18" s="4" t="s">
        <v>58</v>
      </c>
      <c r="D18" s="4">
        <v>2021</v>
      </c>
      <c r="E18" s="10">
        <v>212.5</v>
      </c>
      <c r="F18" s="4" t="s">
        <v>98</v>
      </c>
      <c r="G18" s="11">
        <v>346</v>
      </c>
      <c r="H18" s="11">
        <v>1.5</v>
      </c>
      <c r="I18" s="5">
        <v>152.9</v>
      </c>
    </row>
    <row r="19" spans="1:9" ht="22.5" customHeight="1" x14ac:dyDescent="0.25">
      <c r="A19" s="6"/>
      <c r="B19" s="83" t="s">
        <v>10</v>
      </c>
      <c r="C19" s="84"/>
      <c r="D19" s="84"/>
      <c r="E19" s="84"/>
      <c r="F19" s="84"/>
      <c r="G19" s="84"/>
      <c r="H19" s="85"/>
      <c r="I19" s="5">
        <v>78.2</v>
      </c>
    </row>
    <row r="20" spans="1:9" ht="48" customHeight="1" x14ac:dyDescent="0.25">
      <c r="A20" s="6">
        <v>4</v>
      </c>
      <c r="B20" s="9" t="s">
        <v>99</v>
      </c>
      <c r="C20" s="4" t="s">
        <v>58</v>
      </c>
      <c r="D20" s="4">
        <v>2022</v>
      </c>
      <c r="E20" s="4">
        <v>165.6</v>
      </c>
      <c r="F20" s="4" t="s">
        <v>100</v>
      </c>
      <c r="G20" s="4">
        <v>230</v>
      </c>
      <c r="H20" s="10">
        <v>6</v>
      </c>
      <c r="I20" s="5">
        <v>177.3</v>
      </c>
    </row>
    <row r="21" spans="1:9" ht="21" customHeight="1" x14ac:dyDescent="0.25">
      <c r="A21" s="6"/>
      <c r="B21" s="83" t="s">
        <v>10</v>
      </c>
      <c r="C21" s="84"/>
      <c r="D21" s="84"/>
      <c r="E21" s="84"/>
      <c r="F21" s="84"/>
      <c r="G21" s="84"/>
      <c r="H21" s="85"/>
      <c r="I21" s="5">
        <v>4.8</v>
      </c>
    </row>
    <row r="22" spans="1:9" ht="45" customHeight="1" x14ac:dyDescent="0.25">
      <c r="A22" s="6">
        <v>5</v>
      </c>
      <c r="B22" s="19" t="s">
        <v>34</v>
      </c>
      <c r="C22" s="4" t="s">
        <v>58</v>
      </c>
      <c r="D22" s="4">
        <v>2022</v>
      </c>
      <c r="E22" s="4">
        <v>154</v>
      </c>
      <c r="F22" s="4" t="s">
        <v>101</v>
      </c>
      <c r="G22" s="4">
        <v>231</v>
      </c>
      <c r="H22" s="10">
        <v>6</v>
      </c>
      <c r="I22" s="5">
        <v>141.4</v>
      </c>
    </row>
    <row r="23" spans="1:9" ht="22.5" customHeight="1" x14ac:dyDescent="0.25">
      <c r="A23" s="6"/>
      <c r="B23" s="83" t="s">
        <v>10</v>
      </c>
      <c r="C23" s="84"/>
      <c r="D23" s="84"/>
      <c r="E23" s="84"/>
      <c r="F23" s="84"/>
      <c r="G23" s="84"/>
      <c r="H23" s="85"/>
      <c r="I23" s="5">
        <v>3.7</v>
      </c>
    </row>
    <row r="24" spans="1:9" ht="43.5" customHeight="1" x14ac:dyDescent="0.25">
      <c r="A24" s="6">
        <v>6</v>
      </c>
      <c r="B24" s="9" t="s">
        <v>44</v>
      </c>
      <c r="C24" s="4" t="s">
        <v>58</v>
      </c>
      <c r="D24" s="4">
        <v>2021</v>
      </c>
      <c r="E24" s="4">
        <v>141.1</v>
      </c>
      <c r="F24" s="4" t="s">
        <v>102</v>
      </c>
      <c r="G24" s="4">
        <v>242</v>
      </c>
      <c r="H24" s="10">
        <v>4</v>
      </c>
      <c r="I24" s="5">
        <v>133.80000000000001</v>
      </c>
    </row>
    <row r="25" spans="1:9" ht="24" customHeight="1" x14ac:dyDescent="0.25">
      <c r="A25" s="86" t="s">
        <v>10</v>
      </c>
      <c r="B25" s="87"/>
      <c r="C25" s="87"/>
      <c r="D25" s="87"/>
      <c r="E25" s="87"/>
      <c r="F25" s="87"/>
      <c r="G25" s="87"/>
      <c r="H25" s="88"/>
      <c r="I25" s="5">
        <v>3.2</v>
      </c>
    </row>
    <row r="26" spans="1:9" ht="45" customHeight="1" x14ac:dyDescent="0.25">
      <c r="A26" s="6">
        <v>7</v>
      </c>
      <c r="B26" s="12" t="s">
        <v>37</v>
      </c>
      <c r="C26" s="4" t="s">
        <v>58</v>
      </c>
      <c r="D26" s="4">
        <v>2021</v>
      </c>
      <c r="E26" s="4">
        <v>90.5</v>
      </c>
      <c r="F26" s="4" t="s">
        <v>36</v>
      </c>
      <c r="G26" s="4">
        <v>230</v>
      </c>
      <c r="H26" s="10">
        <v>3.5</v>
      </c>
      <c r="I26" s="5">
        <v>84.3</v>
      </c>
    </row>
    <row r="27" spans="1:9" ht="32.25" customHeight="1" x14ac:dyDescent="0.25">
      <c r="A27" s="6"/>
      <c r="B27" s="83" t="s">
        <v>10</v>
      </c>
      <c r="C27" s="84"/>
      <c r="D27" s="84"/>
      <c r="E27" s="84"/>
      <c r="F27" s="84"/>
      <c r="G27" s="84"/>
      <c r="H27" s="85"/>
      <c r="I27" s="5">
        <v>2.5</v>
      </c>
    </row>
    <row r="28" spans="1:9" ht="44.25" customHeight="1" x14ac:dyDescent="0.25">
      <c r="A28" s="6">
        <v>8</v>
      </c>
      <c r="B28" s="9" t="s">
        <v>39</v>
      </c>
      <c r="C28" s="4" t="s">
        <v>59</v>
      </c>
      <c r="D28" s="4">
        <v>2022</v>
      </c>
      <c r="E28" s="10">
        <v>270.7</v>
      </c>
      <c r="F28" s="4" t="s">
        <v>38</v>
      </c>
      <c r="G28" s="4">
        <v>185</v>
      </c>
      <c r="H28" s="10">
        <v>4.5</v>
      </c>
      <c r="I28" s="5">
        <v>248.4</v>
      </c>
    </row>
    <row r="29" spans="1:9" ht="28.5" customHeight="1" x14ac:dyDescent="0.25">
      <c r="A29" s="86" t="s">
        <v>10</v>
      </c>
      <c r="B29" s="87"/>
      <c r="C29" s="87"/>
      <c r="D29" s="87"/>
      <c r="E29" s="87"/>
      <c r="F29" s="87"/>
      <c r="G29" s="87"/>
      <c r="H29" s="88"/>
      <c r="I29" s="5">
        <v>5.6</v>
      </c>
    </row>
    <row r="30" spans="1:9" ht="197.25" customHeight="1" x14ac:dyDescent="0.25">
      <c r="A30" s="6">
        <v>9</v>
      </c>
      <c r="B30" s="9" t="s">
        <v>22</v>
      </c>
      <c r="C30" s="97" t="s">
        <v>17</v>
      </c>
      <c r="D30" s="98"/>
      <c r="E30" s="99"/>
      <c r="F30" s="14" t="s">
        <v>112</v>
      </c>
      <c r="G30" s="89" t="s">
        <v>103</v>
      </c>
      <c r="H30" s="90"/>
      <c r="I30" s="5">
        <v>2.1</v>
      </c>
    </row>
    <row r="31" spans="1:9" ht="123" customHeight="1" x14ac:dyDescent="0.25">
      <c r="A31" s="6">
        <v>10</v>
      </c>
      <c r="B31" s="9" t="s">
        <v>23</v>
      </c>
      <c r="C31" s="89" t="s">
        <v>17</v>
      </c>
      <c r="D31" s="89"/>
      <c r="E31" s="89"/>
      <c r="F31" s="14" t="s">
        <v>40</v>
      </c>
      <c r="G31" s="89" t="s">
        <v>43</v>
      </c>
      <c r="H31" s="90"/>
      <c r="I31" s="5">
        <v>6</v>
      </c>
    </row>
    <row r="32" spans="1:9" ht="36" customHeight="1" x14ac:dyDescent="0.25">
      <c r="A32" s="71" t="s">
        <v>46</v>
      </c>
      <c r="B32" s="72"/>
      <c r="C32" s="72"/>
      <c r="D32" s="72"/>
      <c r="E32" s="72"/>
      <c r="F32" s="72"/>
      <c r="G32" s="72"/>
      <c r="H32" s="73"/>
      <c r="I32" s="15">
        <f>SUM(I14,I16,I18,I20,I22,I24,I26,I28,I30,I31)</f>
        <v>1313.9</v>
      </c>
    </row>
    <row r="33" spans="1:9" ht="28.5" customHeight="1" x14ac:dyDescent="0.25">
      <c r="A33" s="105" t="s">
        <v>11</v>
      </c>
      <c r="B33" s="106"/>
      <c r="C33" s="106"/>
      <c r="D33" s="106"/>
      <c r="E33" s="106"/>
      <c r="F33" s="106"/>
      <c r="G33" s="106"/>
      <c r="H33" s="107"/>
      <c r="I33" s="16">
        <v>0</v>
      </c>
    </row>
    <row r="34" spans="1:9" ht="23.25" customHeight="1" thickBot="1" x14ac:dyDescent="0.3">
      <c r="A34" s="91" t="s">
        <v>10</v>
      </c>
      <c r="B34" s="92"/>
      <c r="C34" s="92"/>
      <c r="D34" s="92"/>
      <c r="E34" s="92"/>
      <c r="F34" s="92"/>
      <c r="G34" s="92"/>
      <c r="H34" s="93"/>
      <c r="I34" s="17">
        <f>SUM(I15,I17,I19,I21,I23,I25,I27,I29)</f>
        <v>165.1</v>
      </c>
    </row>
    <row r="35" spans="1:9" ht="20.25" customHeight="1" thickBot="1" x14ac:dyDescent="0.3">
      <c r="A35" s="94" t="s">
        <v>12</v>
      </c>
      <c r="B35" s="95"/>
      <c r="C35" s="95"/>
      <c r="D35" s="95"/>
      <c r="E35" s="95"/>
      <c r="F35" s="95"/>
      <c r="G35" s="95"/>
      <c r="H35" s="95"/>
      <c r="I35" s="96"/>
    </row>
    <row r="36" spans="1:9" ht="30" customHeight="1" x14ac:dyDescent="0.25">
      <c r="A36" s="31">
        <v>11</v>
      </c>
      <c r="B36" s="32" t="s">
        <v>49</v>
      </c>
      <c r="C36" s="121" t="s">
        <v>50</v>
      </c>
      <c r="D36" s="122"/>
      <c r="E36" s="123"/>
      <c r="F36" s="4" t="s">
        <v>16</v>
      </c>
      <c r="G36" s="124" t="s">
        <v>51</v>
      </c>
      <c r="H36" s="125"/>
      <c r="I36" s="33">
        <v>54.8</v>
      </c>
    </row>
    <row r="37" spans="1:9" ht="34.5" customHeight="1" x14ac:dyDescent="0.25">
      <c r="A37" s="34">
        <v>12</v>
      </c>
      <c r="B37" s="9" t="s">
        <v>45</v>
      </c>
      <c r="C37" s="97" t="s">
        <v>14</v>
      </c>
      <c r="D37" s="98"/>
      <c r="E37" s="99"/>
      <c r="F37" s="4" t="s">
        <v>16</v>
      </c>
      <c r="G37" s="97" t="s">
        <v>52</v>
      </c>
      <c r="H37" s="99"/>
      <c r="I37" s="5">
        <v>413.3</v>
      </c>
    </row>
    <row r="38" spans="1:9" ht="24" customHeight="1" x14ac:dyDescent="0.25">
      <c r="A38" s="34"/>
      <c r="B38" s="83" t="s">
        <v>47</v>
      </c>
      <c r="C38" s="84"/>
      <c r="D38" s="84"/>
      <c r="E38" s="84"/>
      <c r="F38" s="84"/>
      <c r="G38" s="84"/>
      <c r="H38" s="85"/>
      <c r="I38" s="5">
        <f>SUM(I36:I37)</f>
        <v>468.1</v>
      </c>
    </row>
    <row r="39" spans="1:9" ht="30.75" customHeight="1" x14ac:dyDescent="0.25">
      <c r="A39" s="34">
        <v>13</v>
      </c>
      <c r="B39" s="9" t="s">
        <v>24</v>
      </c>
      <c r="C39" s="97" t="s">
        <v>13</v>
      </c>
      <c r="D39" s="98"/>
      <c r="E39" s="99"/>
      <c r="F39" s="4" t="s">
        <v>16</v>
      </c>
      <c r="G39" s="97" t="s">
        <v>53</v>
      </c>
      <c r="H39" s="99"/>
      <c r="I39" s="5">
        <v>332</v>
      </c>
    </row>
    <row r="40" spans="1:9" ht="24.75" customHeight="1" x14ac:dyDescent="0.25">
      <c r="A40" s="6"/>
      <c r="B40" s="83" t="s">
        <v>48</v>
      </c>
      <c r="C40" s="84"/>
      <c r="D40" s="84"/>
      <c r="E40" s="84"/>
      <c r="F40" s="84"/>
      <c r="G40" s="84"/>
      <c r="H40" s="85"/>
      <c r="I40" s="5">
        <f>SUM(I39)</f>
        <v>332</v>
      </c>
    </row>
    <row r="41" spans="1:9" ht="36.75" customHeight="1" x14ac:dyDescent="0.25">
      <c r="A41" s="6">
        <v>14</v>
      </c>
      <c r="B41" s="9" t="s">
        <v>15</v>
      </c>
      <c r="C41" s="97" t="s">
        <v>14</v>
      </c>
      <c r="D41" s="98"/>
      <c r="E41" s="99"/>
      <c r="F41" s="4" t="s">
        <v>16</v>
      </c>
      <c r="G41" s="103" t="s">
        <v>42</v>
      </c>
      <c r="H41" s="104"/>
      <c r="I41" s="5">
        <v>41</v>
      </c>
    </row>
    <row r="42" spans="1:9" ht="23.25" customHeight="1" x14ac:dyDescent="0.25">
      <c r="A42" s="6"/>
      <c r="B42" s="83" t="s">
        <v>10</v>
      </c>
      <c r="C42" s="84"/>
      <c r="D42" s="84"/>
      <c r="E42" s="84"/>
      <c r="F42" s="84"/>
      <c r="G42" s="84"/>
      <c r="H42" s="85"/>
      <c r="I42" s="5">
        <f>SUM(I41)</f>
        <v>41</v>
      </c>
    </row>
    <row r="43" spans="1:9" ht="45" x14ac:dyDescent="0.25">
      <c r="A43" s="6">
        <v>15</v>
      </c>
      <c r="B43" s="12" t="s">
        <v>62</v>
      </c>
      <c r="C43" s="97" t="s">
        <v>60</v>
      </c>
      <c r="D43" s="98"/>
      <c r="E43" s="99"/>
      <c r="F43" s="4" t="s">
        <v>63</v>
      </c>
      <c r="G43" s="35">
        <v>1070</v>
      </c>
      <c r="H43" s="36" t="s">
        <v>64</v>
      </c>
      <c r="I43" s="5">
        <v>38</v>
      </c>
    </row>
    <row r="44" spans="1:9" ht="43.5" customHeight="1" x14ac:dyDescent="0.25">
      <c r="A44" s="6">
        <v>16</v>
      </c>
      <c r="B44" s="41" t="s">
        <v>82</v>
      </c>
      <c r="C44" s="97" t="s">
        <v>60</v>
      </c>
      <c r="D44" s="98"/>
      <c r="E44" s="99"/>
      <c r="F44" s="4" t="s">
        <v>83</v>
      </c>
      <c r="G44" s="37">
        <v>2260</v>
      </c>
      <c r="H44" s="38">
        <v>5.5</v>
      </c>
      <c r="I44" s="5">
        <v>24.6</v>
      </c>
    </row>
    <row r="45" spans="1:9" ht="43.5" customHeight="1" x14ac:dyDescent="0.25">
      <c r="A45" s="6">
        <v>17</v>
      </c>
      <c r="B45" s="41" t="s">
        <v>65</v>
      </c>
      <c r="C45" s="97" t="s">
        <v>60</v>
      </c>
      <c r="D45" s="98"/>
      <c r="E45" s="99"/>
      <c r="F45" s="4" t="s">
        <v>66</v>
      </c>
      <c r="G45" s="37">
        <v>500</v>
      </c>
      <c r="H45" s="39">
        <v>6</v>
      </c>
      <c r="I45" s="5">
        <v>68.400000000000006</v>
      </c>
    </row>
    <row r="46" spans="1:9" ht="48" customHeight="1" x14ac:dyDescent="0.25">
      <c r="A46" s="6">
        <v>18</v>
      </c>
      <c r="B46" s="41" t="s">
        <v>84</v>
      </c>
      <c r="C46" s="97" t="s">
        <v>60</v>
      </c>
      <c r="D46" s="98"/>
      <c r="E46" s="99"/>
      <c r="F46" s="4" t="s">
        <v>86</v>
      </c>
      <c r="G46" s="37">
        <v>850</v>
      </c>
      <c r="H46" s="39">
        <v>4</v>
      </c>
      <c r="I46" s="5">
        <v>8.1999999999999993</v>
      </c>
    </row>
    <row r="47" spans="1:9" ht="48" customHeight="1" x14ac:dyDescent="0.25">
      <c r="A47" s="6">
        <v>19</v>
      </c>
      <c r="B47" s="53" t="s">
        <v>104</v>
      </c>
      <c r="C47" s="97" t="s">
        <v>60</v>
      </c>
      <c r="D47" s="98"/>
      <c r="E47" s="99"/>
      <c r="F47" s="54" t="s">
        <v>105</v>
      </c>
      <c r="G47" s="37">
        <v>850</v>
      </c>
      <c r="H47" s="39">
        <v>4</v>
      </c>
      <c r="I47" s="5">
        <v>8.6</v>
      </c>
    </row>
    <row r="48" spans="1:9" ht="47.25" x14ac:dyDescent="0.25">
      <c r="A48" s="6">
        <v>20</v>
      </c>
      <c r="B48" s="55" t="s">
        <v>85</v>
      </c>
      <c r="C48" s="97" t="s">
        <v>60</v>
      </c>
      <c r="D48" s="98"/>
      <c r="E48" s="99"/>
      <c r="F48" s="4" t="s">
        <v>106</v>
      </c>
      <c r="G48" s="37">
        <v>1290</v>
      </c>
      <c r="H48" s="39">
        <v>4.5</v>
      </c>
      <c r="I48" s="5">
        <v>14.8</v>
      </c>
    </row>
    <row r="49" spans="1:9" ht="46.5" customHeight="1" x14ac:dyDescent="0.25">
      <c r="A49" s="6">
        <v>21</v>
      </c>
      <c r="B49" s="41" t="s">
        <v>67</v>
      </c>
      <c r="C49" s="97" t="s">
        <v>60</v>
      </c>
      <c r="D49" s="98"/>
      <c r="E49" s="99"/>
      <c r="F49" s="4" t="s">
        <v>68</v>
      </c>
      <c r="G49" s="37">
        <v>270</v>
      </c>
      <c r="H49" s="39">
        <v>4</v>
      </c>
      <c r="I49" s="5">
        <v>30.7</v>
      </c>
    </row>
    <row r="50" spans="1:9" ht="43.5" customHeight="1" x14ac:dyDescent="0.25">
      <c r="A50" s="6">
        <v>22</v>
      </c>
      <c r="B50" s="41" t="s">
        <v>69</v>
      </c>
      <c r="C50" s="97" t="s">
        <v>60</v>
      </c>
      <c r="D50" s="98"/>
      <c r="E50" s="99"/>
      <c r="F50" s="40" t="s">
        <v>70</v>
      </c>
      <c r="G50" s="37">
        <v>91</v>
      </c>
      <c r="H50" s="39" t="s">
        <v>71</v>
      </c>
      <c r="I50" s="5">
        <v>15</v>
      </c>
    </row>
    <row r="51" spans="1:9" ht="51" customHeight="1" x14ac:dyDescent="0.25">
      <c r="A51" s="6">
        <v>23</v>
      </c>
      <c r="B51" s="41" t="s">
        <v>72</v>
      </c>
      <c r="C51" s="97" t="s">
        <v>60</v>
      </c>
      <c r="D51" s="98"/>
      <c r="E51" s="99"/>
      <c r="F51" s="4" t="s">
        <v>73</v>
      </c>
      <c r="G51" s="37">
        <v>102</v>
      </c>
      <c r="H51" s="39">
        <v>2.5</v>
      </c>
      <c r="I51" s="5">
        <v>13.5</v>
      </c>
    </row>
    <row r="52" spans="1:9" ht="42.75" customHeight="1" x14ac:dyDescent="0.25">
      <c r="A52" s="6">
        <v>24</v>
      </c>
      <c r="B52" s="41" t="s">
        <v>74</v>
      </c>
      <c r="C52" s="97" t="s">
        <v>60</v>
      </c>
      <c r="D52" s="98"/>
      <c r="E52" s="99"/>
      <c r="F52" s="4" t="s">
        <v>75</v>
      </c>
      <c r="G52" s="37">
        <v>180</v>
      </c>
      <c r="H52" s="39">
        <v>7.3</v>
      </c>
      <c r="I52" s="5">
        <v>26.7</v>
      </c>
    </row>
    <row r="53" spans="1:9" ht="42.75" customHeight="1" x14ac:dyDescent="0.25">
      <c r="A53" s="6">
        <v>25</v>
      </c>
      <c r="B53" s="56" t="s">
        <v>76</v>
      </c>
      <c r="C53" s="100" t="s">
        <v>60</v>
      </c>
      <c r="D53" s="101"/>
      <c r="E53" s="102"/>
      <c r="F53" s="40" t="s">
        <v>87</v>
      </c>
      <c r="G53" s="42">
        <v>73</v>
      </c>
      <c r="H53" s="39">
        <v>1.2</v>
      </c>
      <c r="I53" s="5">
        <v>10</v>
      </c>
    </row>
    <row r="54" spans="1:9" ht="21.75" customHeight="1" x14ac:dyDescent="0.25">
      <c r="A54" s="6"/>
      <c r="B54" s="83" t="s">
        <v>10</v>
      </c>
      <c r="C54" s="84"/>
      <c r="D54" s="84"/>
      <c r="E54" s="84"/>
      <c r="F54" s="84"/>
      <c r="G54" s="84"/>
      <c r="H54" s="85"/>
      <c r="I54" s="5">
        <f>SUM(I53)</f>
        <v>10</v>
      </c>
    </row>
    <row r="55" spans="1:9" ht="33.75" customHeight="1" x14ac:dyDescent="0.25">
      <c r="A55" s="6">
        <v>26</v>
      </c>
      <c r="B55" s="43" t="s">
        <v>56</v>
      </c>
      <c r="C55" s="97" t="s">
        <v>60</v>
      </c>
      <c r="D55" s="98"/>
      <c r="E55" s="99"/>
      <c r="F55" s="4" t="s">
        <v>88</v>
      </c>
      <c r="G55" s="13">
        <v>110</v>
      </c>
      <c r="H55" s="10">
        <v>1</v>
      </c>
      <c r="I55" s="5">
        <v>12.5</v>
      </c>
    </row>
    <row r="56" spans="1:9" ht="25.5" customHeight="1" x14ac:dyDescent="0.25">
      <c r="A56" s="6"/>
      <c r="B56" s="83" t="s">
        <v>10</v>
      </c>
      <c r="C56" s="84"/>
      <c r="D56" s="84"/>
      <c r="E56" s="84"/>
      <c r="F56" s="84"/>
      <c r="G56" s="84"/>
      <c r="H56" s="85"/>
      <c r="I56" s="5">
        <f>SUM(I55)</f>
        <v>12.5</v>
      </c>
    </row>
    <row r="57" spans="1:9" ht="51" customHeight="1" x14ac:dyDescent="0.25">
      <c r="A57" s="6">
        <v>27</v>
      </c>
      <c r="B57" s="43" t="s">
        <v>107</v>
      </c>
      <c r="C57" s="97" t="s">
        <v>90</v>
      </c>
      <c r="D57" s="98"/>
      <c r="E57" s="99"/>
      <c r="F57" s="4" t="s">
        <v>92</v>
      </c>
      <c r="G57" s="4">
        <v>650</v>
      </c>
      <c r="H57" s="10">
        <v>4</v>
      </c>
      <c r="I57" s="5">
        <v>11</v>
      </c>
    </row>
    <row r="58" spans="1:9" ht="36" customHeight="1" x14ac:dyDescent="0.25">
      <c r="A58" s="44">
        <v>28</v>
      </c>
      <c r="B58" s="43" t="s">
        <v>91</v>
      </c>
      <c r="C58" s="97" t="s">
        <v>60</v>
      </c>
      <c r="D58" s="98"/>
      <c r="E58" s="99"/>
      <c r="F58" s="4" t="s">
        <v>93</v>
      </c>
      <c r="G58" s="4">
        <v>550</v>
      </c>
      <c r="H58" s="10">
        <v>6</v>
      </c>
      <c r="I58" s="5">
        <v>10.4</v>
      </c>
    </row>
    <row r="59" spans="1:9" ht="32.25" customHeight="1" x14ac:dyDescent="0.25">
      <c r="A59" s="44">
        <v>29</v>
      </c>
      <c r="B59" s="12" t="s">
        <v>57</v>
      </c>
      <c r="C59" s="89" t="s">
        <v>60</v>
      </c>
      <c r="D59" s="89"/>
      <c r="E59" s="89"/>
      <c r="F59" s="4" t="s">
        <v>89</v>
      </c>
      <c r="G59" s="4">
        <v>300</v>
      </c>
      <c r="H59" s="4">
        <v>1.2</v>
      </c>
      <c r="I59" s="5">
        <v>37.4</v>
      </c>
    </row>
    <row r="60" spans="1:9" ht="26.25" customHeight="1" x14ac:dyDescent="0.25">
      <c r="A60" s="44"/>
      <c r="B60" s="83" t="s">
        <v>10</v>
      </c>
      <c r="C60" s="84"/>
      <c r="D60" s="84"/>
      <c r="E60" s="84"/>
      <c r="F60" s="84"/>
      <c r="G60" s="84"/>
      <c r="H60" s="85"/>
      <c r="I60" s="5">
        <f>SUM(I59)</f>
        <v>37.4</v>
      </c>
    </row>
    <row r="61" spans="1:9" ht="48.75" customHeight="1" x14ac:dyDescent="0.25">
      <c r="A61" s="11">
        <v>30</v>
      </c>
      <c r="B61" s="12" t="s">
        <v>77</v>
      </c>
      <c r="C61" s="97" t="s">
        <v>60</v>
      </c>
      <c r="D61" s="98"/>
      <c r="E61" s="99"/>
      <c r="F61" s="4" t="s">
        <v>78</v>
      </c>
      <c r="G61" s="4">
        <v>360</v>
      </c>
      <c r="H61" s="4">
        <v>4.5</v>
      </c>
      <c r="I61" s="5">
        <v>28.2</v>
      </c>
    </row>
    <row r="62" spans="1:9" ht="48" customHeight="1" x14ac:dyDescent="0.25">
      <c r="A62" s="11">
        <v>31</v>
      </c>
      <c r="B62" s="12" t="s">
        <v>108</v>
      </c>
      <c r="C62" s="97" t="s">
        <v>60</v>
      </c>
      <c r="D62" s="98"/>
      <c r="E62" s="99"/>
      <c r="F62" s="54" t="s">
        <v>95</v>
      </c>
      <c r="G62" s="35">
        <v>1200</v>
      </c>
      <c r="H62" s="10">
        <v>6</v>
      </c>
      <c r="I62" s="5">
        <v>15.5</v>
      </c>
    </row>
    <row r="63" spans="1:9" ht="45.75" customHeight="1" x14ac:dyDescent="0.25">
      <c r="A63" s="11">
        <v>32</v>
      </c>
      <c r="B63" s="43" t="s">
        <v>94</v>
      </c>
      <c r="C63" s="97" t="s">
        <v>60</v>
      </c>
      <c r="D63" s="98"/>
      <c r="E63" s="99"/>
      <c r="F63" s="4" t="s">
        <v>96</v>
      </c>
      <c r="G63" s="35">
        <v>1480</v>
      </c>
      <c r="H63" s="4">
        <v>4.5</v>
      </c>
      <c r="I63" s="5">
        <v>14.6</v>
      </c>
    </row>
    <row r="64" spans="1:9" ht="42.75" customHeight="1" x14ac:dyDescent="0.25">
      <c r="A64" s="11">
        <v>33</v>
      </c>
      <c r="B64" s="12" t="s">
        <v>79</v>
      </c>
      <c r="C64" s="97" t="s">
        <v>60</v>
      </c>
      <c r="D64" s="98"/>
      <c r="E64" s="99"/>
      <c r="F64" s="4" t="s">
        <v>80</v>
      </c>
      <c r="G64" s="4">
        <v>160</v>
      </c>
      <c r="H64" s="4">
        <v>3.8</v>
      </c>
      <c r="I64" s="5">
        <v>10.7</v>
      </c>
    </row>
    <row r="65" spans="1:9" ht="36" customHeight="1" x14ac:dyDescent="0.25">
      <c r="A65" s="11">
        <v>34</v>
      </c>
      <c r="B65" s="12" t="s">
        <v>109</v>
      </c>
      <c r="C65" s="97" t="s">
        <v>60</v>
      </c>
      <c r="D65" s="98"/>
      <c r="E65" s="99"/>
      <c r="F65" s="4" t="s">
        <v>110</v>
      </c>
      <c r="G65" s="13">
        <v>260</v>
      </c>
      <c r="H65" s="4">
        <v>7.2</v>
      </c>
      <c r="I65" s="57">
        <v>60.6</v>
      </c>
    </row>
    <row r="66" spans="1:9" ht="33" customHeight="1" x14ac:dyDescent="0.25">
      <c r="A66" s="28">
        <v>35</v>
      </c>
      <c r="B66" s="45" t="s">
        <v>41</v>
      </c>
      <c r="C66" s="60" t="s">
        <v>17</v>
      </c>
      <c r="D66" s="61"/>
      <c r="E66" s="62"/>
      <c r="F66" s="46" t="s">
        <v>18</v>
      </c>
      <c r="G66" s="63" t="s">
        <v>54</v>
      </c>
      <c r="H66" s="64"/>
      <c r="I66" s="47">
        <v>13.4</v>
      </c>
    </row>
    <row r="67" spans="1:9" ht="17.25" customHeight="1" x14ac:dyDescent="0.25">
      <c r="A67" s="71" t="s">
        <v>55</v>
      </c>
      <c r="B67" s="72"/>
      <c r="C67" s="72"/>
      <c r="D67" s="72"/>
      <c r="E67" s="72"/>
      <c r="F67" s="72"/>
      <c r="G67" s="72"/>
      <c r="H67" s="73"/>
      <c r="I67" s="15">
        <f>SUM(I36,I37,I39,I41,I43,I44,I45,I46,I47,I48,I49,I50,I51,I52,I53,I55,I57,I58,I59,I61,I62,I63,I64,I65,I66)</f>
        <v>1313.9000000000003</v>
      </c>
    </row>
    <row r="68" spans="1:9" x14ac:dyDescent="0.25">
      <c r="A68" s="74" t="s">
        <v>19</v>
      </c>
      <c r="B68" s="75"/>
      <c r="C68" s="75"/>
      <c r="D68" s="75"/>
      <c r="E68" s="75"/>
      <c r="F68" s="75"/>
      <c r="G68" s="75"/>
      <c r="H68" s="76"/>
      <c r="I68" s="17">
        <f>SUM(I43,I44,I45,I46,I47,I48,I49,I50,I51,I52,I53,I55,I57,I58,I59,I61,I62,I63,I64,I65)</f>
        <v>459.4</v>
      </c>
    </row>
    <row r="69" spans="1:9" ht="15.75" thickBot="1" x14ac:dyDescent="0.3">
      <c r="A69" s="77" t="s">
        <v>27</v>
      </c>
      <c r="B69" s="78"/>
      <c r="C69" s="78"/>
      <c r="D69" s="78"/>
      <c r="E69" s="78"/>
      <c r="F69" s="78"/>
      <c r="G69" s="78"/>
      <c r="H69" s="79"/>
      <c r="I69" s="17">
        <f>SUM(I42,I54,I56,I60)</f>
        <v>100.9</v>
      </c>
    </row>
    <row r="70" spans="1:9" x14ac:dyDescent="0.25">
      <c r="A70" s="80" t="s">
        <v>20</v>
      </c>
      <c r="B70" s="81"/>
      <c r="C70" s="81"/>
      <c r="D70" s="81"/>
      <c r="E70" s="81"/>
      <c r="F70" s="81"/>
      <c r="G70" s="81"/>
      <c r="H70" s="82"/>
      <c r="I70" s="48">
        <f>I32+I67</f>
        <v>2627.8</v>
      </c>
    </row>
    <row r="71" spans="1:9" ht="27" customHeight="1" x14ac:dyDescent="0.25">
      <c r="A71" s="71" t="s">
        <v>28</v>
      </c>
      <c r="B71" s="72"/>
      <c r="C71" s="72"/>
      <c r="D71" s="72"/>
      <c r="E71" s="72"/>
      <c r="F71" s="72"/>
      <c r="G71" s="72"/>
      <c r="H71" s="73"/>
      <c r="I71" s="15">
        <f>SUM(I34,I69)</f>
        <v>266</v>
      </c>
    </row>
    <row r="72" spans="1:9" x14ac:dyDescent="0.25">
      <c r="A72" s="65" t="s">
        <v>25</v>
      </c>
      <c r="B72" s="66"/>
      <c r="C72" s="66"/>
      <c r="D72" s="66"/>
      <c r="E72" s="66"/>
      <c r="F72" s="66"/>
      <c r="G72" s="66"/>
      <c r="H72" s="67"/>
      <c r="I72" s="49">
        <f>I32</f>
        <v>1313.9</v>
      </c>
    </row>
    <row r="73" spans="1:9" ht="27.75" customHeight="1" thickBot="1" x14ac:dyDescent="0.3">
      <c r="A73" s="68" t="s">
        <v>26</v>
      </c>
      <c r="B73" s="69"/>
      <c r="C73" s="69"/>
      <c r="D73" s="69"/>
      <c r="E73" s="69"/>
      <c r="F73" s="69"/>
      <c r="G73" s="69"/>
      <c r="H73" s="70"/>
      <c r="I73" s="50">
        <f>I33</f>
        <v>0</v>
      </c>
    </row>
    <row r="75" spans="1:9" x14ac:dyDescent="0.25">
      <c r="C75" s="58"/>
      <c r="D75" s="58"/>
      <c r="E75" s="59"/>
      <c r="F75" s="59"/>
      <c r="G75" s="24"/>
      <c r="H75" s="24"/>
      <c r="I75" s="24"/>
    </row>
    <row r="76" spans="1:9" ht="15.75" x14ac:dyDescent="0.25">
      <c r="B76" s="119"/>
      <c r="C76" s="119"/>
      <c r="F76" s="120"/>
      <c r="G76" s="120"/>
      <c r="H76" s="120"/>
      <c r="I76" s="120"/>
    </row>
    <row r="77" spans="1:9" x14ac:dyDescent="0.25">
      <c r="B77" s="51"/>
    </row>
    <row r="78" spans="1:9" x14ac:dyDescent="0.25">
      <c r="B78" s="51"/>
    </row>
    <row r="79" spans="1:9" x14ac:dyDescent="0.25">
      <c r="B79" s="51"/>
    </row>
    <row r="80" spans="1:9" x14ac:dyDescent="0.25">
      <c r="B80" s="51"/>
    </row>
    <row r="81" spans="2:2" x14ac:dyDescent="0.25">
      <c r="B81" s="51"/>
    </row>
  </sheetData>
  <mergeCells count="75">
    <mergeCell ref="A1:B1"/>
    <mergeCell ref="A2:B2"/>
    <mergeCell ref="F3:H3"/>
    <mergeCell ref="B76:C76"/>
    <mergeCell ref="F76:I76"/>
    <mergeCell ref="C36:E36"/>
    <mergeCell ref="G36:H36"/>
    <mergeCell ref="A6:I6"/>
    <mergeCell ref="A9:I9"/>
    <mergeCell ref="A7:I7"/>
    <mergeCell ref="D10:D11"/>
    <mergeCell ref="E10:E11"/>
    <mergeCell ref="F10:H10"/>
    <mergeCell ref="I10:I11"/>
    <mergeCell ref="A13:I13"/>
    <mergeCell ref="B15:H15"/>
    <mergeCell ref="A10:A11"/>
    <mergeCell ref="B10:B11"/>
    <mergeCell ref="C10:C11"/>
    <mergeCell ref="B17:H17"/>
    <mergeCell ref="B19:H19"/>
    <mergeCell ref="A25:H25"/>
    <mergeCell ref="B21:H21"/>
    <mergeCell ref="B23:H23"/>
    <mergeCell ref="B42:H42"/>
    <mergeCell ref="C39:E39"/>
    <mergeCell ref="G39:H39"/>
    <mergeCell ref="B40:H40"/>
    <mergeCell ref="C41:E41"/>
    <mergeCell ref="G41:H41"/>
    <mergeCell ref="C49:E49"/>
    <mergeCell ref="C44:E44"/>
    <mergeCell ref="C43:E43"/>
    <mergeCell ref="C45:E45"/>
    <mergeCell ref="C47:E47"/>
    <mergeCell ref="C46:E46"/>
    <mergeCell ref="C64:E64"/>
    <mergeCell ref="C61:E61"/>
    <mergeCell ref="C62:E62"/>
    <mergeCell ref="B60:H60"/>
    <mergeCell ref="C65:E65"/>
    <mergeCell ref="A35:I35"/>
    <mergeCell ref="C37:E37"/>
    <mergeCell ref="G37:H37"/>
    <mergeCell ref="B38:H38"/>
    <mergeCell ref="C63:E63"/>
    <mergeCell ref="C58:E58"/>
    <mergeCell ref="C57:E57"/>
    <mergeCell ref="C53:E53"/>
    <mergeCell ref="B54:H54"/>
    <mergeCell ref="C55:E55"/>
    <mergeCell ref="B56:H56"/>
    <mergeCell ref="C59:E59"/>
    <mergeCell ref="C48:E48"/>
    <mergeCell ref="C50:E50"/>
    <mergeCell ref="C51:E51"/>
    <mergeCell ref="C52:E52"/>
    <mergeCell ref="B27:H27"/>
    <mergeCell ref="A29:H29"/>
    <mergeCell ref="C31:E31"/>
    <mergeCell ref="G31:H31"/>
    <mergeCell ref="A34:H34"/>
    <mergeCell ref="A32:H32"/>
    <mergeCell ref="A33:H33"/>
    <mergeCell ref="C30:E30"/>
    <mergeCell ref="G30:H30"/>
    <mergeCell ref="C66:E66"/>
    <mergeCell ref="G66:H66"/>
    <mergeCell ref="A72:H72"/>
    <mergeCell ref="A73:H73"/>
    <mergeCell ref="A71:H71"/>
    <mergeCell ref="A67:H67"/>
    <mergeCell ref="A68:H68"/>
    <mergeCell ref="A69:H69"/>
    <mergeCell ref="A70:H70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2023-10-25T07:01:29Z</cp:lastPrinted>
  <dcterms:created xsi:type="dcterms:W3CDTF">2015-01-20T11:58:13Z</dcterms:created>
  <dcterms:modified xsi:type="dcterms:W3CDTF">2023-10-25T07:02:22Z</dcterms:modified>
  <cp:category/>
  <cp:contentStatus/>
</cp:coreProperties>
</file>