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Raimonda.Cereskiene\Desktop\Mano dokumentai\įsakymai\"/>
    </mc:Choice>
  </mc:AlternateContent>
  <xr:revisionPtr revIDLastSave="0" documentId="13_ncr:1_{6E87AF95-58C2-448C-B5E4-350B4D8BE3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S pvz.-202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I66" i="1" l="1"/>
  <c r="I65" i="1"/>
  <c r="I71" i="1"/>
  <c r="I59" i="1"/>
  <c r="I55" i="1"/>
  <c r="I53" i="1"/>
  <c r="I67" i="1" s="1"/>
  <c r="I69" i="1" s="1"/>
  <c r="I41" i="1"/>
  <c r="I39" i="1"/>
  <c r="I37" i="1"/>
  <c r="I31" i="1"/>
  <c r="I70" i="1" s="1"/>
  <c r="I68" i="1" l="1"/>
</calcChain>
</file>

<file path=xl/sharedStrings.xml><?xml version="1.0" encoding="utf-8"?>
<sst xmlns="http://schemas.openxmlformats.org/spreadsheetml/2006/main" count="153" uniqueCount="113">
  <si>
    <t>PATVIRTINTA</t>
  </si>
  <si>
    <t>Eil. Nr.</t>
  </si>
  <si>
    <t>Darbų ir paslaugų rūšis</t>
  </si>
  <si>
    <t>Naujos statybos ir rekonstravimo projektų suplanavimo metai</t>
  </si>
  <si>
    <t>Objekto turtui įsigyti vertė,  tūkst.Eur</t>
  </si>
  <si>
    <t>Objekto parametrai</t>
  </si>
  <si>
    <t>Skirta lėšų, tūkst. Eur</t>
  </si>
  <si>
    <t>Ilgis, m</t>
  </si>
  <si>
    <t>Plotis, m</t>
  </si>
  <si>
    <t>TURTUI ĮSIGYTI</t>
  </si>
  <si>
    <t>iš jų saugaus eismo ir darnaus judumo priemonėms:</t>
  </si>
  <si>
    <t>turtui, kurio vertė daugiau negu 360 tūkst. Eur, įsigyti (naujos statybos ir rekonstravimo investicijų projektams, suplanuotiems ir atrinktiems iki 2020 m. gruodžio 31 d., įgyvendinti)*</t>
  </si>
  <si>
    <t>EINAMIESIEMS TIKSLAMS</t>
  </si>
  <si>
    <t>priežiūra</t>
  </si>
  <si>
    <t xml:space="preserve">priežiūra </t>
  </si>
  <si>
    <t>Kelio ženklai</t>
  </si>
  <si>
    <t>savivaldybės keliai ir gatvės</t>
  </si>
  <si>
    <t>inžinerinės paslaugos</t>
  </si>
  <si>
    <t>seniūnijos keliai ir gatvės</t>
  </si>
  <si>
    <t>paprastajam remontui:</t>
  </si>
  <si>
    <t>IŠ VISO, iš jų:</t>
  </si>
  <si>
    <t xml:space="preserve"> Kelių priežiūros ir plėtros programos finansavimo lėšomis finansuojamų savivaldybės ar viešųjų įstaigų, kurių dalininkė yra savivaldybė, savivaldybės įmonių valdomų vietinės reikšmės kelių objektų sąrašas</t>
  </si>
  <si>
    <t xml:space="preserve">Kelių ir gatvių darbų kokybės laboratoriniai tyrimai ir bandymai </t>
  </si>
  <si>
    <t>Kelių ir gatvių statybos techninė priežiūra</t>
  </si>
  <si>
    <t>Keliai ir gatvės su asfaltbetonio danga</t>
  </si>
  <si>
    <t>turtui įsigyti (≥50%), iš jų:</t>
  </si>
  <si>
    <t>turtui, kurio vertė daugiau negu 360 tūkst. Eur, įsigyti (naujos statybos ir rekonstravimo investicijų projektams, suplanuotiems ir atrinktiems iki 2020 m. gruodžio 31 d., įgyvendinti)*:</t>
  </si>
  <si>
    <t>saugaus eismo ir darnaus judumo priemonėms:</t>
  </si>
  <si>
    <t>saugaus eismo ir darnaus judumo priemonėms (≥10%):</t>
  </si>
  <si>
    <t>Panevėžio rajono savivaldybės</t>
  </si>
  <si>
    <t>Jungiamasis kelias nuo valstybinės reikšmės magistralinio kelio A17 Panevėžio aplinkkelio iki Panevėžio sen. Paviešečių k.  K. Naruševičiaus g.</t>
  </si>
  <si>
    <t xml:space="preserve">6175735, 516783
6175816, 517031
</t>
  </si>
  <si>
    <t>8-8,5</t>
  </si>
  <si>
    <t xml:space="preserve">(PAN-177) Panevėžio sen. Lepšių k. Pamolainių g. </t>
  </si>
  <si>
    <t xml:space="preserve">(PAN-186) Panevėžio sen. Šilagalio k. Bityno g. </t>
  </si>
  <si>
    <t>Objekto pavadinimas (kelio Nr. ir pavadinimas savivaldybės tarybos patvirtintame vietinės reikšmės kelių sąraše)</t>
  </si>
  <si>
    <t>6175558, 524581  6175679, 524763</t>
  </si>
  <si>
    <t xml:space="preserve">(VEL-95) Velžio sen. Staniūnų k. Žirgyno g.  </t>
  </si>
  <si>
    <t>6177393, 525152  6177570, 525097</t>
  </si>
  <si>
    <t xml:space="preserve">(VEL-20) Velžio sen. Dembavos k. Užutėkio aklg. </t>
  </si>
  <si>
    <t xml:space="preserve"> (Jungiamasis kelias, Lepšių k. Pamolainių g., kelias PAN-186 – Upytės sen., Šilagalio k. Bityno g. Dembavos k. Užutėkio aklg.)</t>
  </si>
  <si>
    <t>Panevėžio r. vietinės reikšmės kelių (gatvių) inventorizacija</t>
  </si>
  <si>
    <t>90 vnt.</t>
  </si>
  <si>
    <t>5 vnt.</t>
  </si>
  <si>
    <t xml:space="preserve">(RAM-139) Ramygalos sen. Uliūnų k. Žalioji g. </t>
  </si>
  <si>
    <t>Seniūnijų vietinės reikšmės keliai ir gatvės su žvyro danga</t>
  </si>
  <si>
    <t>Iš viso turtui įsigyti (≥50%), iš jų:</t>
  </si>
  <si>
    <t>Iš viso kelių (gatvių) su žvyro danga priežiūra:</t>
  </si>
  <si>
    <t>Iš viso kelių su a. b. danga priežiūra:</t>
  </si>
  <si>
    <t xml:space="preserve">Savivaldybės keliai ir gatvės </t>
  </si>
  <si>
    <t>priežiūra žiemą</t>
  </si>
  <si>
    <t>1 602,4 km</t>
  </si>
  <si>
    <t>1 074 km</t>
  </si>
  <si>
    <t>355,2 km</t>
  </si>
  <si>
    <t>180 km</t>
  </si>
  <si>
    <t>Iš viso einamiesiems tikslams, iš jų:</t>
  </si>
  <si>
    <t>(SMI-13) Smilgių sen. Smilgių mstl. Rozalimo g. (šaligatvis)</t>
  </si>
  <si>
    <t>(UPY-74) Upytės sen. Ėriškių  k. Ėriškių g. (šaligatvis)</t>
  </si>
  <si>
    <t>nauja statyba, inžinerinės paslaugos</t>
  </si>
  <si>
    <t>rekonstravimas, inžinerinės paslaugos</t>
  </si>
  <si>
    <t>paprastasis remontas, inžinerinės paslaugos</t>
  </si>
  <si>
    <t xml:space="preserve">(PAN-82) Panevėžio sen. Tičkūnų k. Draugystės g.  pėsčiųjų takas </t>
  </si>
  <si>
    <t>_____________________________________________</t>
  </si>
  <si>
    <t>(KAR-64) Karsakiškio sen. kelias Naujikai–Kaubariškis  (asfalto danga)</t>
  </si>
  <si>
    <t>6182919, 531669 6183156, 530854</t>
  </si>
  <si>
    <t>4,2-5,5</t>
  </si>
  <si>
    <t>(KRE-74) Krekenavos sen. Žibartonių k. kelias (asfalto danga)</t>
  </si>
  <si>
    <t>6159001, 497690 6158533, 497515</t>
  </si>
  <si>
    <t>(PAI-49) Paįstrio sen. Paįstrio k. Jaunystės g. (asfalto danga)</t>
  </si>
  <si>
    <t>6189873, 521055 6189817, 521312</t>
  </si>
  <si>
    <t>(PAN-325) Panevėžio sen. Senamiesčio k. Beržų g. (asfalto danga)</t>
  </si>
  <si>
    <t>6181233, 522812 6181328, 522805</t>
  </si>
  <si>
    <t>5,0-8,0</t>
  </si>
  <si>
    <t>(PAN-341) Panevėžio sen. Tičkūnų k. Lėvens g. (asfalto danga)</t>
  </si>
  <si>
    <t>6182170, 522928 6182188, 523032</t>
  </si>
  <si>
    <t>(RAM-22) Ramygalos sen. Ramygalos m. Panevėžio g. (asfalto danga)</t>
  </si>
  <si>
    <t>6153018, 519172 6153198, 519196</t>
  </si>
  <si>
    <t>(RAM-39) Ramygalos sen. Ramygalos m. Liaudies g. (šaligatvis)</t>
  </si>
  <si>
    <t>(VAD-91) Vadoklių sen. Genėtinių k. Genėtinių g. (asfalto danga)</t>
  </si>
  <si>
    <t>6157976, 533020 6157927, 533380</t>
  </si>
  <si>
    <t>(VEL-42) Velžio sen. Dembavos k. Jūros g. (asfalto danga)</t>
  </si>
  <si>
    <t>6177448, 525312 6177570, 525216</t>
  </si>
  <si>
    <t>Panevėžio rajono savivaldybės tarybos</t>
  </si>
  <si>
    <t>(KAR-145) Karsakiškio sen. kelias Geležiai–Tautviliai (žvyro danga)</t>
  </si>
  <si>
    <t xml:space="preserve">6190457, 544294 6191340, 546265 </t>
  </si>
  <si>
    <t>(MIE-27) Miežiškių sen. kelias Tekoriškis–Biliūnai–  Girelės vs. (žvyro danga)</t>
  </si>
  <si>
    <t>(NAU-119) Naujamiesčio sen. kelias Vadaktėliai– Vaskoniai (žvyro danga)</t>
  </si>
  <si>
    <t xml:space="preserve"> 6177150, 530918 6177008, 531720 </t>
  </si>
  <si>
    <t xml:space="preserve"> 6152725, 519335 6152653, 519324</t>
  </si>
  <si>
    <t>6185597, 500874 6185647, 500776</t>
  </si>
  <si>
    <t xml:space="preserve"> 6160512, 516653 6160735, 516455</t>
  </si>
  <si>
    <t xml:space="preserve">paprastasis remontas, inžinerinės paslaugos </t>
  </si>
  <si>
    <t>(SMI-57) Smilgių sen. Perekšlių k. Švaininkų g. (žvyro danga)</t>
  </si>
  <si>
    <t xml:space="preserve"> 6189188, 507137 6189228, 507767 </t>
  </si>
  <si>
    <t xml:space="preserve">6181730, 505153 6181682, 505685 </t>
  </si>
  <si>
    <t>(VEL-211) Velžio sen. kelias Velykiai–Miežiškiai (žvyro danga)</t>
  </si>
  <si>
    <t xml:space="preserve"> 6158214, 526597 6158332, 527603 </t>
  </si>
  <si>
    <t xml:space="preserve">6167051, 530205 6167424, 531633  </t>
  </si>
  <si>
    <t xml:space="preserve"> 6172791, 523107  6172579, 521770</t>
  </si>
  <si>
    <t xml:space="preserve"> 6170727, 521102  6170820, 520890</t>
  </si>
  <si>
    <t xml:space="preserve"> 6170882, 521105  6170563, 521100</t>
  </si>
  <si>
    <t xml:space="preserve"> 6165085, 522994  6164864, 523074</t>
  </si>
  <si>
    <t xml:space="preserve"> 6182806, 522844 6182685, 523298</t>
  </si>
  <si>
    <t xml:space="preserve">(MIE-101) Miežiškių sen. kelias Nevėžis–Gitėnai (žvyro danga) </t>
  </si>
  <si>
    <t xml:space="preserve"> (Lepšių k. Pamolainių g., kelias PAN-186 – Upytės sen., Šilagalio k. Bityno g., Uliūnų k.  Žalioji g., Staniūnų k. Žirgyno g., Dembavos k. Užutėkio aklg..)</t>
  </si>
  <si>
    <t>6 vnt.</t>
  </si>
  <si>
    <t xml:space="preserve">(PAN-1) Panevėžio sen. kelias PAN-186–Upytės sen. </t>
  </si>
  <si>
    <t>(SMI-43) Smilgių sen. kelias Kelias Nr. 3009–seniūnijos riba (žvyro danga)</t>
  </si>
  <si>
    <t>(VAD-1) Vadoklių sen. kelias Jotainiai–Genėtiniai (žvyro danga)</t>
  </si>
  <si>
    <t xml:space="preserve">Pradžia–pabaiga       </t>
  </si>
  <si>
    <t xml:space="preserve"> 6167829, 505903 6167255, 506427</t>
  </si>
  <si>
    <t xml:space="preserve">6168723, 535992  6168294, 535275  </t>
  </si>
  <si>
    <t>2023-08-29 sprendimu Nr. T-214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</si>
</sst>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42" xfId="0" applyFont="1" applyBorder="1" applyAlignment="1">
      <alignment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5" fontId="2" fillId="2" borderId="9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3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41" xfId="0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0" xfId="0" applyNumberFormat="1" applyFont="1"/>
    <xf numFmtId="165" fontId="2" fillId="0" borderId="9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165" fontId="3" fillId="0" borderId="40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5" fontId="3" fillId="2" borderId="9" xfId="0" applyNumberFormat="1" applyFont="1" applyFill="1" applyBorder="1" applyAlignment="1">
      <alignment horizontal="center" vertical="center"/>
    </xf>
    <xf numFmtId="165" fontId="2" fillId="2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left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6" xfId="0" applyFont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164" fontId="2" fillId="0" borderId="42" xfId="0" applyNumberFormat="1" applyFont="1" applyBorder="1" applyAlignment="1">
      <alignment horizontal="center" vertical="center" wrapText="1"/>
    </xf>
    <xf numFmtId="164" fontId="2" fillId="2" borderId="42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49" fontId="2" fillId="0" borderId="10" xfId="0" applyNumberFormat="1" applyFont="1" applyBorder="1" applyAlignment="1">
      <alignment horizontal="right" vertical="center"/>
    </xf>
    <xf numFmtId="49" fontId="2" fillId="0" borderId="11" xfId="0" applyNumberFormat="1" applyFont="1" applyBorder="1" applyAlignment="1">
      <alignment horizontal="right" vertical="center"/>
    </xf>
    <xf numFmtId="49" fontId="2" fillId="0" borderId="12" xfId="0" applyNumberFormat="1" applyFont="1" applyBorder="1" applyAlignment="1">
      <alignment horizontal="right" vertical="center"/>
    </xf>
    <xf numFmtId="49" fontId="2" fillId="0" borderId="19" xfId="0" applyNumberFormat="1" applyFont="1" applyBorder="1" applyAlignment="1">
      <alignment horizontal="right" vertical="center"/>
    </xf>
    <xf numFmtId="49" fontId="2" fillId="0" borderId="20" xfId="0" applyNumberFormat="1" applyFont="1" applyBorder="1" applyAlignment="1">
      <alignment horizontal="right" vertical="center"/>
    </xf>
    <xf numFmtId="49" fontId="2" fillId="0" borderId="21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44" xfId="0" applyFont="1" applyBorder="1" applyAlignment="1">
      <alignment horizontal="right" vertical="center"/>
    </xf>
    <xf numFmtId="0" fontId="3" fillId="0" borderId="45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2" fillId="0" borderId="18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4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6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1"/>
  <sheetViews>
    <sheetView tabSelected="1" zoomScale="80" zoomScaleNormal="80" workbookViewId="0">
      <selection activeCell="F3" sqref="F3:H3"/>
    </sheetView>
  </sheetViews>
  <sheetFormatPr defaultColWidth="8.85546875" defaultRowHeight="15" x14ac:dyDescent="0.25"/>
  <cols>
    <col min="1" max="1" width="4.42578125" style="16" customWidth="1"/>
    <col min="2" max="2" width="28.28515625" style="16" customWidth="1"/>
    <col min="3" max="3" width="14.7109375" style="17" customWidth="1"/>
    <col min="4" max="4" width="15.140625" style="17" customWidth="1"/>
    <col min="5" max="5" width="13.140625" style="17" customWidth="1"/>
    <col min="6" max="6" width="17" style="18" customWidth="1"/>
    <col min="7" max="7" width="7.7109375" style="18" customWidth="1"/>
    <col min="8" max="8" width="8" style="18" customWidth="1"/>
    <col min="9" max="9" width="13.42578125" style="33" customWidth="1"/>
    <col min="10" max="16384" width="8.85546875" style="18"/>
  </cols>
  <sheetData>
    <row r="1" spans="1:11" x14ac:dyDescent="0.25">
      <c r="A1" s="127"/>
      <c r="B1" s="127"/>
      <c r="F1" s="19" t="s">
        <v>0</v>
      </c>
      <c r="G1" s="19"/>
      <c r="H1" s="19"/>
      <c r="I1" s="19"/>
    </row>
    <row r="2" spans="1:11" ht="27.75" customHeight="1" x14ac:dyDescent="0.25">
      <c r="A2" s="128"/>
      <c r="B2" s="128"/>
      <c r="F2" s="18" t="s">
        <v>82</v>
      </c>
      <c r="G2" s="19"/>
      <c r="H2" s="19"/>
      <c r="I2" s="19"/>
    </row>
    <row r="3" spans="1:11" x14ac:dyDescent="0.25">
      <c r="A3" s="42"/>
      <c r="B3" s="42"/>
      <c r="F3" s="127" t="s">
        <v>112</v>
      </c>
      <c r="G3" s="127"/>
      <c r="H3" s="127"/>
      <c r="I3" s="19"/>
    </row>
    <row r="4" spans="1:11" x14ac:dyDescent="0.25">
      <c r="A4" s="42"/>
      <c r="B4" s="42"/>
      <c r="F4" s="19"/>
      <c r="G4" s="19"/>
      <c r="H4" s="19"/>
      <c r="I4" s="19"/>
    </row>
    <row r="5" spans="1:11" x14ac:dyDescent="0.25">
      <c r="G5" s="19"/>
      <c r="H5" s="19"/>
      <c r="I5" s="20"/>
      <c r="K5" s="19"/>
    </row>
    <row r="6" spans="1:11" x14ac:dyDescent="0.25">
      <c r="A6" s="132" t="s">
        <v>29</v>
      </c>
      <c r="B6" s="132"/>
      <c r="C6" s="132"/>
      <c r="D6" s="132"/>
      <c r="E6" s="132"/>
      <c r="F6" s="132"/>
      <c r="G6" s="132"/>
      <c r="H6" s="132"/>
      <c r="I6" s="132"/>
    </row>
    <row r="7" spans="1:11" ht="30.6" customHeight="1" x14ac:dyDescent="0.25">
      <c r="A7" s="133" t="s">
        <v>21</v>
      </c>
      <c r="B7" s="133"/>
      <c r="C7" s="133"/>
      <c r="D7" s="133"/>
      <c r="E7" s="133"/>
      <c r="F7" s="133"/>
      <c r="G7" s="133"/>
      <c r="H7" s="133"/>
      <c r="I7" s="133"/>
    </row>
    <row r="8" spans="1:11" ht="16.5" customHeight="1" x14ac:dyDescent="0.25">
      <c r="A8" s="43"/>
      <c r="B8" s="43"/>
      <c r="C8" s="43"/>
      <c r="D8" s="43"/>
      <c r="E8" s="43"/>
      <c r="F8" s="43"/>
      <c r="G8" s="43"/>
      <c r="H8" s="43"/>
      <c r="I8" s="43"/>
    </row>
    <row r="9" spans="1:11" ht="15.75" thickBot="1" x14ac:dyDescent="0.3">
      <c r="A9" s="132"/>
      <c r="B9" s="132"/>
      <c r="C9" s="132"/>
      <c r="D9" s="132"/>
      <c r="E9" s="132"/>
      <c r="F9" s="132"/>
      <c r="G9" s="132"/>
      <c r="H9" s="132"/>
      <c r="I9" s="132"/>
    </row>
    <row r="10" spans="1:11" ht="19.5" customHeight="1" x14ac:dyDescent="0.25">
      <c r="A10" s="123" t="s">
        <v>1</v>
      </c>
      <c r="B10" s="125" t="s">
        <v>35</v>
      </c>
      <c r="C10" s="125" t="s">
        <v>2</v>
      </c>
      <c r="D10" s="125" t="s">
        <v>3</v>
      </c>
      <c r="E10" s="125" t="s">
        <v>4</v>
      </c>
      <c r="F10" s="134" t="s">
        <v>5</v>
      </c>
      <c r="G10" s="134"/>
      <c r="H10" s="134"/>
      <c r="I10" s="121" t="s">
        <v>6</v>
      </c>
    </row>
    <row r="11" spans="1:11" ht="67.5" customHeight="1" thickBot="1" x14ac:dyDescent="0.3">
      <c r="A11" s="124"/>
      <c r="B11" s="126"/>
      <c r="C11" s="126"/>
      <c r="D11" s="126"/>
      <c r="E11" s="126"/>
      <c r="F11" s="21" t="s">
        <v>109</v>
      </c>
      <c r="G11" s="21" t="s">
        <v>7</v>
      </c>
      <c r="H11" s="21" t="s">
        <v>8</v>
      </c>
      <c r="I11" s="122"/>
    </row>
    <row r="12" spans="1:11" ht="21.75" customHeight="1" thickBot="1" x14ac:dyDescent="0.3">
      <c r="A12" s="22">
        <v>1</v>
      </c>
      <c r="B12" s="23">
        <v>2</v>
      </c>
      <c r="C12" s="23">
        <v>3</v>
      </c>
      <c r="D12" s="23">
        <v>4</v>
      </c>
      <c r="E12" s="23">
        <v>5</v>
      </c>
      <c r="F12" s="23">
        <v>6</v>
      </c>
      <c r="G12" s="23">
        <v>7</v>
      </c>
      <c r="H12" s="23">
        <v>8</v>
      </c>
      <c r="I12" s="24">
        <v>9</v>
      </c>
    </row>
    <row r="13" spans="1:11" ht="15.75" thickBot="1" x14ac:dyDescent="0.3">
      <c r="A13" s="109" t="s">
        <v>9</v>
      </c>
      <c r="B13" s="110"/>
      <c r="C13" s="110"/>
      <c r="D13" s="110"/>
      <c r="E13" s="110"/>
      <c r="F13" s="110"/>
      <c r="G13" s="110"/>
      <c r="H13" s="110"/>
      <c r="I13" s="111"/>
    </row>
    <row r="14" spans="1:11" ht="91.5" customHeight="1" x14ac:dyDescent="0.25">
      <c r="A14" s="25">
        <v>1</v>
      </c>
      <c r="B14" s="1" t="s">
        <v>30</v>
      </c>
      <c r="C14" s="2" t="s">
        <v>58</v>
      </c>
      <c r="D14" s="3">
        <v>2018</v>
      </c>
      <c r="E14" s="2">
        <v>327.2</v>
      </c>
      <c r="F14" s="4" t="s">
        <v>31</v>
      </c>
      <c r="G14" s="5">
        <v>255</v>
      </c>
      <c r="H14" s="5" t="s">
        <v>32</v>
      </c>
      <c r="I14" s="6">
        <v>16</v>
      </c>
    </row>
    <row r="15" spans="1:11" s="19" customFormat="1" x14ac:dyDescent="0.25">
      <c r="A15" s="26"/>
      <c r="B15" s="91" t="s">
        <v>10</v>
      </c>
      <c r="C15" s="92"/>
      <c r="D15" s="92"/>
      <c r="E15" s="92"/>
      <c r="F15" s="92"/>
      <c r="G15" s="92"/>
      <c r="H15" s="93"/>
      <c r="I15" s="27">
        <v>6.9</v>
      </c>
    </row>
    <row r="16" spans="1:11" ht="42" customHeight="1" x14ac:dyDescent="0.25">
      <c r="A16" s="26">
        <v>2</v>
      </c>
      <c r="B16" s="7" t="s">
        <v>33</v>
      </c>
      <c r="C16" s="5" t="s">
        <v>58</v>
      </c>
      <c r="D16" s="8">
        <v>2021</v>
      </c>
      <c r="E16" s="5">
        <v>568.29999999999995</v>
      </c>
      <c r="F16" s="8" t="s">
        <v>98</v>
      </c>
      <c r="G16" s="9">
        <v>1365</v>
      </c>
      <c r="H16" s="15">
        <v>5</v>
      </c>
      <c r="I16" s="6">
        <v>293.7</v>
      </c>
    </row>
    <row r="17" spans="1:9" ht="24" customHeight="1" x14ac:dyDescent="0.25">
      <c r="A17" s="26"/>
      <c r="B17" s="91" t="s">
        <v>10</v>
      </c>
      <c r="C17" s="92"/>
      <c r="D17" s="92"/>
      <c r="E17" s="92"/>
      <c r="F17" s="92"/>
      <c r="G17" s="92"/>
      <c r="H17" s="93"/>
      <c r="I17" s="6">
        <v>35</v>
      </c>
    </row>
    <row r="18" spans="1:9" ht="46.5" customHeight="1" x14ac:dyDescent="0.25">
      <c r="A18" s="26">
        <v>3</v>
      </c>
      <c r="B18" s="7" t="s">
        <v>61</v>
      </c>
      <c r="C18" s="5" t="s">
        <v>58</v>
      </c>
      <c r="D18" s="8">
        <v>2021</v>
      </c>
      <c r="E18" s="12">
        <v>212.5</v>
      </c>
      <c r="F18" s="8" t="s">
        <v>102</v>
      </c>
      <c r="G18" s="10">
        <v>346</v>
      </c>
      <c r="H18" s="10">
        <v>1.5</v>
      </c>
      <c r="I18" s="27">
        <v>202.3</v>
      </c>
    </row>
    <row r="19" spans="1:9" ht="22.5" customHeight="1" x14ac:dyDescent="0.25">
      <c r="A19" s="26"/>
      <c r="B19" s="91" t="s">
        <v>10</v>
      </c>
      <c r="C19" s="92"/>
      <c r="D19" s="92"/>
      <c r="E19" s="92"/>
      <c r="F19" s="92"/>
      <c r="G19" s="92"/>
      <c r="H19" s="93"/>
      <c r="I19" s="27">
        <v>103.3</v>
      </c>
    </row>
    <row r="20" spans="1:9" ht="48" customHeight="1" x14ac:dyDescent="0.25">
      <c r="A20" s="26">
        <v>4</v>
      </c>
      <c r="B20" s="7" t="s">
        <v>106</v>
      </c>
      <c r="C20" s="5" t="s">
        <v>58</v>
      </c>
      <c r="D20" s="8">
        <v>2022</v>
      </c>
      <c r="E20" s="5">
        <v>183.5</v>
      </c>
      <c r="F20" s="8" t="s">
        <v>99</v>
      </c>
      <c r="G20" s="8">
        <v>230</v>
      </c>
      <c r="H20" s="14">
        <v>6</v>
      </c>
      <c r="I20" s="27">
        <v>177.3</v>
      </c>
    </row>
    <row r="21" spans="1:9" ht="21" customHeight="1" x14ac:dyDescent="0.25">
      <c r="A21" s="26"/>
      <c r="B21" s="91" t="s">
        <v>10</v>
      </c>
      <c r="C21" s="92"/>
      <c r="D21" s="92"/>
      <c r="E21" s="92"/>
      <c r="F21" s="92"/>
      <c r="G21" s="92"/>
      <c r="H21" s="93"/>
      <c r="I21" s="27">
        <v>3.8</v>
      </c>
    </row>
    <row r="22" spans="1:9" ht="45" customHeight="1" x14ac:dyDescent="0.25">
      <c r="A22" s="26">
        <v>5</v>
      </c>
      <c r="B22" s="1" t="s">
        <v>34</v>
      </c>
      <c r="C22" s="2" t="s">
        <v>58</v>
      </c>
      <c r="D22" s="3">
        <v>2022</v>
      </c>
      <c r="E22" s="60">
        <v>154</v>
      </c>
      <c r="F22" s="3" t="s">
        <v>100</v>
      </c>
      <c r="G22" s="3">
        <v>231</v>
      </c>
      <c r="H22" s="59">
        <v>6</v>
      </c>
      <c r="I22" s="27">
        <v>141.4</v>
      </c>
    </row>
    <row r="23" spans="1:9" ht="22.5" customHeight="1" x14ac:dyDescent="0.25">
      <c r="A23" s="26"/>
      <c r="B23" s="91" t="s">
        <v>10</v>
      </c>
      <c r="C23" s="92"/>
      <c r="D23" s="92"/>
      <c r="E23" s="92"/>
      <c r="F23" s="92"/>
      <c r="G23" s="92"/>
      <c r="H23" s="93"/>
      <c r="I23" s="27">
        <v>2.7</v>
      </c>
    </row>
    <row r="24" spans="1:9" ht="43.5" customHeight="1" x14ac:dyDescent="0.25">
      <c r="A24" s="26">
        <v>6</v>
      </c>
      <c r="B24" s="7" t="s">
        <v>44</v>
      </c>
      <c r="C24" s="5" t="s">
        <v>58</v>
      </c>
      <c r="D24" s="8">
        <v>2021</v>
      </c>
      <c r="E24" s="5">
        <v>141.1</v>
      </c>
      <c r="F24" s="8" t="s">
        <v>101</v>
      </c>
      <c r="G24" s="8">
        <v>242</v>
      </c>
      <c r="H24" s="14">
        <v>4</v>
      </c>
      <c r="I24" s="27">
        <v>133.80000000000001</v>
      </c>
    </row>
    <row r="25" spans="1:9" ht="24" customHeight="1" x14ac:dyDescent="0.25">
      <c r="A25" s="118" t="s">
        <v>10</v>
      </c>
      <c r="B25" s="119"/>
      <c r="C25" s="119"/>
      <c r="D25" s="119"/>
      <c r="E25" s="119"/>
      <c r="F25" s="119"/>
      <c r="G25" s="119"/>
      <c r="H25" s="120"/>
      <c r="I25" s="27">
        <v>2.2000000000000002</v>
      </c>
    </row>
    <row r="26" spans="1:9" ht="52.9" customHeight="1" x14ac:dyDescent="0.25">
      <c r="A26" s="26">
        <v>7</v>
      </c>
      <c r="B26" s="13" t="s">
        <v>37</v>
      </c>
      <c r="C26" s="5" t="s">
        <v>58</v>
      </c>
      <c r="D26" s="8">
        <v>2021</v>
      </c>
      <c r="E26" s="5">
        <v>90.5</v>
      </c>
      <c r="F26" s="8" t="s">
        <v>36</v>
      </c>
      <c r="G26" s="8">
        <v>230</v>
      </c>
      <c r="H26" s="14">
        <v>3.5</v>
      </c>
      <c r="I26" s="27">
        <v>86.2</v>
      </c>
    </row>
    <row r="27" spans="1:9" ht="51.75" customHeight="1" x14ac:dyDescent="0.25">
      <c r="A27" s="26">
        <v>8</v>
      </c>
      <c r="B27" s="7" t="s">
        <v>39</v>
      </c>
      <c r="C27" s="5" t="s">
        <v>59</v>
      </c>
      <c r="D27" s="8">
        <v>2022</v>
      </c>
      <c r="E27" s="12">
        <v>270.7</v>
      </c>
      <c r="F27" s="8" t="s">
        <v>38</v>
      </c>
      <c r="G27" s="8">
        <v>185</v>
      </c>
      <c r="H27" s="14">
        <v>4.5</v>
      </c>
      <c r="I27" s="27">
        <v>251.5</v>
      </c>
    </row>
    <row r="28" spans="1:9" ht="25.5" customHeight="1" x14ac:dyDescent="0.25">
      <c r="A28" s="118" t="s">
        <v>10</v>
      </c>
      <c r="B28" s="119"/>
      <c r="C28" s="119"/>
      <c r="D28" s="119"/>
      <c r="E28" s="119"/>
      <c r="F28" s="119"/>
      <c r="G28" s="119"/>
      <c r="H28" s="120"/>
      <c r="I28" s="27">
        <v>3.6</v>
      </c>
    </row>
    <row r="29" spans="1:9" ht="177.75" customHeight="1" x14ac:dyDescent="0.25">
      <c r="A29" s="26">
        <v>9</v>
      </c>
      <c r="B29" s="7" t="s">
        <v>22</v>
      </c>
      <c r="C29" s="80" t="s">
        <v>17</v>
      </c>
      <c r="D29" s="81"/>
      <c r="E29" s="82"/>
      <c r="F29" s="28" t="s">
        <v>104</v>
      </c>
      <c r="G29" s="94" t="s">
        <v>105</v>
      </c>
      <c r="H29" s="117"/>
      <c r="I29" s="27">
        <v>5</v>
      </c>
    </row>
    <row r="30" spans="1:9" ht="129" customHeight="1" x14ac:dyDescent="0.25">
      <c r="A30" s="26">
        <v>10</v>
      </c>
      <c r="B30" s="7" t="s">
        <v>23</v>
      </c>
      <c r="C30" s="94" t="s">
        <v>17</v>
      </c>
      <c r="D30" s="94"/>
      <c r="E30" s="94"/>
      <c r="F30" s="28" t="s">
        <v>40</v>
      </c>
      <c r="G30" s="94" t="s">
        <v>43</v>
      </c>
      <c r="H30" s="117"/>
      <c r="I30" s="27">
        <v>6.7</v>
      </c>
    </row>
    <row r="31" spans="1:9" ht="17.850000000000001" customHeight="1" x14ac:dyDescent="0.25">
      <c r="A31" s="100" t="s">
        <v>46</v>
      </c>
      <c r="B31" s="101"/>
      <c r="C31" s="101"/>
      <c r="D31" s="101"/>
      <c r="E31" s="101"/>
      <c r="F31" s="101"/>
      <c r="G31" s="101"/>
      <c r="H31" s="102"/>
      <c r="I31" s="40">
        <f>SUM(I14,I16,I18,I20,I22,I24,I26,I27,I29,I30)</f>
        <v>1313.9</v>
      </c>
    </row>
    <row r="32" spans="1:9" ht="36" customHeight="1" x14ac:dyDescent="0.25">
      <c r="A32" s="103" t="s">
        <v>11</v>
      </c>
      <c r="B32" s="104"/>
      <c r="C32" s="104"/>
      <c r="D32" s="104"/>
      <c r="E32" s="104"/>
      <c r="F32" s="104"/>
      <c r="G32" s="104"/>
      <c r="H32" s="105"/>
      <c r="I32" s="39">
        <v>0</v>
      </c>
    </row>
    <row r="33" spans="1:9" ht="20.25" customHeight="1" x14ac:dyDescent="0.25">
      <c r="A33" s="106" t="s">
        <v>10</v>
      </c>
      <c r="B33" s="107"/>
      <c r="C33" s="107"/>
      <c r="D33" s="107"/>
      <c r="E33" s="107"/>
      <c r="F33" s="107"/>
      <c r="G33" s="107"/>
      <c r="H33" s="108"/>
      <c r="I33" s="36">
        <f>SUM(I15,I17,I19,I21,I23,I25,I28)</f>
        <v>157.49999999999997</v>
      </c>
    </row>
    <row r="34" spans="1:9" ht="23.25" customHeight="1" thickBot="1" x14ac:dyDescent="0.3">
      <c r="A34" s="109" t="s">
        <v>12</v>
      </c>
      <c r="B34" s="110"/>
      <c r="C34" s="110"/>
      <c r="D34" s="110"/>
      <c r="E34" s="110"/>
      <c r="F34" s="110"/>
      <c r="G34" s="110"/>
      <c r="H34" s="110"/>
      <c r="I34" s="111"/>
    </row>
    <row r="35" spans="1:9" ht="42" customHeight="1" x14ac:dyDescent="0.25">
      <c r="A35" s="25">
        <v>11</v>
      </c>
      <c r="B35" s="29" t="s">
        <v>49</v>
      </c>
      <c r="C35" s="112" t="s">
        <v>50</v>
      </c>
      <c r="D35" s="113"/>
      <c r="E35" s="114"/>
      <c r="F35" s="8" t="s">
        <v>16</v>
      </c>
      <c r="G35" s="115" t="s">
        <v>51</v>
      </c>
      <c r="H35" s="116"/>
      <c r="I35" s="41">
        <v>54.8</v>
      </c>
    </row>
    <row r="36" spans="1:9" ht="30" customHeight="1" x14ac:dyDescent="0.25">
      <c r="A36" s="26">
        <v>12</v>
      </c>
      <c r="B36" s="7" t="s">
        <v>45</v>
      </c>
      <c r="C36" s="80" t="s">
        <v>14</v>
      </c>
      <c r="D36" s="81"/>
      <c r="E36" s="82"/>
      <c r="F36" s="8" t="s">
        <v>16</v>
      </c>
      <c r="G36" s="80" t="s">
        <v>52</v>
      </c>
      <c r="H36" s="82"/>
      <c r="I36" s="27">
        <v>445.6</v>
      </c>
    </row>
    <row r="37" spans="1:9" ht="21" customHeight="1" x14ac:dyDescent="0.25">
      <c r="A37" s="26"/>
      <c r="B37" s="91" t="s">
        <v>47</v>
      </c>
      <c r="C37" s="92"/>
      <c r="D37" s="92"/>
      <c r="E37" s="92"/>
      <c r="F37" s="92"/>
      <c r="G37" s="92"/>
      <c r="H37" s="93"/>
      <c r="I37" s="27">
        <f>SUM(I35:I36)</f>
        <v>500.40000000000003</v>
      </c>
    </row>
    <row r="38" spans="1:9" ht="32.25" customHeight="1" x14ac:dyDescent="0.25">
      <c r="A38" s="26">
        <v>13</v>
      </c>
      <c r="B38" s="7" t="s">
        <v>24</v>
      </c>
      <c r="C38" s="80" t="s">
        <v>13</v>
      </c>
      <c r="D38" s="81"/>
      <c r="E38" s="82"/>
      <c r="F38" s="8" t="s">
        <v>16</v>
      </c>
      <c r="G38" s="80" t="s">
        <v>53</v>
      </c>
      <c r="H38" s="82"/>
      <c r="I38" s="27">
        <v>349.1</v>
      </c>
    </row>
    <row r="39" spans="1:9" ht="17.25" customHeight="1" x14ac:dyDescent="0.25">
      <c r="A39" s="26"/>
      <c r="B39" s="91" t="s">
        <v>48</v>
      </c>
      <c r="C39" s="92"/>
      <c r="D39" s="92"/>
      <c r="E39" s="92"/>
      <c r="F39" s="92"/>
      <c r="G39" s="92"/>
      <c r="H39" s="93"/>
      <c r="I39" s="34">
        <f>SUM(I38)</f>
        <v>349.1</v>
      </c>
    </row>
    <row r="40" spans="1:9" ht="29.25" customHeight="1" x14ac:dyDescent="0.25">
      <c r="A40" s="26">
        <v>14</v>
      </c>
      <c r="B40" s="7" t="s">
        <v>15</v>
      </c>
      <c r="C40" s="80" t="s">
        <v>14</v>
      </c>
      <c r="D40" s="81"/>
      <c r="E40" s="82"/>
      <c r="F40" s="8" t="s">
        <v>16</v>
      </c>
      <c r="G40" s="98" t="s">
        <v>42</v>
      </c>
      <c r="H40" s="99"/>
      <c r="I40" s="27">
        <v>50</v>
      </c>
    </row>
    <row r="41" spans="1:9" ht="17.25" customHeight="1" x14ac:dyDescent="0.25">
      <c r="A41" s="26"/>
      <c r="B41" s="91" t="s">
        <v>10</v>
      </c>
      <c r="C41" s="92"/>
      <c r="D41" s="92"/>
      <c r="E41" s="92"/>
      <c r="F41" s="92"/>
      <c r="G41" s="92"/>
      <c r="H41" s="93"/>
      <c r="I41" s="27">
        <f>I40</f>
        <v>50</v>
      </c>
    </row>
    <row r="42" spans="1:9" ht="45" x14ac:dyDescent="0.25">
      <c r="A42" s="26">
        <v>15</v>
      </c>
      <c r="B42" s="13" t="s">
        <v>63</v>
      </c>
      <c r="C42" s="80" t="s">
        <v>60</v>
      </c>
      <c r="D42" s="81"/>
      <c r="E42" s="82"/>
      <c r="F42" s="8" t="s">
        <v>64</v>
      </c>
      <c r="G42" s="44">
        <v>1070</v>
      </c>
      <c r="H42" s="45" t="s">
        <v>65</v>
      </c>
      <c r="I42" s="27">
        <v>38</v>
      </c>
    </row>
    <row r="43" spans="1:9" ht="45" x14ac:dyDescent="0.25">
      <c r="A43" s="26">
        <v>16</v>
      </c>
      <c r="B43" s="46" t="s">
        <v>83</v>
      </c>
      <c r="C43" s="80" t="s">
        <v>60</v>
      </c>
      <c r="D43" s="81"/>
      <c r="E43" s="82"/>
      <c r="F43" s="8" t="s">
        <v>84</v>
      </c>
      <c r="G43" s="47">
        <v>2260</v>
      </c>
      <c r="H43" s="55">
        <v>5.5</v>
      </c>
      <c r="I43" s="27">
        <v>24.6</v>
      </c>
    </row>
    <row r="44" spans="1:9" ht="43.5" customHeight="1" x14ac:dyDescent="0.25">
      <c r="A44" s="26">
        <v>17</v>
      </c>
      <c r="B44" s="46" t="s">
        <v>66</v>
      </c>
      <c r="C44" s="80" t="s">
        <v>60</v>
      </c>
      <c r="D44" s="81"/>
      <c r="E44" s="82"/>
      <c r="F44" s="8" t="s">
        <v>67</v>
      </c>
      <c r="G44" s="47">
        <v>500</v>
      </c>
      <c r="H44" s="48">
        <v>6</v>
      </c>
      <c r="I44" s="27">
        <v>68.400000000000006</v>
      </c>
    </row>
    <row r="45" spans="1:9" ht="43.5" customHeight="1" x14ac:dyDescent="0.25">
      <c r="A45" s="26">
        <v>18</v>
      </c>
      <c r="B45" s="46" t="s">
        <v>85</v>
      </c>
      <c r="C45" s="80" t="s">
        <v>60</v>
      </c>
      <c r="D45" s="81"/>
      <c r="E45" s="82"/>
      <c r="F45" s="8" t="s">
        <v>87</v>
      </c>
      <c r="G45" s="47">
        <v>850</v>
      </c>
      <c r="H45" s="48">
        <v>4</v>
      </c>
      <c r="I45" s="27">
        <v>8.1999999999999993</v>
      </c>
    </row>
    <row r="46" spans="1:9" ht="48" customHeight="1" x14ac:dyDescent="0.25">
      <c r="A46" s="26">
        <v>19</v>
      </c>
      <c r="B46" s="56" t="s">
        <v>103</v>
      </c>
      <c r="C46" s="80" t="s">
        <v>60</v>
      </c>
      <c r="D46" s="81"/>
      <c r="E46" s="82"/>
      <c r="F46" s="58" t="s">
        <v>111</v>
      </c>
      <c r="G46" s="47">
        <v>850</v>
      </c>
      <c r="H46" s="48">
        <v>4</v>
      </c>
      <c r="I46" s="27">
        <v>8.6</v>
      </c>
    </row>
    <row r="47" spans="1:9" ht="48" customHeight="1" x14ac:dyDescent="0.25">
      <c r="A47" s="26">
        <v>20</v>
      </c>
      <c r="B47" s="57" t="s">
        <v>86</v>
      </c>
      <c r="C47" s="80" t="s">
        <v>60</v>
      </c>
      <c r="D47" s="81"/>
      <c r="E47" s="82"/>
      <c r="F47" s="8" t="s">
        <v>110</v>
      </c>
      <c r="G47" s="47">
        <v>1290</v>
      </c>
      <c r="H47" s="48">
        <v>4.5</v>
      </c>
      <c r="I47" s="27">
        <v>14.8</v>
      </c>
    </row>
    <row r="48" spans="1:9" ht="30" x14ac:dyDescent="0.25">
      <c r="A48" s="26">
        <v>21</v>
      </c>
      <c r="B48" s="46" t="s">
        <v>68</v>
      </c>
      <c r="C48" s="80" t="s">
        <v>60</v>
      </c>
      <c r="D48" s="81"/>
      <c r="E48" s="82"/>
      <c r="F48" s="8" t="s">
        <v>69</v>
      </c>
      <c r="G48" s="47">
        <v>270</v>
      </c>
      <c r="H48" s="48">
        <v>4</v>
      </c>
      <c r="I48" s="27">
        <v>30.7</v>
      </c>
    </row>
    <row r="49" spans="1:9" ht="46.5" customHeight="1" x14ac:dyDescent="0.25">
      <c r="A49" s="26">
        <v>22</v>
      </c>
      <c r="B49" s="46" t="s">
        <v>70</v>
      </c>
      <c r="C49" s="80" t="s">
        <v>60</v>
      </c>
      <c r="D49" s="81"/>
      <c r="E49" s="82"/>
      <c r="F49" s="49" t="s">
        <v>71</v>
      </c>
      <c r="G49" s="47">
        <v>91</v>
      </c>
      <c r="H49" s="48" t="s">
        <v>72</v>
      </c>
      <c r="I49" s="27">
        <v>15</v>
      </c>
    </row>
    <row r="50" spans="1:9" ht="43.5" customHeight="1" x14ac:dyDescent="0.25">
      <c r="A50" s="26">
        <v>23</v>
      </c>
      <c r="B50" s="46" t="s">
        <v>73</v>
      </c>
      <c r="C50" s="80" t="s">
        <v>60</v>
      </c>
      <c r="D50" s="81"/>
      <c r="E50" s="82"/>
      <c r="F50" s="8" t="s">
        <v>74</v>
      </c>
      <c r="G50" s="47">
        <v>102</v>
      </c>
      <c r="H50" s="48">
        <v>2.5</v>
      </c>
      <c r="I50" s="27">
        <v>13.5</v>
      </c>
    </row>
    <row r="51" spans="1:9" ht="51" customHeight="1" x14ac:dyDescent="0.25">
      <c r="A51" s="26">
        <v>24</v>
      </c>
      <c r="B51" s="46" t="s">
        <v>75</v>
      </c>
      <c r="C51" s="80" t="s">
        <v>60</v>
      </c>
      <c r="D51" s="81"/>
      <c r="E51" s="82"/>
      <c r="F51" s="8" t="s">
        <v>76</v>
      </c>
      <c r="G51" s="47">
        <v>180</v>
      </c>
      <c r="H51" s="48">
        <v>7.3</v>
      </c>
      <c r="I51" s="27">
        <v>26.7</v>
      </c>
    </row>
    <row r="52" spans="1:9" ht="42.75" customHeight="1" x14ac:dyDescent="0.25">
      <c r="A52" s="26">
        <v>25</v>
      </c>
      <c r="B52" s="50" t="s">
        <v>77</v>
      </c>
      <c r="C52" s="95" t="s">
        <v>60</v>
      </c>
      <c r="D52" s="96"/>
      <c r="E52" s="97"/>
      <c r="F52" s="8" t="s">
        <v>88</v>
      </c>
      <c r="G52" s="51">
        <v>73</v>
      </c>
      <c r="H52" s="48">
        <v>1.2</v>
      </c>
      <c r="I52" s="6">
        <v>12</v>
      </c>
    </row>
    <row r="53" spans="1:9" ht="26.25" customHeight="1" x14ac:dyDescent="0.25">
      <c r="A53" s="26"/>
      <c r="B53" s="91" t="s">
        <v>10</v>
      </c>
      <c r="C53" s="92"/>
      <c r="D53" s="92"/>
      <c r="E53" s="92"/>
      <c r="F53" s="92"/>
      <c r="G53" s="92"/>
      <c r="H53" s="93"/>
      <c r="I53" s="27">
        <f>SUM(I52)</f>
        <v>12</v>
      </c>
    </row>
    <row r="54" spans="1:9" ht="38.25" customHeight="1" x14ac:dyDescent="0.25">
      <c r="A54" s="26">
        <v>26</v>
      </c>
      <c r="B54" s="30" t="s">
        <v>56</v>
      </c>
      <c r="C54" s="80" t="s">
        <v>60</v>
      </c>
      <c r="D54" s="81"/>
      <c r="E54" s="82"/>
      <c r="F54" s="8" t="s">
        <v>89</v>
      </c>
      <c r="G54" s="11">
        <v>110</v>
      </c>
      <c r="H54" s="14">
        <v>1</v>
      </c>
      <c r="I54" s="6">
        <v>12.5</v>
      </c>
    </row>
    <row r="55" spans="1:9" ht="22.15" customHeight="1" x14ac:dyDescent="0.25">
      <c r="A55" s="26"/>
      <c r="B55" s="91" t="s">
        <v>10</v>
      </c>
      <c r="C55" s="92"/>
      <c r="D55" s="92"/>
      <c r="E55" s="92"/>
      <c r="F55" s="92"/>
      <c r="G55" s="92"/>
      <c r="H55" s="93"/>
      <c r="I55" s="6">
        <f>SUM(I54)</f>
        <v>12.5</v>
      </c>
    </row>
    <row r="56" spans="1:9" ht="50.25" customHeight="1" x14ac:dyDescent="0.25">
      <c r="A56" s="31">
        <v>27</v>
      </c>
      <c r="B56" s="30" t="s">
        <v>107</v>
      </c>
      <c r="C56" s="80" t="s">
        <v>91</v>
      </c>
      <c r="D56" s="81"/>
      <c r="E56" s="82"/>
      <c r="F56" s="8" t="s">
        <v>93</v>
      </c>
      <c r="G56" s="8">
        <v>650</v>
      </c>
      <c r="H56" s="14">
        <v>4</v>
      </c>
      <c r="I56" s="6">
        <v>11</v>
      </c>
    </row>
    <row r="57" spans="1:9" ht="51" customHeight="1" x14ac:dyDescent="0.25">
      <c r="A57" s="31">
        <v>28</v>
      </c>
      <c r="B57" s="30" t="s">
        <v>92</v>
      </c>
      <c r="C57" s="80" t="s">
        <v>60</v>
      </c>
      <c r="D57" s="81"/>
      <c r="E57" s="82"/>
      <c r="F57" s="8" t="s">
        <v>94</v>
      </c>
      <c r="G57" s="8">
        <v>550</v>
      </c>
      <c r="H57" s="14">
        <v>6</v>
      </c>
      <c r="I57" s="6">
        <v>10.4</v>
      </c>
    </row>
    <row r="58" spans="1:9" ht="36" customHeight="1" x14ac:dyDescent="0.25">
      <c r="A58" s="31">
        <v>29</v>
      </c>
      <c r="B58" s="13" t="s">
        <v>57</v>
      </c>
      <c r="C58" s="94" t="s">
        <v>60</v>
      </c>
      <c r="D58" s="94"/>
      <c r="E58" s="94"/>
      <c r="F58" s="8" t="s">
        <v>90</v>
      </c>
      <c r="G58" s="8">
        <v>300</v>
      </c>
      <c r="H58" s="8">
        <v>1.2</v>
      </c>
      <c r="I58" s="6">
        <v>31</v>
      </c>
    </row>
    <row r="59" spans="1:9" ht="15.6" customHeight="1" x14ac:dyDescent="0.25">
      <c r="A59" s="31"/>
      <c r="B59" s="91" t="s">
        <v>10</v>
      </c>
      <c r="C59" s="92"/>
      <c r="D59" s="92"/>
      <c r="E59" s="92"/>
      <c r="F59" s="92"/>
      <c r="G59" s="92"/>
      <c r="H59" s="93"/>
      <c r="I59" s="6">
        <f>SUM(I58)</f>
        <v>31</v>
      </c>
    </row>
    <row r="60" spans="1:9" ht="52.5" customHeight="1" x14ac:dyDescent="0.25">
      <c r="A60" s="31">
        <v>30</v>
      </c>
      <c r="B60" s="13" t="s">
        <v>78</v>
      </c>
      <c r="C60" s="80" t="s">
        <v>60</v>
      </c>
      <c r="D60" s="81"/>
      <c r="E60" s="82"/>
      <c r="F60" s="8" t="s">
        <v>79</v>
      </c>
      <c r="G60" s="8">
        <v>360</v>
      </c>
      <c r="H60" s="8">
        <v>4.5</v>
      </c>
      <c r="I60" s="27">
        <v>28.2</v>
      </c>
    </row>
    <row r="61" spans="1:9" ht="48.75" customHeight="1" x14ac:dyDescent="0.25">
      <c r="A61" s="31">
        <v>31</v>
      </c>
      <c r="B61" s="13" t="s">
        <v>108</v>
      </c>
      <c r="C61" s="80" t="s">
        <v>60</v>
      </c>
      <c r="D61" s="81"/>
      <c r="E61" s="82"/>
      <c r="F61" s="58" t="s">
        <v>96</v>
      </c>
      <c r="G61" s="44">
        <v>1020</v>
      </c>
      <c r="H61" s="14">
        <v>6</v>
      </c>
      <c r="I61" s="27">
        <v>15.5</v>
      </c>
    </row>
    <row r="62" spans="1:9" ht="48" customHeight="1" x14ac:dyDescent="0.25">
      <c r="A62" s="31">
        <v>32</v>
      </c>
      <c r="B62" s="30" t="s">
        <v>95</v>
      </c>
      <c r="C62" s="80" t="s">
        <v>60</v>
      </c>
      <c r="D62" s="81"/>
      <c r="E62" s="82"/>
      <c r="F62" s="8" t="s">
        <v>97</v>
      </c>
      <c r="G62" s="44">
        <v>1480</v>
      </c>
      <c r="H62" s="8">
        <v>4.5</v>
      </c>
      <c r="I62" s="27">
        <v>14.6</v>
      </c>
    </row>
    <row r="63" spans="1:9" ht="45.75" customHeight="1" x14ac:dyDescent="0.25">
      <c r="A63" s="26">
        <v>33</v>
      </c>
      <c r="B63" s="13" t="s">
        <v>80</v>
      </c>
      <c r="C63" s="80" t="s">
        <v>60</v>
      </c>
      <c r="D63" s="81"/>
      <c r="E63" s="82"/>
      <c r="F63" s="8" t="s">
        <v>81</v>
      </c>
      <c r="G63" s="8">
        <v>160</v>
      </c>
      <c r="H63" s="8">
        <v>3.8</v>
      </c>
      <c r="I63" s="27">
        <v>10.7</v>
      </c>
    </row>
    <row r="64" spans="1:9" ht="36.75" customHeight="1" x14ac:dyDescent="0.25">
      <c r="A64" s="22">
        <v>34</v>
      </c>
      <c r="B64" s="52" t="s">
        <v>41</v>
      </c>
      <c r="C64" s="83" t="s">
        <v>17</v>
      </c>
      <c r="D64" s="84"/>
      <c r="E64" s="85"/>
      <c r="F64" s="53" t="s">
        <v>18</v>
      </c>
      <c r="G64" s="86" t="s">
        <v>54</v>
      </c>
      <c r="H64" s="87"/>
      <c r="I64" s="32">
        <v>20</v>
      </c>
    </row>
    <row r="65" spans="1:9" ht="15.6" customHeight="1" x14ac:dyDescent="0.25">
      <c r="A65" s="88" t="s">
        <v>55</v>
      </c>
      <c r="B65" s="89"/>
      <c r="C65" s="89"/>
      <c r="D65" s="89"/>
      <c r="E65" s="89"/>
      <c r="F65" s="89"/>
      <c r="G65" s="89"/>
      <c r="H65" s="90"/>
      <c r="I65" s="35">
        <f>SUM(I35,I36,I38,I40,I42,I43,I44,I45,I46,I47,I48,I49,I50,I51,I52,I54,I56,I57,I58,I60,I61,I62,I63,I64)</f>
        <v>1313.9</v>
      </c>
    </row>
    <row r="66" spans="1:9" ht="15.6" customHeight="1" x14ac:dyDescent="0.25">
      <c r="A66" s="65" t="s">
        <v>19</v>
      </c>
      <c r="B66" s="66"/>
      <c r="C66" s="66"/>
      <c r="D66" s="66"/>
      <c r="E66" s="66"/>
      <c r="F66" s="66"/>
      <c r="G66" s="66"/>
      <c r="H66" s="67"/>
      <c r="I66" s="36">
        <f>SUM(I42,I43,I44,I45,I46,I47,I48,I49,I50,I51,I52,I54,I56,I57,I58,I60,I61,I62,I63)</f>
        <v>394.4</v>
      </c>
    </row>
    <row r="67" spans="1:9" ht="15.75" thickBot="1" x14ac:dyDescent="0.3">
      <c r="A67" s="68" t="s">
        <v>27</v>
      </c>
      <c r="B67" s="69"/>
      <c r="C67" s="69"/>
      <c r="D67" s="69"/>
      <c r="E67" s="69"/>
      <c r="F67" s="69"/>
      <c r="G67" s="69"/>
      <c r="H67" s="70"/>
      <c r="I67" s="36">
        <f>SUM(I40,I53,I55,I59)</f>
        <v>105.5</v>
      </c>
    </row>
    <row r="68" spans="1:9" x14ac:dyDescent="0.25">
      <c r="A68" s="71" t="s">
        <v>20</v>
      </c>
      <c r="B68" s="72"/>
      <c r="C68" s="72"/>
      <c r="D68" s="72"/>
      <c r="E68" s="72"/>
      <c r="F68" s="72"/>
      <c r="G68" s="72"/>
      <c r="H68" s="73"/>
      <c r="I68" s="37">
        <f>I31+I65</f>
        <v>2627.8</v>
      </c>
    </row>
    <row r="69" spans="1:9" x14ac:dyDescent="0.25">
      <c r="A69" s="74" t="s">
        <v>28</v>
      </c>
      <c r="B69" s="75"/>
      <c r="C69" s="75"/>
      <c r="D69" s="75"/>
      <c r="E69" s="75"/>
      <c r="F69" s="75"/>
      <c r="G69" s="75"/>
      <c r="H69" s="76"/>
      <c r="I69" s="35">
        <f>SUM(I33,I67)</f>
        <v>263</v>
      </c>
    </row>
    <row r="70" spans="1:9" x14ac:dyDescent="0.25">
      <c r="A70" s="77" t="s">
        <v>25</v>
      </c>
      <c r="B70" s="78"/>
      <c r="C70" s="78"/>
      <c r="D70" s="78"/>
      <c r="E70" s="78"/>
      <c r="F70" s="78"/>
      <c r="G70" s="78"/>
      <c r="H70" s="79"/>
      <c r="I70" s="35">
        <f>I31</f>
        <v>1313.9</v>
      </c>
    </row>
    <row r="71" spans="1:9" ht="27" customHeight="1" thickBot="1" x14ac:dyDescent="0.3">
      <c r="A71" s="61" t="s">
        <v>26</v>
      </c>
      <c r="B71" s="62"/>
      <c r="C71" s="62"/>
      <c r="D71" s="62"/>
      <c r="E71" s="62"/>
      <c r="F71" s="62"/>
      <c r="G71" s="62"/>
      <c r="H71" s="63"/>
      <c r="I71" s="38">
        <f>I32</f>
        <v>0</v>
      </c>
    </row>
    <row r="73" spans="1:9" x14ac:dyDescent="0.25">
      <c r="C73" s="64" t="s">
        <v>62</v>
      </c>
      <c r="D73" s="64"/>
      <c r="E73" s="64"/>
      <c r="F73" s="64"/>
      <c r="G73" s="64"/>
    </row>
    <row r="75" spans="1:9" x14ac:dyDescent="0.25">
      <c r="E75" s="130"/>
      <c r="F75" s="130"/>
      <c r="G75" s="130"/>
      <c r="H75" s="130"/>
      <c r="I75" s="130"/>
    </row>
    <row r="76" spans="1:9" ht="15.75" x14ac:dyDescent="0.25">
      <c r="B76" s="129"/>
      <c r="C76" s="129"/>
      <c r="F76" s="131"/>
      <c r="G76" s="131"/>
      <c r="H76" s="131"/>
      <c r="I76" s="131"/>
    </row>
    <row r="77" spans="1:9" x14ac:dyDescent="0.25">
      <c r="B77" s="54"/>
    </row>
    <row r="78" spans="1:9" x14ac:dyDescent="0.25">
      <c r="B78" s="54"/>
    </row>
    <row r="79" spans="1:9" x14ac:dyDescent="0.25">
      <c r="B79" s="54"/>
    </row>
    <row r="80" spans="1:9" x14ac:dyDescent="0.25">
      <c r="B80" s="54"/>
    </row>
    <row r="81" spans="2:2" x14ac:dyDescent="0.25">
      <c r="B81" s="54"/>
    </row>
  </sheetData>
  <mergeCells count="75">
    <mergeCell ref="A1:B1"/>
    <mergeCell ref="A2:B2"/>
    <mergeCell ref="F3:H3"/>
    <mergeCell ref="B76:C76"/>
    <mergeCell ref="E75:I75"/>
    <mergeCell ref="F76:I76"/>
    <mergeCell ref="C36:E36"/>
    <mergeCell ref="G36:H36"/>
    <mergeCell ref="B37:H37"/>
    <mergeCell ref="C38:E38"/>
    <mergeCell ref="A6:I6"/>
    <mergeCell ref="A9:I9"/>
    <mergeCell ref="A7:I7"/>
    <mergeCell ref="D10:D11"/>
    <mergeCell ref="E10:E11"/>
    <mergeCell ref="F10:H10"/>
    <mergeCell ref="I10:I11"/>
    <mergeCell ref="A13:I13"/>
    <mergeCell ref="B15:H15"/>
    <mergeCell ref="A10:A11"/>
    <mergeCell ref="B10:B11"/>
    <mergeCell ref="C10:C11"/>
    <mergeCell ref="C29:E29"/>
    <mergeCell ref="G29:H29"/>
    <mergeCell ref="C30:E30"/>
    <mergeCell ref="G30:H30"/>
    <mergeCell ref="B17:H17"/>
    <mergeCell ref="B19:H19"/>
    <mergeCell ref="A25:H25"/>
    <mergeCell ref="B21:H21"/>
    <mergeCell ref="B23:H23"/>
    <mergeCell ref="A28:H28"/>
    <mergeCell ref="A31:H31"/>
    <mergeCell ref="A32:H32"/>
    <mergeCell ref="A33:H33"/>
    <mergeCell ref="A34:I34"/>
    <mergeCell ref="C35:E35"/>
    <mergeCell ref="G35:H35"/>
    <mergeCell ref="G38:H38"/>
    <mergeCell ref="B39:H39"/>
    <mergeCell ref="C40:E40"/>
    <mergeCell ref="G40:H40"/>
    <mergeCell ref="B41:H41"/>
    <mergeCell ref="C42:E42"/>
    <mergeCell ref="C48:E48"/>
    <mergeCell ref="C50:E50"/>
    <mergeCell ref="C51:E51"/>
    <mergeCell ref="C52:E52"/>
    <mergeCell ref="C49:E49"/>
    <mergeCell ref="C44:E44"/>
    <mergeCell ref="C43:E43"/>
    <mergeCell ref="C45:E45"/>
    <mergeCell ref="C47:E47"/>
    <mergeCell ref="C46:E46"/>
    <mergeCell ref="B53:H53"/>
    <mergeCell ref="C54:E54"/>
    <mergeCell ref="B55:H55"/>
    <mergeCell ref="C58:E58"/>
    <mergeCell ref="B59:H59"/>
    <mergeCell ref="C56:E56"/>
    <mergeCell ref="C57:E57"/>
    <mergeCell ref="C60:E60"/>
    <mergeCell ref="C63:E63"/>
    <mergeCell ref="C64:E64"/>
    <mergeCell ref="G64:H64"/>
    <mergeCell ref="A65:H65"/>
    <mergeCell ref="C61:E61"/>
    <mergeCell ref="C62:E62"/>
    <mergeCell ref="A71:H71"/>
    <mergeCell ref="C73:G73"/>
    <mergeCell ref="A66:H66"/>
    <mergeCell ref="A67:H67"/>
    <mergeCell ref="A68:H68"/>
    <mergeCell ref="A69:H69"/>
    <mergeCell ref="A70:H70"/>
  </mergeCells>
  <pageMargins left="1.1811023622047245" right="0.39370078740157483" top="0.78740157480314965" bottom="0.78740157480314965" header="0" footer="0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 pvz.-2023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Eliutė Kasilovskienė</dc:creator>
  <cp:keywords/>
  <dc:description/>
  <cp:lastModifiedBy>Raimonda Cereskiene</cp:lastModifiedBy>
  <cp:revision/>
  <cp:lastPrinted>2023-08-02T06:19:19Z</cp:lastPrinted>
  <dcterms:created xsi:type="dcterms:W3CDTF">2015-01-20T11:58:13Z</dcterms:created>
  <dcterms:modified xsi:type="dcterms:W3CDTF">2023-08-29T11:06:18Z</dcterms:modified>
  <cp:category/>
  <cp:contentStatus/>
</cp:coreProperties>
</file>