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08-29\Sprendimai\"/>
    </mc:Choice>
  </mc:AlternateContent>
  <bookViews>
    <workbookView xWindow="0" yWindow="0" windowWidth="27300" windowHeight="1209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0" i="1" l="1"/>
  <c r="D211" i="1"/>
  <c r="D212" i="1"/>
  <c r="E211" i="1"/>
  <c r="D448" i="1" l="1"/>
  <c r="D426" i="1"/>
  <c r="D450" i="1" l="1"/>
  <c r="E438" i="1"/>
  <c r="E436" i="1" s="1"/>
  <c r="E344" i="1"/>
  <c r="E345" i="1"/>
  <c r="D438" i="1"/>
  <c r="D351" i="1"/>
  <c r="E374" i="1"/>
  <c r="E375" i="1"/>
  <c r="D427" i="1"/>
  <c r="D90" i="1"/>
  <c r="D99" i="1"/>
  <c r="D357" i="1" l="1"/>
  <c r="D356" i="1" s="1"/>
  <c r="D433" i="1" l="1"/>
  <c r="D22" i="1"/>
  <c r="D21" i="1" s="1"/>
  <c r="E21" i="1"/>
  <c r="E326" i="1" l="1"/>
  <c r="E325" i="1" s="1"/>
  <c r="D369" i="1"/>
  <c r="D133" i="1"/>
  <c r="D132" i="1"/>
  <c r="E454" i="1" l="1"/>
  <c r="E453" i="1" s="1"/>
  <c r="E452" i="1" s="1"/>
  <c r="D444" i="1"/>
  <c r="E421" i="1" l="1"/>
  <c r="D304" i="1" l="1"/>
  <c r="D303" i="1" s="1"/>
  <c r="D13" i="1" l="1"/>
  <c r="D454" i="1" l="1"/>
  <c r="D453" i="1" s="1"/>
  <c r="D39" i="1"/>
  <c r="D38" i="1" s="1"/>
  <c r="D17" i="1"/>
  <c r="E420" i="1"/>
  <c r="E419" i="1" s="1"/>
  <c r="D421" i="1"/>
  <c r="D420" i="1" s="1"/>
  <c r="D419" i="1" s="1"/>
  <c r="E433" i="1"/>
  <c r="E431" i="1" s="1"/>
  <c r="E333" i="1"/>
  <c r="E332" i="1" s="1"/>
  <c r="D333" i="1"/>
  <c r="D326" i="1"/>
  <c r="E221" i="1"/>
  <c r="E220" i="1" s="1"/>
  <c r="D63" i="1"/>
  <c r="D62" i="1" s="1"/>
  <c r="D308" i="1" l="1"/>
  <c r="D307" i="1" s="1"/>
  <c r="D306" i="1" s="1"/>
  <c r="D164" i="1" l="1"/>
  <c r="D163" i="1" s="1"/>
  <c r="D152" i="1"/>
  <c r="D25" i="1"/>
  <c r="D458" i="1" l="1"/>
  <c r="D43" i="1"/>
  <c r="D149" i="1"/>
  <c r="D148" i="1" s="1"/>
  <c r="D121" i="1"/>
  <c r="D120" i="1" s="1"/>
  <c r="D204" i="1"/>
  <c r="D201" i="1"/>
  <c r="D200" i="1" s="1"/>
  <c r="D197" i="1"/>
  <c r="D188" i="1"/>
  <c r="D184" i="1"/>
  <c r="D175" i="1"/>
  <c r="D136" i="1"/>
  <c r="D129" i="1"/>
  <c r="D110" i="1"/>
  <c r="D109" i="1" s="1"/>
  <c r="D107" i="1"/>
  <c r="D106" i="1" s="1"/>
  <c r="D94" i="1"/>
  <c r="D81" i="1"/>
  <c r="D78" i="1"/>
  <c r="D77" i="1" s="1"/>
  <c r="D66" i="1"/>
  <c r="D216" i="1"/>
  <c r="D415" i="1"/>
  <c r="D287" i="1"/>
  <c r="D281" i="1"/>
  <c r="D314" i="1"/>
  <c r="D299" i="1"/>
  <c r="D263" i="1"/>
  <c r="D269" i="1"/>
  <c r="D245" i="1"/>
  <c r="D275" i="1"/>
  <c r="D221" i="1"/>
  <c r="D257" i="1"/>
  <c r="D233" i="1"/>
  <c r="D409" i="1"/>
  <c r="D345" i="1"/>
  <c r="D375" i="1"/>
  <c r="D393" i="1"/>
  <c r="D381" i="1"/>
  <c r="D363" i="1"/>
  <c r="D339" i="1"/>
  <c r="D443" i="1" l="1"/>
  <c r="D437" i="1"/>
  <c r="D436" i="1" s="1"/>
  <c r="D432" i="1"/>
  <c r="D332" i="1"/>
  <c r="D325" i="1"/>
  <c r="D320" i="1"/>
  <c r="D319" i="1" s="1"/>
  <c r="D313" i="1"/>
  <c r="D298" i="1"/>
  <c r="D297" i="1" s="1"/>
  <c r="D293" i="1"/>
  <c r="D292" i="1" s="1"/>
  <c r="D286" i="1"/>
  <c r="D280" i="1"/>
  <c r="D274" i="1"/>
  <c r="D268" i="1"/>
  <c r="D262" i="1"/>
  <c r="D256" i="1"/>
  <c r="D251" i="1"/>
  <c r="D250" i="1" s="1"/>
  <c r="D244" i="1"/>
  <c r="D239" i="1"/>
  <c r="D238" i="1" s="1"/>
  <c r="D232" i="1"/>
  <c r="D231" i="1" s="1"/>
  <c r="D227" i="1"/>
  <c r="D220" i="1"/>
  <c r="D408" i="1"/>
  <c r="D404" i="1"/>
  <c r="D403" i="1" s="1"/>
  <c r="E403" i="1"/>
  <c r="D399" i="1"/>
  <c r="D398" i="1" s="1"/>
  <c r="E398" i="1"/>
  <c r="D392" i="1"/>
  <c r="E392" i="1"/>
  <c r="D387" i="1"/>
  <c r="D380" i="1"/>
  <c r="E380" i="1"/>
  <c r="D374" i="1"/>
  <c r="D368" i="1"/>
  <c r="E368" i="1"/>
  <c r="D362" i="1"/>
  <c r="E362" i="1"/>
  <c r="E356" i="1"/>
  <c r="D350" i="1"/>
  <c r="E350" i="1"/>
  <c r="D344" i="1"/>
  <c r="D343" i="1" s="1"/>
  <c r="D338" i="1"/>
  <c r="D414" i="1"/>
  <c r="D209" i="1"/>
  <c r="D208" i="1" s="1"/>
  <c r="E208" i="1"/>
  <c r="E203" i="1"/>
  <c r="D203" i="1"/>
  <c r="D196" i="1"/>
  <c r="D193" i="1"/>
  <c r="D192" i="1" s="1"/>
  <c r="E192" i="1"/>
  <c r="D187" i="1"/>
  <c r="D183" i="1"/>
  <c r="D180" i="1"/>
  <c r="D179" i="1" s="1"/>
  <c r="E179" i="1"/>
  <c r="D174" i="1"/>
  <c r="D172" i="1"/>
  <c r="D171" i="1" s="1"/>
  <c r="D168" i="1"/>
  <c r="D167" i="1" s="1"/>
  <c r="E167" i="1"/>
  <c r="D161" i="1"/>
  <c r="D160" i="1" s="1"/>
  <c r="D157" i="1"/>
  <c r="D156" i="1" s="1"/>
  <c r="E156" i="1"/>
  <c r="D151" i="1"/>
  <c r="D145" i="1"/>
  <c r="D144" i="1" s="1"/>
  <c r="D141" i="1"/>
  <c r="D140" i="1" s="1"/>
  <c r="E140" i="1"/>
  <c r="D135" i="1"/>
  <c r="D128" i="1"/>
  <c r="D114" i="1"/>
  <c r="D113" i="1" s="1"/>
  <c r="E113" i="1"/>
  <c r="D104" i="1"/>
  <c r="D103" i="1" s="1"/>
  <c r="D102" i="1" s="1"/>
  <c r="D125" i="1"/>
  <c r="D124" i="1" s="1"/>
  <c r="E124" i="1"/>
  <c r="D118" i="1"/>
  <c r="D117" i="1" s="1"/>
  <c r="D98" i="1"/>
  <c r="E98" i="1"/>
  <c r="D93" i="1"/>
  <c r="D89" i="1"/>
  <c r="D86" i="1"/>
  <c r="D85" i="1" s="1"/>
  <c r="E85" i="1"/>
  <c r="D80" i="1"/>
  <c r="D75" i="1"/>
  <c r="D74" i="1" s="1"/>
  <c r="D65" i="1"/>
  <c r="D71" i="1"/>
  <c r="D70" i="1" s="1"/>
  <c r="E70" i="1"/>
  <c r="D60" i="1"/>
  <c r="D59" i="1" s="1"/>
  <c r="D56" i="1"/>
  <c r="D55" i="1" s="1"/>
  <c r="E55" i="1"/>
  <c r="D49" i="1"/>
  <c r="D48" i="1" s="1"/>
  <c r="D215" i="1"/>
  <c r="D214" i="1" s="1"/>
  <c r="E214" i="1"/>
  <c r="D16" i="1"/>
  <c r="D12" i="1"/>
  <c r="D11" i="1" s="1"/>
  <c r="E11" i="1"/>
  <c r="D127" i="1" l="1"/>
  <c r="D195" i="1"/>
  <c r="D58" i="1"/>
  <c r="D143" i="1"/>
  <c r="D73" i="1"/>
  <c r="D88" i="1"/>
  <c r="D170" i="1"/>
  <c r="D182" i="1"/>
  <c r="D34" i="1" l="1"/>
  <c r="D30" i="1"/>
  <c r="D24" i="1"/>
  <c r="D442" i="1" l="1"/>
  <c r="D52" i="1"/>
  <c r="D51" i="1" s="1"/>
  <c r="D47" i="1" s="1"/>
  <c r="D425" i="1" l="1"/>
  <c r="E144" i="1"/>
  <c r="D439" i="1" l="1"/>
  <c r="E429" i="1"/>
  <c r="D449" i="1"/>
  <c r="E440" i="1"/>
  <c r="D430" i="1"/>
  <c r="E424" i="1"/>
  <c r="E414" i="1"/>
  <c r="E413" i="1" s="1"/>
  <c r="D413" i="1"/>
  <c r="E408" i="1"/>
  <c r="E407" i="1" s="1"/>
  <c r="D407" i="1"/>
  <c r="E402" i="1"/>
  <c r="D402" i="1"/>
  <c r="E397" i="1"/>
  <c r="D397" i="1"/>
  <c r="E391" i="1"/>
  <c r="D391" i="1"/>
  <c r="E379" i="1"/>
  <c r="D379" i="1"/>
  <c r="E373" i="1"/>
  <c r="D373" i="1"/>
  <c r="E367" i="1"/>
  <c r="D367" i="1"/>
  <c r="E361" i="1"/>
  <c r="D361" i="1"/>
  <c r="E355" i="1"/>
  <c r="D355" i="1"/>
  <c r="E349" i="1"/>
  <c r="D349" i="1"/>
  <c r="E343" i="1"/>
  <c r="E338" i="1"/>
  <c r="E337" i="1" s="1"/>
  <c r="D337" i="1"/>
  <c r="E331" i="1"/>
  <c r="D331" i="1"/>
  <c r="E313" i="1"/>
  <c r="E312" i="1" s="1"/>
  <c r="D312" i="1"/>
  <c r="E307" i="1"/>
  <c r="E306" i="1" s="1"/>
  <c r="E303" i="1" s="1"/>
  <c r="E298" i="1"/>
  <c r="E297" i="1" s="1"/>
  <c r="E286" i="1"/>
  <c r="E285" i="1" s="1"/>
  <c r="D285" i="1"/>
  <c r="E280" i="1"/>
  <c r="E279" i="1" s="1"/>
  <c r="D279" i="1"/>
  <c r="E274" i="1"/>
  <c r="E273" i="1" s="1"/>
  <c r="D273" i="1"/>
  <c r="E268" i="1"/>
  <c r="E267" i="1" s="1"/>
  <c r="D267" i="1"/>
  <c r="E262" i="1"/>
  <c r="E261" i="1" s="1"/>
  <c r="D261" i="1"/>
  <c r="E256" i="1"/>
  <c r="E255" i="1" s="1"/>
  <c r="D255" i="1"/>
  <c r="E244" i="1"/>
  <c r="E243" i="1" s="1"/>
  <c r="D243" i="1"/>
  <c r="E232" i="1"/>
  <c r="E231" i="1" s="1"/>
  <c r="E219" i="1"/>
  <c r="D219" i="1"/>
  <c r="E195" i="1"/>
  <c r="E187" i="1"/>
  <c r="E182" i="1" s="1"/>
  <c r="E174" i="1"/>
  <c r="E170" i="1" s="1"/>
  <c r="E163" i="1"/>
  <c r="E159" i="1" s="1"/>
  <c r="D159" i="1"/>
  <c r="E151" i="1"/>
  <c r="E143" i="1" s="1"/>
  <c r="E135" i="1"/>
  <c r="E127" i="1" s="1"/>
  <c r="E93" i="1"/>
  <c r="E65" i="1"/>
  <c r="E58" i="1" s="1"/>
  <c r="E51" i="1"/>
  <c r="E47" i="1" s="1"/>
  <c r="D447" i="1" l="1"/>
  <c r="D431" i="1"/>
  <c r="E88" i="1"/>
  <c r="D434" i="1"/>
  <c r="D441" i="1"/>
  <c r="D429" i="1" l="1"/>
  <c r="D445" i="1"/>
  <c r="D440" i="1" s="1"/>
  <c r="D291" i="1" l="1"/>
  <c r="E292" i="1"/>
  <c r="E291" i="1" s="1"/>
  <c r="D249" i="1"/>
  <c r="D237" i="1"/>
  <c r="D226" i="1"/>
  <c r="D225" i="1" s="1"/>
  <c r="D28" i="1" l="1"/>
  <c r="E38" i="1"/>
  <c r="E80" i="1"/>
  <c r="E73" i="1" l="1"/>
  <c r="D116" i="1"/>
  <c r="E120" i="1"/>
  <c r="E116" i="1" s="1"/>
  <c r="E109" i="1"/>
  <c r="E102" i="1" s="1"/>
  <c r="D459" i="1" l="1"/>
  <c r="D457" i="1" s="1"/>
  <c r="D455" i="1"/>
  <c r="D452" i="1" s="1"/>
  <c r="D461" i="1"/>
  <c r="D456" i="1" l="1"/>
  <c r="D451" i="1"/>
  <c r="D446" i="1" s="1"/>
  <c r="D435" i="1" l="1"/>
  <c r="D428" i="1" l="1"/>
  <c r="D424" i="1" l="1"/>
  <c r="D423" i="1" s="1"/>
  <c r="E451" i="1"/>
  <c r="E319" i="1"/>
  <c r="E318" i="1" s="1"/>
  <c r="E250" i="1"/>
  <c r="E249" i="1" s="1"/>
  <c r="E238" i="1"/>
  <c r="E237" i="1" s="1"/>
  <c r="E226" i="1"/>
  <c r="E225" i="1" s="1"/>
  <c r="E42" i="1"/>
  <c r="E15" i="1" s="1"/>
  <c r="E33" i="1"/>
  <c r="D42" i="1" l="1"/>
  <c r="E435" i="1"/>
  <c r="D318" i="1"/>
  <c r="E28" i="1"/>
  <c r="D386" i="1"/>
  <c r="D385" i="1" s="1"/>
  <c r="E386" i="1"/>
  <c r="E385" i="1" s="1"/>
  <c r="E446" i="1"/>
  <c r="D33" i="1"/>
  <c r="D15" i="1" s="1"/>
  <c r="E324" i="1"/>
  <c r="E456" i="1" l="1"/>
  <c r="E423" i="1" l="1"/>
  <c r="D324" i="1" l="1"/>
</calcChain>
</file>

<file path=xl/sharedStrings.xml><?xml version="1.0" encoding="utf-8"?>
<sst xmlns="http://schemas.openxmlformats.org/spreadsheetml/2006/main" count="606" uniqueCount="142">
  <si>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</si>
  <si>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</si>
  <si>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</si>
  <si>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</si>
  <si>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</si>
  <si>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</si>
  <si>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</si>
  <si>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</si>
  <si>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</si>
  <si>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</si>
  <si>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</si>
  <si>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</si>
  <si>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</si>
  <si>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</si>
  <si>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</si>
  <si>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</si>
  <si>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</si>
  <si>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</si>
  <si>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</si>
  <si>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</si>
  <si>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</si>
  <si>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</si>
  <si>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</si>
  <si>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</si>
  <si>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</si>
  <si>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</si>
  <si>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</si>
  <si>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</si>
  <si>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</si>
  <si>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</si>
  <si>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</si>
  <si>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</si>
  <si>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</si>
  <si>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</si>
  <si>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</si>
  <si>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</si>
  <si>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</si>
  <si>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</si>
  <si>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</si>
  <si>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</si>
  <si>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</si>
  <si>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</si>
  <si>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</si>
  <si>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</si>
  <si>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</si>
  <si>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</si>
  <si>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</si>
  <si>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</si>
  <si>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</si>
  <si>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</si>
  <si>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</si>
  <si>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</si>
  <si>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</si>
  <si>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</si>
  <si>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</si>
  <si>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</si>
  <si>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</si>
  <si>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</si>
  <si>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</si>
  <si>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</si>
  <si>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</si>
  <si>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</si>
  <si>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</si>
  <si>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</si>
  <si>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</si>
  <si>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</si>
  <si>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</si>
  <si>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</si>
  <si>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</si>
  <si>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</si>
  <si>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</si>
  <si>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</si>
  <si>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</si>
  <si>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</si>
  <si>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</si>
  <si>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</si>
  <si>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</si>
  <si>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</si>
  <si>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</si>
  <si>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</si>
  <si>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</si>
  <si>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</si>
  <si>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</si>
  <si>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</si>
  <si>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</si>
  <si>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</si>
  <si>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</si>
  <si>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</si>
  <si>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</si>
  <si>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</si>
  <si>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</si>
  <si>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</si>
  <si>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</si>
  <si>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</si>
  <si>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</si>
  <si>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</si>
  <si>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</si>
  <si>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</si>
  <si>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</si>
  <si>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</si>
  <si>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</si>
  <si>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</si>
  <si>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</si>
  <si>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</si>
  <si>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</si>
  <si>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</si>
  <si>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</si>
  <si>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</si>
  <si>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</si>
  <si>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</si>
  <si>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</si>
  <si>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</si>
  <si>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</si>
  <si>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</si>
  <si>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</si>
  <si>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</si>
  <si>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</si>
  <si>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</si>
  <si>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</si>
  <si>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</si>
  <si>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</si>
  <si>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</si>
  <si>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</si>
  <si>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</si>
  <si>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</si>
  <si>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</si>
  <si>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</si>
  <si>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</si>
  <si>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</si>
  <si>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</si>
  <si>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</si>
  <si>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</si>
  <si>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</si>
  <si>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</si>
  <si>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</si>
  <si>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</si>
  <si>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</si>
  <si>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</si>
  <si>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</si>
  <si>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</si>
  <si>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</si>
  <si>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rugpjūčio mėn. 29 d. sprendimu Nr. T-175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</si>
</sst>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49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2" borderId="36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2"/>
  <sheetViews>
    <sheetView tabSelected="1" zoomScale="98" zoomScaleNormal="98" workbookViewId="0">
      <selection activeCell="G6" sqref="G6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17" t="s">
        <v>127</v>
      </c>
      <c r="B7" s="217"/>
      <c r="C7" s="217"/>
      <c r="D7" s="217"/>
      <c r="E7" s="217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183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3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24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24"/>
      <c r="B13" s="60" t="s">
        <v>14</v>
      </c>
      <c r="C13" s="192"/>
      <c r="D13" s="42">
        <f>SUM(D14:D14)</f>
        <v>0.3</v>
      </c>
      <c r="E13" s="81"/>
    </row>
    <row r="14" spans="1:5" x14ac:dyDescent="0.25">
      <c r="A14" s="224"/>
      <c r="B14" s="26" t="s">
        <v>134</v>
      </c>
      <c r="C14" s="193"/>
      <c r="D14" s="81">
        <v>0.3</v>
      </c>
      <c r="E14" s="82"/>
    </row>
    <row r="15" spans="1:5" s="21" customFormat="1" ht="17.25" customHeight="1" x14ac:dyDescent="0.25">
      <c r="A15" s="221" t="s">
        <v>9</v>
      </c>
      <c r="B15" s="149" t="s">
        <v>10</v>
      </c>
      <c r="C15" s="151"/>
      <c r="D15" s="150">
        <f>SUM(D38+D42+D33+D28+D24+D16+D21)</f>
        <v>2192.4</v>
      </c>
      <c r="E15" s="118">
        <f>SUM(E93+E80+E53+E42+E35+E31+E26+E16)</f>
        <v>0</v>
      </c>
    </row>
    <row r="16" spans="1:5" s="21" customFormat="1" ht="15" customHeight="1" x14ac:dyDescent="0.25">
      <c r="A16" s="222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22"/>
      <c r="B17" s="60" t="s">
        <v>14</v>
      </c>
      <c r="C17" s="225"/>
      <c r="D17" s="42">
        <f>SUM(D18:D19)</f>
        <v>142.69999999999999</v>
      </c>
      <c r="E17" s="87"/>
    </row>
    <row r="18" spans="1:5" s="21" customFormat="1" ht="15" customHeight="1" x14ac:dyDescent="0.25">
      <c r="A18" s="222"/>
      <c r="B18" s="26" t="s">
        <v>134</v>
      </c>
      <c r="C18" s="226"/>
      <c r="D18" s="136">
        <v>22</v>
      </c>
      <c r="E18" s="85"/>
    </row>
    <row r="19" spans="1:5" s="21" customFormat="1" ht="15" customHeight="1" x14ac:dyDescent="0.25">
      <c r="A19" s="222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22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22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22"/>
      <c r="B22" s="60" t="s">
        <v>14</v>
      </c>
      <c r="C22" s="11"/>
      <c r="D22" s="164">
        <f>SUM(D23)</f>
        <v>6.1</v>
      </c>
      <c r="E22" s="42"/>
    </row>
    <row r="23" spans="1:5" s="21" customFormat="1" ht="15" customHeight="1" x14ac:dyDescent="0.25">
      <c r="A23" s="222"/>
      <c r="B23" s="26" t="s">
        <v>125</v>
      </c>
      <c r="C23" s="11"/>
      <c r="D23" s="22">
        <v>6.1</v>
      </c>
      <c r="E23" s="42"/>
    </row>
    <row r="24" spans="1:5" s="21" customFormat="1" ht="15" customHeight="1" x14ac:dyDescent="0.25">
      <c r="A24" s="222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22"/>
      <c r="B25" s="25" t="s">
        <v>14</v>
      </c>
      <c r="C25" s="187"/>
      <c r="D25" s="42">
        <f>SUM(D26:D27)</f>
        <v>96.1</v>
      </c>
      <c r="E25" s="42"/>
    </row>
    <row r="26" spans="1:5" s="21" customFormat="1" ht="15" customHeight="1" x14ac:dyDescent="0.25">
      <c r="A26" s="222"/>
      <c r="B26" s="26" t="s">
        <v>134</v>
      </c>
      <c r="C26" s="204"/>
      <c r="D26" s="22">
        <v>1.1000000000000001</v>
      </c>
      <c r="E26" s="38"/>
    </row>
    <row r="27" spans="1:5" s="21" customFormat="1" ht="15" customHeight="1" x14ac:dyDescent="0.25">
      <c r="A27" s="222"/>
      <c r="B27" s="26" t="s">
        <v>125</v>
      </c>
      <c r="C27" s="188"/>
      <c r="D27" s="22">
        <v>95</v>
      </c>
      <c r="E27" s="38"/>
    </row>
    <row r="28" spans="1:5" s="21" customFormat="1" ht="27" x14ac:dyDescent="0.25">
      <c r="A28" s="222"/>
      <c r="B28" s="14" t="s">
        <v>116</v>
      </c>
      <c r="C28" s="8" t="s">
        <v>16</v>
      </c>
      <c r="D28" s="13">
        <f>SUM(D30+D29)</f>
        <v>1045.2</v>
      </c>
      <c r="E28" s="50">
        <f t="shared" ref="E28" si="2">SUM(E30)</f>
        <v>0</v>
      </c>
    </row>
    <row r="29" spans="1:5" s="21" customFormat="1" x14ac:dyDescent="0.25">
      <c r="A29" s="222"/>
      <c r="B29" s="25" t="s">
        <v>129</v>
      </c>
      <c r="C29" s="205"/>
      <c r="D29" s="61">
        <v>167.6</v>
      </c>
      <c r="E29" s="50"/>
    </row>
    <row r="30" spans="1:5" s="21" customFormat="1" ht="14.25" customHeight="1" x14ac:dyDescent="0.25">
      <c r="A30" s="222"/>
      <c r="B30" s="60" t="s">
        <v>14</v>
      </c>
      <c r="C30" s="206"/>
      <c r="D30" s="61">
        <f>SUM(D31:D32)</f>
        <v>877.6</v>
      </c>
      <c r="E30" s="42"/>
    </row>
    <row r="31" spans="1:5" s="21" customFormat="1" ht="15" customHeight="1" x14ac:dyDescent="0.25">
      <c r="A31" s="222"/>
      <c r="B31" s="26" t="s">
        <v>134</v>
      </c>
      <c r="C31" s="206"/>
      <c r="D31" s="22">
        <v>52.1</v>
      </c>
      <c r="E31" s="42"/>
    </row>
    <row r="32" spans="1:5" s="24" customFormat="1" ht="15" customHeight="1" x14ac:dyDescent="0.25">
      <c r="A32" s="222"/>
      <c r="B32" s="29" t="s">
        <v>125</v>
      </c>
      <c r="C32" s="207"/>
      <c r="D32" s="22">
        <v>825.5</v>
      </c>
      <c r="E32" s="38"/>
    </row>
    <row r="33" spans="1:5" s="21" customFormat="1" ht="15" customHeight="1" x14ac:dyDescent="0.25">
      <c r="A33" s="222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22"/>
      <c r="B34" s="25" t="s">
        <v>14</v>
      </c>
      <c r="C34" s="187"/>
      <c r="D34" s="61">
        <f>SUM(D35:D37)</f>
        <v>466.3</v>
      </c>
      <c r="E34" s="42"/>
    </row>
    <row r="35" spans="1:5" s="21" customFormat="1" ht="15" customHeight="1" x14ac:dyDescent="0.25">
      <c r="A35" s="222"/>
      <c r="B35" s="26" t="s">
        <v>134</v>
      </c>
      <c r="C35" s="204"/>
      <c r="D35" s="22">
        <v>45.8</v>
      </c>
      <c r="E35" s="42"/>
    </row>
    <row r="36" spans="1:5" s="21" customFormat="1" ht="15" customHeight="1" x14ac:dyDescent="0.25">
      <c r="A36" s="222"/>
      <c r="B36" s="26" t="s">
        <v>125</v>
      </c>
      <c r="C36" s="204"/>
      <c r="D36" s="22">
        <v>20</v>
      </c>
      <c r="E36" s="42"/>
    </row>
    <row r="37" spans="1:5" s="24" customFormat="1" ht="15" customHeight="1" x14ac:dyDescent="0.25">
      <c r="A37" s="222"/>
      <c r="B37" s="26" t="s">
        <v>133</v>
      </c>
      <c r="C37" s="204"/>
      <c r="D37" s="22">
        <v>400.5</v>
      </c>
      <c r="E37" s="38"/>
    </row>
    <row r="38" spans="1:5" s="21" customFormat="1" ht="15" customHeight="1" x14ac:dyDescent="0.25">
      <c r="A38" s="222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22"/>
      <c r="B39" s="25" t="s">
        <v>14</v>
      </c>
      <c r="C39" s="205"/>
      <c r="D39" s="148">
        <f>SUM(D40)</f>
        <v>6</v>
      </c>
      <c r="E39" s="50"/>
    </row>
    <row r="40" spans="1:5" s="21" customFormat="1" ht="15" customHeight="1" x14ac:dyDescent="0.25">
      <c r="A40" s="222"/>
      <c r="B40" s="26" t="s">
        <v>125</v>
      </c>
      <c r="C40" s="206"/>
      <c r="D40" s="147">
        <v>6</v>
      </c>
      <c r="E40" s="50"/>
    </row>
    <row r="41" spans="1:5" s="21" customFormat="1" ht="15" customHeight="1" x14ac:dyDescent="0.25">
      <c r="A41" s="222"/>
      <c r="B41" s="30" t="s">
        <v>19</v>
      </c>
      <c r="C41" s="207"/>
      <c r="D41" s="15">
        <v>17.399999999999999</v>
      </c>
      <c r="E41" s="41"/>
    </row>
    <row r="42" spans="1:5" s="21" customFormat="1" ht="15" customHeight="1" x14ac:dyDescent="0.25">
      <c r="A42" s="222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22"/>
      <c r="B43" s="25" t="s">
        <v>14</v>
      </c>
      <c r="C43" s="218"/>
      <c r="D43" s="41">
        <f>SUM(D44:D45)</f>
        <v>116.3</v>
      </c>
      <c r="E43" s="41"/>
    </row>
    <row r="44" spans="1:5" s="21" customFormat="1" ht="15" customHeight="1" x14ac:dyDescent="0.25">
      <c r="A44" s="222"/>
      <c r="B44" s="26" t="s">
        <v>134</v>
      </c>
      <c r="C44" s="219"/>
      <c r="D44" s="22">
        <v>0.3</v>
      </c>
      <c r="E44" s="41"/>
    </row>
    <row r="45" spans="1:5" s="21" customFormat="1" ht="15" customHeight="1" x14ac:dyDescent="0.25">
      <c r="A45" s="222"/>
      <c r="B45" s="26" t="s">
        <v>126</v>
      </c>
      <c r="C45" s="219"/>
      <c r="D45" s="22">
        <v>116</v>
      </c>
      <c r="E45" s="38"/>
    </row>
    <row r="46" spans="1:5" s="21" customFormat="1" ht="15" customHeight="1" x14ac:dyDescent="0.25">
      <c r="A46" s="222"/>
      <c r="B46" s="30" t="s">
        <v>19</v>
      </c>
      <c r="C46" s="220"/>
      <c r="D46" s="15">
        <v>290.5</v>
      </c>
      <c r="E46" s="43"/>
    </row>
    <row r="47" spans="1:5" s="21" customFormat="1" ht="18" customHeight="1" x14ac:dyDescent="0.25">
      <c r="A47" s="186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84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84"/>
      <c r="B49" s="60" t="s">
        <v>14</v>
      </c>
      <c r="C49" s="192"/>
      <c r="D49" s="80">
        <f>SUM(D50:D50)</f>
        <v>1.6</v>
      </c>
      <c r="E49" s="81"/>
    </row>
    <row r="50" spans="1:5" s="21" customFormat="1" ht="15" customHeight="1" x14ac:dyDescent="0.25">
      <c r="A50" s="184"/>
      <c r="B50" s="26" t="s">
        <v>134</v>
      </c>
      <c r="C50" s="203"/>
      <c r="D50" s="81">
        <v>1.6</v>
      </c>
      <c r="E50" s="82"/>
    </row>
    <row r="51" spans="1:5" s="24" customFormat="1" ht="27" x14ac:dyDescent="0.25">
      <c r="A51" s="184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84"/>
      <c r="B52" s="25" t="s">
        <v>14</v>
      </c>
      <c r="C52" s="187"/>
      <c r="D52" s="42">
        <f>SUM(D53:D53)</f>
        <v>35</v>
      </c>
      <c r="E52" s="42"/>
    </row>
    <row r="53" spans="1:5" s="24" customFormat="1" ht="12.75" x14ac:dyDescent="0.25">
      <c r="A53" s="184"/>
      <c r="B53" s="26" t="s">
        <v>125</v>
      </c>
      <c r="C53" s="204"/>
      <c r="D53" s="22">
        <v>35</v>
      </c>
      <c r="E53" s="38"/>
    </row>
    <row r="54" spans="1:5" s="21" customFormat="1" ht="15" customHeight="1" x14ac:dyDescent="0.25">
      <c r="A54" s="184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192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03"/>
      <c r="D57" s="81">
        <v>0.1</v>
      </c>
      <c r="E57" s="82"/>
    </row>
    <row r="58" spans="1:5" s="21" customFormat="1" ht="18" customHeight="1" x14ac:dyDescent="0.25">
      <c r="A58" s="186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84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84"/>
      <c r="B60" s="60" t="s">
        <v>14</v>
      </c>
      <c r="C60" s="192"/>
      <c r="D60" s="80">
        <f>SUM(D61:D61)</f>
        <v>2.6</v>
      </c>
      <c r="E60" s="81"/>
    </row>
    <row r="61" spans="1:5" s="21" customFormat="1" ht="15" customHeight="1" x14ac:dyDescent="0.25">
      <c r="A61" s="184"/>
      <c r="B61" s="26" t="s">
        <v>134</v>
      </c>
      <c r="C61" s="203"/>
      <c r="D61" s="81">
        <v>2.6</v>
      </c>
      <c r="E61" s="82"/>
    </row>
    <row r="62" spans="1:5" s="21" customFormat="1" ht="15" customHeight="1" x14ac:dyDescent="0.25">
      <c r="A62" s="184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84"/>
      <c r="B63" s="25" t="s">
        <v>14</v>
      </c>
      <c r="C63" s="187"/>
      <c r="D63" s="42">
        <f>SUM(D64:D64)</f>
        <v>5.2</v>
      </c>
      <c r="E63" s="42"/>
    </row>
    <row r="64" spans="1:5" s="21" customFormat="1" ht="15" customHeight="1" x14ac:dyDescent="0.25">
      <c r="A64" s="184"/>
      <c r="B64" s="26" t="s">
        <v>125</v>
      </c>
      <c r="C64" s="188"/>
      <c r="D64" s="22">
        <v>5.2</v>
      </c>
      <c r="E64" s="38"/>
    </row>
    <row r="65" spans="1:5" s="21" customFormat="1" ht="27" x14ac:dyDescent="0.25">
      <c r="A65" s="184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84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84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84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84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192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03"/>
      <c r="D72" s="81">
        <v>0.3</v>
      </c>
      <c r="E72" s="82"/>
    </row>
    <row r="73" spans="1:5" s="21" customFormat="1" ht="18" customHeight="1" x14ac:dyDescent="0.25">
      <c r="A73" s="198" t="s">
        <v>24</v>
      </c>
      <c r="B73" s="18" t="s">
        <v>25</v>
      </c>
      <c r="C73" s="19"/>
      <c r="D73" s="46">
        <f>SUM(D80+D74+D85+D77)</f>
        <v>45.400000000000013</v>
      </c>
      <c r="E73" s="47">
        <f>SUM(E80)</f>
        <v>0</v>
      </c>
    </row>
    <row r="74" spans="1:5" s="21" customFormat="1" ht="15" customHeight="1" x14ac:dyDescent="0.25">
      <c r="A74" s="184"/>
      <c r="B74" s="7" t="s">
        <v>105</v>
      </c>
      <c r="C74" s="8" t="s">
        <v>8</v>
      </c>
      <c r="D74" s="79">
        <f t="shared" ref="D74" si="9">SUM(D75)</f>
        <v>1.7</v>
      </c>
      <c r="E74" s="117"/>
    </row>
    <row r="75" spans="1:5" s="21" customFormat="1" ht="15" customHeight="1" x14ac:dyDescent="0.25">
      <c r="A75" s="184"/>
      <c r="B75" s="60" t="s">
        <v>14</v>
      </c>
      <c r="C75" s="192"/>
      <c r="D75" s="80">
        <f>SUM(D76:D76)</f>
        <v>1.7</v>
      </c>
      <c r="E75" s="81"/>
    </row>
    <row r="76" spans="1:5" s="21" customFormat="1" ht="15" customHeight="1" x14ac:dyDescent="0.25">
      <c r="A76" s="184"/>
      <c r="B76" s="26" t="s">
        <v>134</v>
      </c>
      <c r="C76" s="203"/>
      <c r="D76" s="81">
        <v>1.7</v>
      </c>
      <c r="E76" s="82"/>
    </row>
    <row r="77" spans="1:5" s="21" customFormat="1" ht="15" customHeight="1" x14ac:dyDescent="0.25">
      <c r="A77" s="184"/>
      <c r="B77" s="66" t="s">
        <v>107</v>
      </c>
      <c r="C77" s="11" t="s">
        <v>15</v>
      </c>
      <c r="D77" s="13">
        <f t="shared" ref="D77" si="10">SUM(D78)</f>
        <v>5.7</v>
      </c>
      <c r="E77" s="39"/>
    </row>
    <row r="78" spans="1:5" s="21" customFormat="1" ht="15" customHeight="1" x14ac:dyDescent="0.25">
      <c r="A78" s="184"/>
      <c r="B78" s="25" t="s">
        <v>14</v>
      </c>
      <c r="C78" s="187"/>
      <c r="D78" s="42">
        <f>SUM(D79:D79)</f>
        <v>5.7</v>
      </c>
      <c r="E78" s="42"/>
    </row>
    <row r="79" spans="1:5" s="21" customFormat="1" ht="15" customHeight="1" x14ac:dyDescent="0.25">
      <c r="A79" s="184"/>
      <c r="B79" s="26" t="s">
        <v>125</v>
      </c>
      <c r="C79" s="188"/>
      <c r="D79" s="22">
        <v>5.7</v>
      </c>
      <c r="E79" s="38"/>
    </row>
    <row r="80" spans="1:5" s="32" customFormat="1" ht="27" x14ac:dyDescent="0.25">
      <c r="A80" s="184"/>
      <c r="B80" s="12" t="s">
        <v>118</v>
      </c>
      <c r="C80" s="49" t="s">
        <v>16</v>
      </c>
      <c r="D80" s="13">
        <f>SUM(D84+D81)</f>
        <v>37.800000000000004</v>
      </c>
      <c r="E80" s="50">
        <f>SUM(E84)</f>
        <v>0</v>
      </c>
    </row>
    <row r="81" spans="1:5" s="32" customFormat="1" ht="15" customHeight="1" x14ac:dyDescent="0.25">
      <c r="A81" s="184"/>
      <c r="B81" s="60" t="s">
        <v>14</v>
      </c>
      <c r="C81" s="96"/>
      <c r="D81" s="80">
        <f>SUM(D82:D83)</f>
        <v>36.800000000000004</v>
      </c>
      <c r="E81" s="42"/>
    </row>
    <row r="82" spans="1:5" s="32" customFormat="1" ht="15" customHeight="1" x14ac:dyDescent="0.25">
      <c r="A82" s="184"/>
      <c r="B82" s="26" t="s">
        <v>134</v>
      </c>
      <c r="C82" s="96"/>
      <c r="D82" s="136">
        <v>0.1</v>
      </c>
      <c r="E82" s="42"/>
    </row>
    <row r="83" spans="1:5" s="32" customFormat="1" ht="15" customHeight="1" x14ac:dyDescent="0.25">
      <c r="A83" s="184"/>
      <c r="B83" s="26" t="s">
        <v>125</v>
      </c>
      <c r="C83" s="135"/>
      <c r="D83" s="98">
        <v>36.700000000000003</v>
      </c>
      <c r="E83" s="61"/>
    </row>
    <row r="84" spans="1:5" s="21" customFormat="1" ht="15" customHeight="1" x14ac:dyDescent="0.25">
      <c r="A84" s="184"/>
      <c r="B84" s="27" t="s">
        <v>12</v>
      </c>
      <c r="C84" s="68"/>
      <c r="D84" s="134">
        <v>1</v>
      </c>
      <c r="E84" s="41"/>
    </row>
    <row r="85" spans="1:5" s="21" customFormat="1" ht="15" customHeight="1" x14ac:dyDescent="0.25">
      <c r="A85" s="102"/>
      <c r="B85" s="12" t="s">
        <v>109</v>
      </c>
      <c r="C85" s="11" t="s">
        <v>17</v>
      </c>
      <c r="D85" s="13">
        <f t="shared" ref="D85:E85" si="11">SUM(D86)</f>
        <v>0.2</v>
      </c>
      <c r="E85" s="50">
        <f t="shared" si="11"/>
        <v>0</v>
      </c>
    </row>
    <row r="86" spans="1:5" s="21" customFormat="1" ht="15" customHeight="1" x14ac:dyDescent="0.25">
      <c r="A86" s="102"/>
      <c r="B86" s="60" t="s">
        <v>14</v>
      </c>
      <c r="C86" s="192"/>
      <c r="D86" s="80">
        <f>SUM(D87:D87)</f>
        <v>0.2</v>
      </c>
      <c r="E86" s="81"/>
    </row>
    <row r="87" spans="1:5" s="21" customFormat="1" ht="15" customHeight="1" x14ac:dyDescent="0.25">
      <c r="A87" s="102"/>
      <c r="B87" s="26" t="s">
        <v>134</v>
      </c>
      <c r="C87" s="203"/>
      <c r="D87" s="81">
        <v>0.2</v>
      </c>
      <c r="E87" s="82"/>
    </row>
    <row r="88" spans="1:5" s="21" customFormat="1" ht="18" customHeight="1" x14ac:dyDescent="0.25">
      <c r="A88" s="198" t="s">
        <v>26</v>
      </c>
      <c r="B88" s="18" t="s">
        <v>27</v>
      </c>
      <c r="C88" s="20"/>
      <c r="D88" s="46">
        <f>SUM(D93+D89+D98)</f>
        <v>55.3</v>
      </c>
      <c r="E88" s="47">
        <f>SUM(E93)</f>
        <v>0</v>
      </c>
    </row>
    <row r="89" spans="1:5" s="21" customFormat="1" ht="15" customHeight="1" x14ac:dyDescent="0.25">
      <c r="A89" s="184"/>
      <c r="B89" s="7" t="s">
        <v>105</v>
      </c>
      <c r="C89" s="8" t="s">
        <v>8</v>
      </c>
      <c r="D89" s="79">
        <f t="shared" ref="D89" si="12">SUM(D90)</f>
        <v>7.4</v>
      </c>
      <c r="E89" s="117"/>
    </row>
    <row r="90" spans="1:5" s="21" customFormat="1" ht="15" customHeight="1" x14ac:dyDescent="0.25">
      <c r="A90" s="184"/>
      <c r="B90" s="60" t="s">
        <v>14</v>
      </c>
      <c r="C90" s="192"/>
      <c r="D90" s="80">
        <f>SUM(D91:D92)</f>
        <v>7.4</v>
      </c>
      <c r="E90" s="81"/>
    </row>
    <row r="91" spans="1:5" s="21" customFormat="1" ht="15" customHeight="1" x14ac:dyDescent="0.25">
      <c r="A91" s="184"/>
      <c r="B91" s="26" t="s">
        <v>134</v>
      </c>
      <c r="C91" s="193"/>
      <c r="D91" s="81">
        <v>3.6</v>
      </c>
      <c r="E91" s="81"/>
    </row>
    <row r="92" spans="1:5" s="21" customFormat="1" ht="15" customHeight="1" x14ac:dyDescent="0.25">
      <c r="A92" s="184"/>
      <c r="B92" s="26" t="s">
        <v>125</v>
      </c>
      <c r="C92" s="203"/>
      <c r="D92" s="81">
        <v>3.8</v>
      </c>
      <c r="E92" s="82"/>
    </row>
    <row r="93" spans="1:5" s="24" customFormat="1" ht="27" x14ac:dyDescent="0.25">
      <c r="A93" s="184"/>
      <c r="B93" s="12" t="s">
        <v>118</v>
      </c>
      <c r="C93" s="48" t="s">
        <v>16</v>
      </c>
      <c r="D93" s="13">
        <f>SUM(D97+D94)</f>
        <v>45.3</v>
      </c>
      <c r="E93" s="50">
        <f>SUM(E97)</f>
        <v>0</v>
      </c>
    </row>
    <row r="94" spans="1:5" s="24" customFormat="1" ht="15" customHeight="1" x14ac:dyDescent="0.25">
      <c r="A94" s="184"/>
      <c r="B94" s="60" t="s">
        <v>14</v>
      </c>
      <c r="C94" s="96"/>
      <c r="D94" s="80">
        <f>SUM(D95:D96)</f>
        <v>44.5</v>
      </c>
      <c r="E94" s="42"/>
    </row>
    <row r="95" spans="1:5" s="24" customFormat="1" ht="15" customHeight="1" x14ac:dyDescent="0.25">
      <c r="A95" s="184"/>
      <c r="B95" s="26" t="s">
        <v>134</v>
      </c>
      <c r="C95" s="96"/>
      <c r="D95" s="136">
        <v>0.2</v>
      </c>
      <c r="E95" s="42"/>
    </row>
    <row r="96" spans="1:5" s="24" customFormat="1" ht="15" customHeight="1" x14ac:dyDescent="0.25">
      <c r="A96" s="184"/>
      <c r="B96" s="26" t="s">
        <v>125</v>
      </c>
      <c r="C96" s="135"/>
      <c r="D96" s="98">
        <v>44.3</v>
      </c>
      <c r="E96" s="61"/>
    </row>
    <row r="97" spans="1:5" s="21" customFormat="1" ht="15" customHeight="1" x14ac:dyDescent="0.25">
      <c r="A97" s="184"/>
      <c r="B97" s="27" t="s">
        <v>12</v>
      </c>
      <c r="C97" s="58"/>
      <c r="D97" s="134">
        <v>0.8</v>
      </c>
      <c r="E97" s="41"/>
    </row>
    <row r="98" spans="1:5" s="21" customFormat="1" ht="15" customHeight="1" x14ac:dyDescent="0.25">
      <c r="A98" s="102"/>
      <c r="B98" s="12" t="s">
        <v>109</v>
      </c>
      <c r="C98" s="11" t="s">
        <v>17</v>
      </c>
      <c r="D98" s="13">
        <f t="shared" ref="D98:E98" si="13">SUM(D99)</f>
        <v>2.6</v>
      </c>
      <c r="E98" s="50">
        <f t="shared" si="13"/>
        <v>0</v>
      </c>
    </row>
    <row r="99" spans="1:5" s="21" customFormat="1" ht="15" customHeight="1" x14ac:dyDescent="0.25">
      <c r="A99" s="102"/>
      <c r="B99" s="60" t="s">
        <v>14</v>
      </c>
      <c r="C99" s="192"/>
      <c r="D99" s="80">
        <f>SUM(D100:D101)</f>
        <v>2.6</v>
      </c>
      <c r="E99" s="81"/>
    </row>
    <row r="100" spans="1:5" s="21" customFormat="1" ht="15" customHeight="1" x14ac:dyDescent="0.25">
      <c r="A100" s="178"/>
      <c r="B100" s="26" t="s">
        <v>134</v>
      </c>
      <c r="C100" s="193"/>
      <c r="D100" s="81">
        <v>0.2</v>
      </c>
      <c r="E100" s="81"/>
    </row>
    <row r="101" spans="1:5" s="21" customFormat="1" ht="15" customHeight="1" x14ac:dyDescent="0.25">
      <c r="A101" s="102"/>
      <c r="B101" s="26" t="s">
        <v>125</v>
      </c>
      <c r="C101" s="203"/>
      <c r="D101" s="81">
        <v>2.4</v>
      </c>
      <c r="E101" s="82"/>
    </row>
    <row r="102" spans="1:5" s="21" customFormat="1" ht="18" customHeight="1" x14ac:dyDescent="0.25">
      <c r="A102" s="198" t="s">
        <v>28</v>
      </c>
      <c r="B102" s="18" t="s">
        <v>29</v>
      </c>
      <c r="C102" s="20"/>
      <c r="D102" s="46">
        <f>SUM(D109+D103+D115+D106)</f>
        <v>115.8</v>
      </c>
      <c r="E102" s="47">
        <f>SUM(E109)</f>
        <v>0</v>
      </c>
    </row>
    <row r="103" spans="1:5" s="21" customFormat="1" ht="15" customHeight="1" x14ac:dyDescent="0.25">
      <c r="A103" s="184"/>
      <c r="B103" s="7" t="s">
        <v>105</v>
      </c>
      <c r="C103" s="8" t="s">
        <v>8</v>
      </c>
      <c r="D103" s="79">
        <f t="shared" ref="D103" si="14">SUM(D104)</f>
        <v>1.9</v>
      </c>
      <c r="E103" s="117"/>
    </row>
    <row r="104" spans="1:5" s="21" customFormat="1" ht="15" customHeight="1" x14ac:dyDescent="0.25">
      <c r="A104" s="184"/>
      <c r="B104" s="60" t="s">
        <v>14</v>
      </c>
      <c r="C104" s="192"/>
      <c r="D104" s="80">
        <f>SUM(D105:D105)</f>
        <v>1.9</v>
      </c>
      <c r="E104" s="81"/>
    </row>
    <row r="105" spans="1:5" s="21" customFormat="1" ht="15" customHeight="1" x14ac:dyDescent="0.25">
      <c r="A105" s="184"/>
      <c r="B105" s="26" t="s">
        <v>134</v>
      </c>
      <c r="C105" s="203"/>
      <c r="D105" s="81">
        <v>1.9</v>
      </c>
      <c r="E105" s="82"/>
    </row>
    <row r="106" spans="1:5" s="21" customFormat="1" ht="15" customHeight="1" x14ac:dyDescent="0.25">
      <c r="A106" s="184"/>
      <c r="B106" s="66" t="s">
        <v>107</v>
      </c>
      <c r="C106" s="11" t="s">
        <v>15</v>
      </c>
      <c r="D106" s="13">
        <f t="shared" ref="D106" si="15">SUM(D107)</f>
        <v>4</v>
      </c>
      <c r="E106" s="39"/>
    </row>
    <row r="107" spans="1:5" s="21" customFormat="1" ht="15" customHeight="1" x14ac:dyDescent="0.25">
      <c r="A107" s="184"/>
      <c r="B107" s="25" t="s">
        <v>14</v>
      </c>
      <c r="C107" s="187"/>
      <c r="D107" s="42">
        <f>SUM(D108:D108)</f>
        <v>4</v>
      </c>
      <c r="E107" s="42"/>
    </row>
    <row r="108" spans="1:5" s="21" customFormat="1" ht="15" customHeight="1" x14ac:dyDescent="0.25">
      <c r="A108" s="184"/>
      <c r="B108" s="26" t="s">
        <v>125</v>
      </c>
      <c r="C108" s="188"/>
      <c r="D108" s="22">
        <v>4</v>
      </c>
      <c r="E108" s="38"/>
    </row>
    <row r="109" spans="1:5" s="21" customFormat="1" ht="27" x14ac:dyDescent="0.25">
      <c r="A109" s="184"/>
      <c r="B109" s="12" t="s">
        <v>118</v>
      </c>
      <c r="C109" s="11" t="s">
        <v>16</v>
      </c>
      <c r="D109" s="13">
        <f>SUM(D112+D110)</f>
        <v>109.8</v>
      </c>
      <c r="E109" s="50">
        <f>SUM(E112)</f>
        <v>0</v>
      </c>
    </row>
    <row r="110" spans="1:5" s="21" customFormat="1" x14ac:dyDescent="0.25">
      <c r="A110" s="184"/>
      <c r="B110" s="60" t="s">
        <v>14</v>
      </c>
      <c r="C110" s="189"/>
      <c r="D110" s="80">
        <f>SUM(D111:D111)</f>
        <v>108.6</v>
      </c>
      <c r="E110" s="81"/>
    </row>
    <row r="111" spans="1:5" s="21" customFormat="1" x14ac:dyDescent="0.25">
      <c r="A111" s="184"/>
      <c r="B111" s="26" t="s">
        <v>125</v>
      </c>
      <c r="C111" s="190"/>
      <c r="D111" s="81">
        <v>108.6</v>
      </c>
      <c r="E111" s="82"/>
    </row>
    <row r="112" spans="1:5" s="21" customFormat="1" ht="15" customHeight="1" x14ac:dyDescent="0.25">
      <c r="A112" s="184"/>
      <c r="B112" s="27" t="s">
        <v>12</v>
      </c>
      <c r="C112" s="191"/>
      <c r="D112" s="15">
        <v>1.2</v>
      </c>
      <c r="E112" s="41"/>
    </row>
    <row r="113" spans="1:5" s="21" customFormat="1" ht="15" customHeight="1" x14ac:dyDescent="0.25">
      <c r="A113" s="102"/>
      <c r="B113" s="12" t="s">
        <v>109</v>
      </c>
      <c r="C113" s="11" t="s">
        <v>17</v>
      </c>
      <c r="D113" s="13">
        <f t="shared" ref="D113:E113" si="16">SUM(D114)</f>
        <v>0.1</v>
      </c>
      <c r="E113" s="50">
        <f t="shared" si="16"/>
        <v>0</v>
      </c>
    </row>
    <row r="114" spans="1:5" s="21" customFormat="1" ht="15" customHeight="1" x14ac:dyDescent="0.25">
      <c r="A114" s="102"/>
      <c r="B114" s="60" t="s">
        <v>14</v>
      </c>
      <c r="C114" s="192"/>
      <c r="D114" s="80">
        <f>SUM(D115:D115)</f>
        <v>0.1</v>
      </c>
      <c r="E114" s="81"/>
    </row>
    <row r="115" spans="1:5" s="21" customFormat="1" ht="15" customHeight="1" x14ac:dyDescent="0.25">
      <c r="A115" s="102"/>
      <c r="B115" s="26" t="s">
        <v>134</v>
      </c>
      <c r="C115" s="203"/>
      <c r="D115" s="81">
        <v>0.1</v>
      </c>
      <c r="E115" s="82"/>
    </row>
    <row r="116" spans="1:5" s="21" customFormat="1" ht="18" customHeight="1" x14ac:dyDescent="0.25">
      <c r="A116" s="198" t="s">
        <v>30</v>
      </c>
      <c r="B116" s="18" t="s">
        <v>31</v>
      </c>
      <c r="C116" s="19"/>
      <c r="D116" s="46">
        <f>SUM(D120+D117+D126)</f>
        <v>73.699999999999989</v>
      </c>
      <c r="E116" s="47">
        <f>SUM(E120)</f>
        <v>0</v>
      </c>
    </row>
    <row r="117" spans="1:5" s="21" customFormat="1" ht="15" customHeight="1" x14ac:dyDescent="0.25">
      <c r="A117" s="184"/>
      <c r="B117" s="7" t="s">
        <v>105</v>
      </c>
      <c r="C117" s="8" t="s">
        <v>8</v>
      </c>
      <c r="D117" s="79">
        <f t="shared" ref="D117" si="17">SUM(D118)</f>
        <v>0.5</v>
      </c>
      <c r="E117" s="117"/>
    </row>
    <row r="118" spans="1:5" s="21" customFormat="1" ht="15" customHeight="1" x14ac:dyDescent="0.25">
      <c r="A118" s="184"/>
      <c r="B118" s="60" t="s">
        <v>14</v>
      </c>
      <c r="C118" s="192"/>
      <c r="D118" s="80">
        <f>SUM(D119:D119)</f>
        <v>0.5</v>
      </c>
      <c r="E118" s="81"/>
    </row>
    <row r="119" spans="1:5" s="21" customFormat="1" ht="15" customHeight="1" x14ac:dyDescent="0.25">
      <c r="A119" s="184"/>
      <c r="B119" s="26" t="s">
        <v>134</v>
      </c>
      <c r="C119" s="203"/>
      <c r="D119" s="81">
        <v>0.5</v>
      </c>
      <c r="E119" s="82"/>
    </row>
    <row r="120" spans="1:5" s="21" customFormat="1" ht="27" x14ac:dyDescent="0.25">
      <c r="A120" s="184"/>
      <c r="B120" s="12" t="s">
        <v>118</v>
      </c>
      <c r="C120" s="49" t="s">
        <v>16</v>
      </c>
      <c r="D120" s="13">
        <f>SUM(D123+D121)</f>
        <v>73.099999999999994</v>
      </c>
      <c r="E120" s="50">
        <f>SUM(E123)</f>
        <v>0</v>
      </c>
    </row>
    <row r="121" spans="1:5" s="21" customFormat="1" x14ac:dyDescent="0.25">
      <c r="A121" s="184"/>
      <c r="B121" s="60" t="s">
        <v>14</v>
      </c>
      <c r="C121" s="96"/>
      <c r="D121" s="80">
        <f>SUM(D122)</f>
        <v>61.9</v>
      </c>
      <c r="E121" s="42"/>
    </row>
    <row r="122" spans="1:5" s="21" customFormat="1" x14ac:dyDescent="0.25">
      <c r="A122" s="184"/>
      <c r="B122" s="26" t="s">
        <v>125</v>
      </c>
      <c r="C122" s="96"/>
      <c r="D122" s="136">
        <v>61.9</v>
      </c>
      <c r="E122" s="42"/>
    </row>
    <row r="123" spans="1:5" s="21" customFormat="1" ht="15" customHeight="1" x14ac:dyDescent="0.25">
      <c r="A123" s="184"/>
      <c r="B123" s="27" t="s">
        <v>12</v>
      </c>
      <c r="C123" s="36"/>
      <c r="D123" s="15">
        <v>11.2</v>
      </c>
      <c r="E123" s="41"/>
    </row>
    <row r="124" spans="1:5" s="21" customFormat="1" ht="15" customHeight="1" x14ac:dyDescent="0.25">
      <c r="A124" s="102"/>
      <c r="B124" s="12" t="s">
        <v>109</v>
      </c>
      <c r="C124" s="11" t="s">
        <v>17</v>
      </c>
      <c r="D124" s="13">
        <f t="shared" ref="D124:E124" si="18">SUM(D125)</f>
        <v>0.1</v>
      </c>
      <c r="E124" s="50">
        <f t="shared" si="18"/>
        <v>0</v>
      </c>
    </row>
    <row r="125" spans="1:5" s="21" customFormat="1" ht="15" customHeight="1" x14ac:dyDescent="0.25">
      <c r="A125" s="102"/>
      <c r="B125" s="60" t="s">
        <v>14</v>
      </c>
      <c r="C125" s="192"/>
      <c r="D125" s="80">
        <f>SUM(D126:D126)</f>
        <v>0.1</v>
      </c>
      <c r="E125" s="81"/>
    </row>
    <row r="126" spans="1:5" s="21" customFormat="1" ht="15" customHeight="1" x14ac:dyDescent="0.25">
      <c r="A126" s="102"/>
      <c r="B126" s="26" t="s">
        <v>134</v>
      </c>
      <c r="C126" s="203"/>
      <c r="D126" s="81">
        <v>0.1</v>
      </c>
      <c r="E126" s="82"/>
    </row>
    <row r="127" spans="1:5" s="21" customFormat="1" ht="18" customHeight="1" x14ac:dyDescent="0.25">
      <c r="A127" s="198" t="s">
        <v>32</v>
      </c>
      <c r="B127" s="18" t="s">
        <v>33</v>
      </c>
      <c r="C127" s="20"/>
      <c r="D127" s="46">
        <f>SUM(D134+D128+D140+D131)</f>
        <v>17.600000000000001</v>
      </c>
      <c r="E127" s="47">
        <f>SUM(E135)</f>
        <v>0</v>
      </c>
    </row>
    <row r="128" spans="1:5" s="21" customFormat="1" ht="15" customHeight="1" x14ac:dyDescent="0.25">
      <c r="A128" s="184"/>
      <c r="B128" s="7" t="s">
        <v>105</v>
      </c>
      <c r="C128" s="8" t="s">
        <v>8</v>
      </c>
      <c r="D128" s="79">
        <f t="shared" ref="D128" si="19">SUM(D129)</f>
        <v>9.5</v>
      </c>
      <c r="E128" s="117"/>
    </row>
    <row r="129" spans="1:5" s="21" customFormat="1" ht="15" customHeight="1" x14ac:dyDescent="0.25">
      <c r="A129" s="184"/>
      <c r="B129" s="60" t="s">
        <v>14</v>
      </c>
      <c r="C129" s="192"/>
      <c r="D129" s="80">
        <f>SUM(D130:D131)</f>
        <v>9.5</v>
      </c>
      <c r="E129" s="81"/>
    </row>
    <row r="130" spans="1:5" s="21" customFormat="1" ht="15" customHeight="1" x14ac:dyDescent="0.25">
      <c r="A130" s="184"/>
      <c r="B130" s="26" t="s">
        <v>134</v>
      </c>
      <c r="C130" s="193"/>
      <c r="D130" s="81">
        <v>3.6</v>
      </c>
      <c r="E130" s="82"/>
    </row>
    <row r="131" spans="1:5" s="21" customFormat="1" ht="15" customHeight="1" x14ac:dyDescent="0.25">
      <c r="A131" s="184"/>
      <c r="B131" s="26" t="s">
        <v>125</v>
      </c>
      <c r="C131" s="194"/>
      <c r="D131" s="81">
        <v>5.9</v>
      </c>
      <c r="E131" s="82"/>
    </row>
    <row r="132" spans="1:5" s="21" customFormat="1" ht="15" customHeight="1" x14ac:dyDescent="0.25">
      <c r="A132" s="184"/>
      <c r="B132" s="66" t="s">
        <v>107</v>
      </c>
      <c r="C132" s="11" t="s">
        <v>15</v>
      </c>
      <c r="D132" s="13">
        <f t="shared" ref="D132" si="20">SUM(D133)</f>
        <v>2</v>
      </c>
      <c r="E132" s="39"/>
    </row>
    <row r="133" spans="1:5" s="21" customFormat="1" ht="15" customHeight="1" x14ac:dyDescent="0.25">
      <c r="A133" s="184"/>
      <c r="B133" s="25" t="s">
        <v>14</v>
      </c>
      <c r="C133" s="187"/>
      <c r="D133" s="42">
        <f>SUM(D134:D134)</f>
        <v>2</v>
      </c>
      <c r="E133" s="42"/>
    </row>
    <row r="134" spans="1:5" s="21" customFormat="1" ht="15" customHeight="1" x14ac:dyDescent="0.25">
      <c r="A134" s="184"/>
      <c r="B134" s="26" t="s">
        <v>125</v>
      </c>
      <c r="C134" s="188"/>
      <c r="D134" s="22">
        <v>2</v>
      </c>
      <c r="E134" s="38"/>
    </row>
    <row r="135" spans="1:5" s="21" customFormat="1" ht="27" x14ac:dyDescent="0.25">
      <c r="A135" s="184"/>
      <c r="B135" s="63" t="s">
        <v>118</v>
      </c>
      <c r="C135" s="62" t="s">
        <v>16</v>
      </c>
      <c r="D135" s="137">
        <f>SUM(D139+D136)</f>
        <v>29.1</v>
      </c>
      <c r="E135" s="121">
        <f>SUM(E139)</f>
        <v>0</v>
      </c>
    </row>
    <row r="136" spans="1:5" s="21" customFormat="1" x14ac:dyDescent="0.25">
      <c r="A136" s="184"/>
      <c r="B136" s="60" t="s">
        <v>14</v>
      </c>
      <c r="C136" s="96"/>
      <c r="D136" s="80">
        <f>SUM(D137:D138)</f>
        <v>28.1</v>
      </c>
      <c r="E136" s="42"/>
    </row>
    <row r="137" spans="1:5" s="21" customFormat="1" x14ac:dyDescent="0.25">
      <c r="A137" s="184"/>
      <c r="B137" s="26" t="s">
        <v>134</v>
      </c>
      <c r="C137" s="96"/>
      <c r="D137" s="136">
        <v>0.3</v>
      </c>
      <c r="E137" s="42"/>
    </row>
    <row r="138" spans="1:5" s="21" customFormat="1" x14ac:dyDescent="0.25">
      <c r="A138" s="184"/>
      <c r="B138" s="26" t="s">
        <v>125</v>
      </c>
      <c r="C138" s="135"/>
      <c r="D138" s="98">
        <v>27.8</v>
      </c>
      <c r="E138" s="61"/>
    </row>
    <row r="139" spans="1:5" s="21" customFormat="1" ht="15" customHeight="1" x14ac:dyDescent="0.25">
      <c r="A139" s="184"/>
      <c r="B139" s="27" t="s">
        <v>12</v>
      </c>
      <c r="C139" s="58"/>
      <c r="D139" s="134">
        <v>1</v>
      </c>
      <c r="E139" s="41"/>
    </row>
    <row r="140" spans="1:5" s="21" customFormat="1" ht="15" customHeight="1" x14ac:dyDescent="0.25">
      <c r="A140" s="102"/>
      <c r="B140" s="12" t="s">
        <v>109</v>
      </c>
      <c r="C140" s="11" t="s">
        <v>17</v>
      </c>
      <c r="D140" s="13">
        <f t="shared" ref="D140:E140" si="21">SUM(D141)</f>
        <v>0.2</v>
      </c>
      <c r="E140" s="50">
        <f t="shared" si="21"/>
        <v>0</v>
      </c>
    </row>
    <row r="141" spans="1:5" s="21" customFormat="1" ht="15" customHeight="1" x14ac:dyDescent="0.25">
      <c r="A141" s="102"/>
      <c r="B141" s="60" t="s">
        <v>14</v>
      </c>
      <c r="C141" s="192"/>
      <c r="D141" s="80">
        <f>SUM(D142:D142)</f>
        <v>0.2</v>
      </c>
      <c r="E141" s="81"/>
    </row>
    <row r="142" spans="1:5" s="21" customFormat="1" ht="15" customHeight="1" x14ac:dyDescent="0.25">
      <c r="A142" s="102"/>
      <c r="B142" s="26" t="s">
        <v>134</v>
      </c>
      <c r="C142" s="203"/>
      <c r="D142" s="81">
        <v>0.2</v>
      </c>
      <c r="E142" s="82"/>
    </row>
    <row r="143" spans="1:5" s="21" customFormat="1" ht="18" customHeight="1" x14ac:dyDescent="0.25">
      <c r="A143" s="198" t="s">
        <v>34</v>
      </c>
      <c r="B143" s="18" t="s">
        <v>35</v>
      </c>
      <c r="C143" s="20"/>
      <c r="D143" s="46">
        <f>SUM(D151+D144+D156+D148)</f>
        <v>101.49999999999999</v>
      </c>
      <c r="E143" s="47">
        <f>SUM(E151+E144+E156)</f>
        <v>0</v>
      </c>
    </row>
    <row r="144" spans="1:5" s="21" customFormat="1" ht="18" customHeight="1" x14ac:dyDescent="0.25">
      <c r="A144" s="199"/>
      <c r="B144" s="7" t="s">
        <v>130</v>
      </c>
      <c r="C144" s="62" t="s">
        <v>8</v>
      </c>
      <c r="D144" s="9">
        <f>SUM(D145)</f>
        <v>21.7</v>
      </c>
      <c r="E144" s="119">
        <f>SUM(E147)</f>
        <v>0</v>
      </c>
    </row>
    <row r="145" spans="1:5" s="21" customFormat="1" ht="15" customHeight="1" x14ac:dyDescent="0.25">
      <c r="A145" s="199"/>
      <c r="B145" s="25" t="s">
        <v>14</v>
      </c>
      <c r="C145" s="187"/>
      <c r="D145" s="42">
        <f>SUM(D146:D147)</f>
        <v>21.7</v>
      </c>
      <c r="E145" s="42"/>
    </row>
    <row r="146" spans="1:5" s="21" customFormat="1" ht="15" customHeight="1" x14ac:dyDescent="0.25">
      <c r="A146" s="199"/>
      <c r="B146" s="26" t="s">
        <v>134</v>
      </c>
      <c r="C146" s="204"/>
      <c r="D146" s="22">
        <v>3.7</v>
      </c>
      <c r="E146" s="42"/>
    </row>
    <row r="147" spans="1:5" s="21" customFormat="1" ht="15" customHeight="1" x14ac:dyDescent="0.25">
      <c r="A147" s="199"/>
      <c r="B147" s="26" t="s">
        <v>125</v>
      </c>
      <c r="C147" s="204"/>
      <c r="D147" s="22">
        <v>18</v>
      </c>
      <c r="E147" s="38"/>
    </row>
    <row r="148" spans="1:5" s="21" customFormat="1" ht="15" customHeight="1" x14ac:dyDescent="0.25">
      <c r="A148" s="199"/>
      <c r="B148" s="66" t="s">
        <v>107</v>
      </c>
      <c r="C148" s="11" t="s">
        <v>15</v>
      </c>
      <c r="D148" s="13">
        <f t="shared" ref="D148" si="22">SUM(D149)</f>
        <v>15</v>
      </c>
      <c r="E148" s="39"/>
    </row>
    <row r="149" spans="1:5" s="21" customFormat="1" ht="15" customHeight="1" x14ac:dyDescent="0.25">
      <c r="A149" s="199"/>
      <c r="B149" s="25" t="s">
        <v>14</v>
      </c>
      <c r="C149" s="187"/>
      <c r="D149" s="42">
        <f>SUM(D150:D150)</f>
        <v>15</v>
      </c>
      <c r="E149" s="42"/>
    </row>
    <row r="150" spans="1:5" s="21" customFormat="1" ht="15" customHeight="1" x14ac:dyDescent="0.25">
      <c r="A150" s="199"/>
      <c r="B150" s="26" t="s">
        <v>125</v>
      </c>
      <c r="C150" s="188"/>
      <c r="D150" s="22">
        <v>15</v>
      </c>
      <c r="E150" s="38"/>
    </row>
    <row r="151" spans="1:5" s="21" customFormat="1" ht="27" x14ac:dyDescent="0.25">
      <c r="A151" s="199"/>
      <c r="B151" s="64" t="s">
        <v>118</v>
      </c>
      <c r="C151" s="62" t="s">
        <v>16</v>
      </c>
      <c r="D151" s="13">
        <f>SUM(D155+D152)</f>
        <v>64.699999999999989</v>
      </c>
      <c r="E151" s="50">
        <f>SUM(E155)</f>
        <v>0</v>
      </c>
    </row>
    <row r="152" spans="1:5" s="21" customFormat="1" x14ac:dyDescent="0.25">
      <c r="A152" s="184"/>
      <c r="B152" s="60" t="s">
        <v>14</v>
      </c>
      <c r="C152" s="96"/>
      <c r="D152" s="80">
        <f>SUM(D153:D154)</f>
        <v>60.599999999999994</v>
      </c>
      <c r="E152" s="42"/>
    </row>
    <row r="153" spans="1:5" s="21" customFormat="1" x14ac:dyDescent="0.25">
      <c r="A153" s="184"/>
      <c r="B153" s="26" t="s">
        <v>134</v>
      </c>
      <c r="C153" s="96"/>
      <c r="D153" s="136">
        <v>0.3</v>
      </c>
      <c r="E153" s="42"/>
    </row>
    <row r="154" spans="1:5" s="21" customFormat="1" x14ac:dyDescent="0.25">
      <c r="A154" s="184"/>
      <c r="B154" s="26" t="s">
        <v>125</v>
      </c>
      <c r="C154" s="135"/>
      <c r="D154" s="98">
        <v>60.3</v>
      </c>
      <c r="E154" s="61"/>
    </row>
    <row r="155" spans="1:5" s="21" customFormat="1" ht="15" customHeight="1" x14ac:dyDescent="0.25">
      <c r="A155" s="184"/>
      <c r="B155" s="27" t="s">
        <v>12</v>
      </c>
      <c r="C155" s="72"/>
      <c r="D155" s="134">
        <v>4.0999999999999996</v>
      </c>
      <c r="E155" s="120"/>
    </row>
    <row r="156" spans="1:5" s="21" customFormat="1" ht="15" customHeight="1" x14ac:dyDescent="0.25">
      <c r="A156" s="102"/>
      <c r="B156" s="12" t="s">
        <v>109</v>
      </c>
      <c r="C156" s="11" t="s">
        <v>17</v>
      </c>
      <c r="D156" s="13">
        <f t="shared" ref="D156:E156" si="23">SUM(D157)</f>
        <v>0.1</v>
      </c>
      <c r="E156" s="50">
        <f t="shared" si="23"/>
        <v>0</v>
      </c>
    </row>
    <row r="157" spans="1:5" s="21" customFormat="1" ht="15" customHeight="1" x14ac:dyDescent="0.25">
      <c r="A157" s="102"/>
      <c r="B157" s="60" t="s">
        <v>14</v>
      </c>
      <c r="C157" s="192"/>
      <c r="D157" s="80">
        <f>SUM(D158:D158)</f>
        <v>0.1</v>
      </c>
      <c r="E157" s="81"/>
    </row>
    <row r="158" spans="1:5" s="21" customFormat="1" ht="15" customHeight="1" x14ac:dyDescent="0.25">
      <c r="A158" s="102"/>
      <c r="B158" s="26" t="s">
        <v>134</v>
      </c>
      <c r="C158" s="203"/>
      <c r="D158" s="81">
        <v>0.1</v>
      </c>
      <c r="E158" s="82"/>
    </row>
    <row r="159" spans="1:5" s="21" customFormat="1" ht="18" customHeight="1" x14ac:dyDescent="0.25">
      <c r="A159" s="198" t="s">
        <v>36</v>
      </c>
      <c r="B159" s="18" t="s">
        <v>37</v>
      </c>
      <c r="C159" s="20"/>
      <c r="D159" s="46">
        <f>SUM(D163+D160+D169)</f>
        <v>42.9</v>
      </c>
      <c r="E159" s="47">
        <f>SUM(E163)</f>
        <v>0</v>
      </c>
    </row>
    <row r="160" spans="1:5" s="21" customFormat="1" ht="15" customHeight="1" x14ac:dyDescent="0.25">
      <c r="A160" s="184"/>
      <c r="B160" s="7" t="s">
        <v>105</v>
      </c>
      <c r="C160" s="8" t="s">
        <v>8</v>
      </c>
      <c r="D160" s="79">
        <f t="shared" ref="D160" si="24">SUM(D161)</f>
        <v>2.5</v>
      </c>
      <c r="E160" s="117"/>
    </row>
    <row r="161" spans="1:5" s="21" customFormat="1" ht="15" customHeight="1" x14ac:dyDescent="0.25">
      <c r="A161" s="184"/>
      <c r="B161" s="60" t="s">
        <v>14</v>
      </c>
      <c r="C161" s="192"/>
      <c r="D161" s="80">
        <f>SUM(D162:D162)</f>
        <v>2.5</v>
      </c>
      <c r="E161" s="81"/>
    </row>
    <row r="162" spans="1:5" s="21" customFormat="1" ht="15" customHeight="1" x14ac:dyDescent="0.25">
      <c r="A162" s="184"/>
      <c r="B162" s="26" t="s">
        <v>134</v>
      </c>
      <c r="C162" s="203"/>
      <c r="D162" s="81">
        <v>2.5</v>
      </c>
      <c r="E162" s="82"/>
    </row>
    <row r="163" spans="1:5" s="24" customFormat="1" ht="27" x14ac:dyDescent="0.25">
      <c r="A163" s="184"/>
      <c r="B163" s="12" t="s">
        <v>118</v>
      </c>
      <c r="C163" s="49" t="s">
        <v>16</v>
      </c>
      <c r="D163" s="13">
        <f>SUM(D166+D164)</f>
        <v>40.299999999999997</v>
      </c>
      <c r="E163" s="50">
        <f>SUM(E166)</f>
        <v>0</v>
      </c>
    </row>
    <row r="164" spans="1:5" s="24" customFormat="1" ht="15" customHeight="1" x14ac:dyDescent="0.25">
      <c r="A164" s="184"/>
      <c r="B164" s="60" t="s">
        <v>14</v>
      </c>
      <c r="C164" s="189"/>
      <c r="D164" s="80">
        <f>SUM(D165:D165)</f>
        <v>38.9</v>
      </c>
      <c r="E164" s="81"/>
    </row>
    <row r="165" spans="1:5" s="24" customFormat="1" ht="15" customHeight="1" x14ac:dyDescent="0.25">
      <c r="A165" s="184"/>
      <c r="B165" s="26" t="s">
        <v>125</v>
      </c>
      <c r="C165" s="190"/>
      <c r="D165" s="81">
        <v>38.9</v>
      </c>
      <c r="E165" s="82"/>
    </row>
    <row r="166" spans="1:5" s="21" customFormat="1" ht="15" customHeight="1" x14ac:dyDescent="0.25">
      <c r="A166" s="184"/>
      <c r="B166" s="27" t="s">
        <v>12</v>
      </c>
      <c r="C166" s="191"/>
      <c r="D166" s="15">
        <v>1.4</v>
      </c>
      <c r="E166" s="41"/>
    </row>
    <row r="167" spans="1:5" s="21" customFormat="1" ht="15" customHeight="1" x14ac:dyDescent="0.25">
      <c r="A167" s="102"/>
      <c r="B167" s="12" t="s">
        <v>109</v>
      </c>
      <c r="C167" s="11" t="s">
        <v>17</v>
      </c>
      <c r="D167" s="13">
        <f t="shared" ref="D167:E167" si="25">SUM(D168)</f>
        <v>0.1</v>
      </c>
      <c r="E167" s="50">
        <f t="shared" si="25"/>
        <v>0</v>
      </c>
    </row>
    <row r="168" spans="1:5" s="21" customFormat="1" ht="15" customHeight="1" x14ac:dyDescent="0.25">
      <c r="A168" s="102"/>
      <c r="B168" s="60" t="s">
        <v>14</v>
      </c>
      <c r="C168" s="192"/>
      <c r="D168" s="80">
        <f>SUM(D169:D169)</f>
        <v>0.1</v>
      </c>
      <c r="E168" s="81"/>
    </row>
    <row r="169" spans="1:5" s="21" customFormat="1" ht="15" customHeight="1" x14ac:dyDescent="0.25">
      <c r="A169" s="102"/>
      <c r="B169" s="26" t="s">
        <v>134</v>
      </c>
      <c r="C169" s="203"/>
      <c r="D169" s="81">
        <v>0.1</v>
      </c>
      <c r="E169" s="82"/>
    </row>
    <row r="170" spans="1:5" s="21" customFormat="1" ht="18" customHeight="1" x14ac:dyDescent="0.25">
      <c r="A170" s="198" t="s">
        <v>38</v>
      </c>
      <c r="B170" s="18" t="s">
        <v>39</v>
      </c>
      <c r="C170" s="20"/>
      <c r="D170" s="46">
        <f>SUM(D174+D171+D179)</f>
        <v>75.7</v>
      </c>
      <c r="E170" s="47">
        <f>SUM(E174)</f>
        <v>0</v>
      </c>
    </row>
    <row r="171" spans="1:5" s="21" customFormat="1" ht="15" customHeight="1" x14ac:dyDescent="0.25">
      <c r="A171" s="184"/>
      <c r="B171" s="7" t="s">
        <v>105</v>
      </c>
      <c r="C171" s="8" t="s">
        <v>8</v>
      </c>
      <c r="D171" s="79">
        <f t="shared" ref="D171" si="26">SUM(D172)</f>
        <v>1.8</v>
      </c>
      <c r="E171" s="117"/>
    </row>
    <row r="172" spans="1:5" s="21" customFormat="1" ht="15" customHeight="1" x14ac:dyDescent="0.25">
      <c r="A172" s="184"/>
      <c r="B172" s="60" t="s">
        <v>14</v>
      </c>
      <c r="C172" s="192"/>
      <c r="D172" s="80">
        <f>SUM(D173:D173)</f>
        <v>1.8</v>
      </c>
      <c r="E172" s="81"/>
    </row>
    <row r="173" spans="1:5" s="21" customFormat="1" ht="15" customHeight="1" x14ac:dyDescent="0.25">
      <c r="A173" s="184"/>
      <c r="B173" s="26" t="s">
        <v>134</v>
      </c>
      <c r="C173" s="203"/>
      <c r="D173" s="81">
        <v>1.8</v>
      </c>
      <c r="E173" s="82"/>
    </row>
    <row r="174" spans="1:5" s="21" customFormat="1" ht="27" x14ac:dyDescent="0.25">
      <c r="A174" s="184"/>
      <c r="B174" s="12" t="s">
        <v>118</v>
      </c>
      <c r="C174" s="11" t="s">
        <v>16</v>
      </c>
      <c r="D174" s="13">
        <f>SUM(D178+D175)</f>
        <v>73.7</v>
      </c>
      <c r="E174" s="50">
        <f>SUM(E178)</f>
        <v>0</v>
      </c>
    </row>
    <row r="175" spans="1:5" s="21" customFormat="1" x14ac:dyDescent="0.25">
      <c r="A175" s="184"/>
      <c r="B175" s="60" t="s">
        <v>14</v>
      </c>
      <c r="C175" s="96"/>
      <c r="D175" s="80">
        <f>SUM(D176:D177)</f>
        <v>72</v>
      </c>
      <c r="E175" s="42"/>
    </row>
    <row r="176" spans="1:5" s="21" customFormat="1" x14ac:dyDescent="0.25">
      <c r="A176" s="184"/>
      <c r="B176" s="26" t="s">
        <v>134</v>
      </c>
      <c r="C176" s="96"/>
      <c r="D176" s="22">
        <v>0.3</v>
      </c>
      <c r="E176" s="42"/>
    </row>
    <row r="177" spans="1:5" s="21" customFormat="1" x14ac:dyDescent="0.25">
      <c r="A177" s="184"/>
      <c r="B177" s="26" t="s">
        <v>125</v>
      </c>
      <c r="C177" s="96"/>
      <c r="D177" s="22">
        <v>71.7</v>
      </c>
      <c r="E177" s="42"/>
    </row>
    <row r="178" spans="1:5" s="21" customFormat="1" ht="15" customHeight="1" x14ac:dyDescent="0.25">
      <c r="A178" s="184"/>
      <c r="B178" s="27" t="s">
        <v>12</v>
      </c>
      <c r="C178" s="59"/>
      <c r="D178" s="6">
        <v>1.7</v>
      </c>
      <c r="E178" s="41"/>
    </row>
    <row r="179" spans="1:5" s="21" customFormat="1" ht="15" customHeight="1" x14ac:dyDescent="0.25">
      <c r="A179" s="102"/>
      <c r="B179" s="12" t="s">
        <v>109</v>
      </c>
      <c r="C179" s="11" t="s">
        <v>17</v>
      </c>
      <c r="D179" s="13">
        <f t="shared" ref="D179:E179" si="27">SUM(D180)</f>
        <v>0.2</v>
      </c>
      <c r="E179" s="50">
        <f t="shared" si="27"/>
        <v>0</v>
      </c>
    </row>
    <row r="180" spans="1:5" s="21" customFormat="1" ht="15" customHeight="1" x14ac:dyDescent="0.25">
      <c r="A180" s="102"/>
      <c r="B180" s="60" t="s">
        <v>14</v>
      </c>
      <c r="C180" s="192"/>
      <c r="D180" s="80">
        <f>SUM(D181:D181)</f>
        <v>0.2</v>
      </c>
      <c r="E180" s="81"/>
    </row>
    <row r="181" spans="1:5" s="21" customFormat="1" ht="15" customHeight="1" x14ac:dyDescent="0.25">
      <c r="A181" s="102"/>
      <c r="B181" s="26" t="s">
        <v>134</v>
      </c>
      <c r="C181" s="203"/>
      <c r="D181" s="81">
        <v>0.2</v>
      </c>
      <c r="E181" s="82"/>
    </row>
    <row r="182" spans="1:5" s="21" customFormat="1" ht="18" customHeight="1" x14ac:dyDescent="0.25">
      <c r="A182" s="198" t="s">
        <v>40</v>
      </c>
      <c r="B182" s="18" t="s">
        <v>41</v>
      </c>
      <c r="C182" s="20"/>
      <c r="D182" s="46">
        <f>SUM(D187+D183+D192)</f>
        <v>73.8</v>
      </c>
      <c r="E182" s="47">
        <f>SUM(E187)</f>
        <v>0</v>
      </c>
    </row>
    <row r="183" spans="1:5" s="21" customFormat="1" ht="15" customHeight="1" x14ac:dyDescent="0.25">
      <c r="A183" s="199"/>
      <c r="B183" s="7" t="s">
        <v>105</v>
      </c>
      <c r="C183" s="8" t="s">
        <v>8</v>
      </c>
      <c r="D183" s="79">
        <f t="shared" ref="D183" si="28">SUM(D184)</f>
        <v>20.799999999999997</v>
      </c>
      <c r="E183" s="117"/>
    </row>
    <row r="184" spans="1:5" s="21" customFormat="1" ht="15" customHeight="1" x14ac:dyDescent="0.25">
      <c r="A184" s="199"/>
      <c r="B184" s="60" t="s">
        <v>14</v>
      </c>
      <c r="C184" s="192"/>
      <c r="D184" s="80">
        <f>SUM(D185:D186)</f>
        <v>20.799999999999997</v>
      </c>
      <c r="E184" s="81"/>
    </row>
    <row r="185" spans="1:5" s="21" customFormat="1" ht="15" customHeight="1" x14ac:dyDescent="0.25">
      <c r="A185" s="199"/>
      <c r="B185" s="26" t="s">
        <v>134</v>
      </c>
      <c r="C185" s="193"/>
      <c r="D185" s="81">
        <v>1.9</v>
      </c>
      <c r="E185" s="82"/>
    </row>
    <row r="186" spans="1:5" s="21" customFormat="1" ht="15" customHeight="1" x14ac:dyDescent="0.25">
      <c r="A186" s="199"/>
      <c r="B186" s="138" t="s">
        <v>125</v>
      </c>
      <c r="C186" s="194"/>
      <c r="D186" s="81">
        <v>18.899999999999999</v>
      </c>
      <c r="E186" s="82"/>
    </row>
    <row r="187" spans="1:5" s="21" customFormat="1" ht="27" x14ac:dyDescent="0.25">
      <c r="A187" s="199"/>
      <c r="B187" s="64" t="s">
        <v>118</v>
      </c>
      <c r="C187" s="62" t="s">
        <v>16</v>
      </c>
      <c r="D187" s="137">
        <f>SUM(D191+D188)</f>
        <v>52.699999999999996</v>
      </c>
      <c r="E187" s="121">
        <f>SUM(E191)</f>
        <v>0</v>
      </c>
    </row>
    <row r="188" spans="1:5" s="21" customFormat="1" x14ac:dyDescent="0.25">
      <c r="A188" s="184"/>
      <c r="B188" s="60" t="s">
        <v>14</v>
      </c>
      <c r="C188" s="96"/>
      <c r="D188" s="80">
        <f>SUM(D189:D190)</f>
        <v>49.699999999999996</v>
      </c>
      <c r="E188" s="42"/>
    </row>
    <row r="189" spans="1:5" s="21" customFormat="1" x14ac:dyDescent="0.25">
      <c r="A189" s="184"/>
      <c r="B189" s="26" t="s">
        <v>134</v>
      </c>
      <c r="C189" s="96"/>
      <c r="D189" s="22">
        <v>0.3</v>
      </c>
      <c r="E189" s="42"/>
    </row>
    <row r="190" spans="1:5" s="21" customFormat="1" x14ac:dyDescent="0.25">
      <c r="A190" s="184"/>
      <c r="B190" s="26" t="s">
        <v>125</v>
      </c>
      <c r="C190" s="96"/>
      <c r="D190" s="22">
        <v>49.4</v>
      </c>
      <c r="E190" s="42"/>
    </row>
    <row r="191" spans="1:5" s="21" customFormat="1" ht="15" customHeight="1" x14ac:dyDescent="0.25">
      <c r="A191" s="184"/>
      <c r="B191" s="27" t="s">
        <v>12</v>
      </c>
      <c r="C191" s="57"/>
      <c r="D191" s="6">
        <v>3</v>
      </c>
      <c r="E191" s="41"/>
    </row>
    <row r="192" spans="1:5" s="21" customFormat="1" ht="15" customHeight="1" x14ac:dyDescent="0.25">
      <c r="A192" s="102"/>
      <c r="B192" s="12" t="s">
        <v>109</v>
      </c>
      <c r="C192" s="11" t="s">
        <v>17</v>
      </c>
      <c r="D192" s="13">
        <f t="shared" ref="D192:E192" si="29">SUM(D193)</f>
        <v>0.3</v>
      </c>
      <c r="E192" s="50">
        <f t="shared" si="29"/>
        <v>0</v>
      </c>
    </row>
    <row r="193" spans="1:5" s="21" customFormat="1" ht="15" customHeight="1" x14ac:dyDescent="0.25">
      <c r="A193" s="102"/>
      <c r="B193" s="60" t="s">
        <v>14</v>
      </c>
      <c r="C193" s="192"/>
      <c r="D193" s="80">
        <f>SUM(D194:D194)</f>
        <v>0.3</v>
      </c>
      <c r="E193" s="81"/>
    </row>
    <row r="194" spans="1:5" s="21" customFormat="1" ht="15" customHeight="1" x14ac:dyDescent="0.25">
      <c r="A194" s="102"/>
      <c r="B194" s="26" t="s">
        <v>134</v>
      </c>
      <c r="C194" s="203"/>
      <c r="D194" s="81">
        <v>0.3</v>
      </c>
      <c r="E194" s="82"/>
    </row>
    <row r="195" spans="1:5" s="21" customFormat="1" ht="18" customHeight="1" x14ac:dyDescent="0.25">
      <c r="A195" s="198" t="s">
        <v>42</v>
      </c>
      <c r="B195" s="18" t="s">
        <v>43</v>
      </c>
      <c r="C195" s="20"/>
      <c r="D195" s="46">
        <f>SUM(D203+D196+D208+D200+D211)</f>
        <v>114.2</v>
      </c>
      <c r="E195" s="47">
        <f>SUM(E203)</f>
        <v>0</v>
      </c>
    </row>
    <row r="196" spans="1:5" s="21" customFormat="1" ht="15" customHeight="1" x14ac:dyDescent="0.25">
      <c r="A196" s="199"/>
      <c r="B196" s="7" t="s">
        <v>105</v>
      </c>
      <c r="C196" s="8" t="s">
        <v>8</v>
      </c>
      <c r="D196" s="79">
        <f t="shared" ref="D196" si="30">SUM(D197)</f>
        <v>4.9000000000000004</v>
      </c>
      <c r="E196" s="117"/>
    </row>
    <row r="197" spans="1:5" s="21" customFormat="1" ht="15" customHeight="1" x14ac:dyDescent="0.25">
      <c r="A197" s="199"/>
      <c r="B197" s="60" t="s">
        <v>14</v>
      </c>
      <c r="C197" s="192"/>
      <c r="D197" s="80">
        <f>SUM(D198:D199)</f>
        <v>4.9000000000000004</v>
      </c>
      <c r="E197" s="81"/>
    </row>
    <row r="198" spans="1:5" s="21" customFormat="1" ht="15" customHeight="1" x14ac:dyDescent="0.25">
      <c r="A198" s="199"/>
      <c r="B198" s="26" t="s">
        <v>134</v>
      </c>
      <c r="C198" s="193"/>
      <c r="D198" s="81">
        <v>2.9</v>
      </c>
      <c r="E198" s="82"/>
    </row>
    <row r="199" spans="1:5" s="21" customFormat="1" ht="15" customHeight="1" x14ac:dyDescent="0.25">
      <c r="A199" s="199"/>
      <c r="B199" s="138" t="s">
        <v>125</v>
      </c>
      <c r="C199" s="194"/>
      <c r="D199" s="81">
        <v>2</v>
      </c>
      <c r="E199" s="82"/>
    </row>
    <row r="200" spans="1:5" s="21" customFormat="1" ht="15" customHeight="1" x14ac:dyDescent="0.25">
      <c r="A200" s="199"/>
      <c r="B200" s="66" t="s">
        <v>107</v>
      </c>
      <c r="C200" s="11" t="s">
        <v>15</v>
      </c>
      <c r="D200" s="13">
        <f t="shared" ref="D200" si="31">SUM(D201)</f>
        <v>35</v>
      </c>
      <c r="E200" s="39"/>
    </row>
    <row r="201" spans="1:5" s="21" customFormat="1" ht="15" customHeight="1" x14ac:dyDescent="0.25">
      <c r="A201" s="199"/>
      <c r="B201" s="25" t="s">
        <v>14</v>
      </c>
      <c r="C201" s="187"/>
      <c r="D201" s="42">
        <f>SUM(D202:D202)</f>
        <v>35</v>
      </c>
      <c r="E201" s="42"/>
    </row>
    <row r="202" spans="1:5" s="21" customFormat="1" ht="15" customHeight="1" x14ac:dyDescent="0.25">
      <c r="A202" s="199"/>
      <c r="B202" s="26" t="s">
        <v>125</v>
      </c>
      <c r="C202" s="188"/>
      <c r="D202" s="22">
        <v>35</v>
      </c>
      <c r="E202" s="38"/>
    </row>
    <row r="203" spans="1:5" s="21" customFormat="1" ht="27" x14ac:dyDescent="0.25">
      <c r="A203" s="199"/>
      <c r="B203" s="64" t="s">
        <v>118</v>
      </c>
      <c r="C203" s="62" t="s">
        <v>16</v>
      </c>
      <c r="D203" s="137">
        <f>SUM(D207+D204)</f>
        <v>73.7</v>
      </c>
      <c r="E203" s="121">
        <f>SUM(E207)</f>
        <v>0</v>
      </c>
    </row>
    <row r="204" spans="1:5" s="21" customFormat="1" x14ac:dyDescent="0.25">
      <c r="A204" s="184"/>
      <c r="B204" s="60" t="s">
        <v>14</v>
      </c>
      <c r="C204" s="96"/>
      <c r="D204" s="80">
        <f>SUM(D205:D206)</f>
        <v>68.3</v>
      </c>
      <c r="E204" s="42"/>
    </row>
    <row r="205" spans="1:5" s="21" customFormat="1" x14ac:dyDescent="0.25">
      <c r="A205" s="184"/>
      <c r="B205" s="26" t="s">
        <v>134</v>
      </c>
      <c r="C205" s="96"/>
      <c r="D205" s="22">
        <v>0.3</v>
      </c>
      <c r="E205" s="42"/>
    </row>
    <row r="206" spans="1:5" s="21" customFormat="1" x14ac:dyDescent="0.25">
      <c r="A206" s="184"/>
      <c r="B206" s="26" t="s">
        <v>125</v>
      </c>
      <c r="C206" s="96"/>
      <c r="D206" s="22">
        <v>68</v>
      </c>
      <c r="E206" s="42"/>
    </row>
    <row r="207" spans="1:5" s="21" customFormat="1" ht="15" customHeight="1" x14ac:dyDescent="0.25">
      <c r="A207" s="184"/>
      <c r="B207" s="27" t="s">
        <v>12</v>
      </c>
      <c r="C207" s="57"/>
      <c r="D207" s="6">
        <v>5.4</v>
      </c>
      <c r="E207" s="41"/>
    </row>
    <row r="208" spans="1:5" s="21" customFormat="1" ht="15" customHeight="1" x14ac:dyDescent="0.25">
      <c r="A208" s="102"/>
      <c r="B208" s="12" t="s">
        <v>109</v>
      </c>
      <c r="C208" s="11" t="s">
        <v>17</v>
      </c>
      <c r="D208" s="13">
        <f t="shared" ref="D208:E208" si="32">SUM(D209)</f>
        <v>0.1</v>
      </c>
      <c r="E208" s="50">
        <f t="shared" si="32"/>
        <v>0</v>
      </c>
    </row>
    <row r="209" spans="1:5" s="21" customFormat="1" ht="15" customHeight="1" x14ac:dyDescent="0.25">
      <c r="A209" s="102"/>
      <c r="B209" s="60" t="s">
        <v>14</v>
      </c>
      <c r="C209" s="192"/>
      <c r="D209" s="80">
        <f>SUM(D210:D210)</f>
        <v>0.1</v>
      </c>
      <c r="E209" s="81"/>
    </row>
    <row r="210" spans="1:5" s="21" customFormat="1" ht="15" customHeight="1" x14ac:dyDescent="0.25">
      <c r="A210" s="102"/>
      <c r="B210" s="26" t="s">
        <v>134</v>
      </c>
      <c r="C210" s="203"/>
      <c r="D210" s="81">
        <v>0.1</v>
      </c>
      <c r="E210" s="82"/>
    </row>
    <row r="211" spans="1:5" s="21" customFormat="1" ht="15" customHeight="1" x14ac:dyDescent="0.25">
      <c r="A211" s="180"/>
      <c r="B211" s="12" t="s">
        <v>117</v>
      </c>
      <c r="C211" s="11" t="s">
        <v>20</v>
      </c>
      <c r="D211" s="13">
        <f t="shared" ref="D211" si="33">SUM(D212)</f>
        <v>0.5</v>
      </c>
      <c r="E211" s="50">
        <f>SUM(E212+E215)</f>
        <v>0</v>
      </c>
    </row>
    <row r="212" spans="1:5" s="21" customFormat="1" ht="15" customHeight="1" x14ac:dyDescent="0.25">
      <c r="A212" s="180"/>
      <c r="B212" s="60" t="s">
        <v>14</v>
      </c>
      <c r="C212" s="182"/>
      <c r="D212" s="80">
        <f>SUM(D213:D213)</f>
        <v>0.5</v>
      </c>
      <c r="E212" s="81"/>
    </row>
    <row r="213" spans="1:5" s="21" customFormat="1" ht="15" customHeight="1" x14ac:dyDescent="0.25">
      <c r="A213" s="180"/>
      <c r="B213" s="26" t="s">
        <v>125</v>
      </c>
      <c r="C213" s="182"/>
      <c r="D213" s="81">
        <v>0.5</v>
      </c>
      <c r="E213" s="82"/>
    </row>
    <row r="214" spans="1:5" s="21" customFormat="1" ht="18" customHeight="1" x14ac:dyDescent="0.25">
      <c r="A214" s="195" t="s">
        <v>44</v>
      </c>
      <c r="B214" s="94" t="s">
        <v>136</v>
      </c>
      <c r="C214" s="77"/>
      <c r="D214" s="78">
        <f>SUM(D215)</f>
        <v>2.8</v>
      </c>
      <c r="E214" s="116">
        <f>SUM(E215)</f>
        <v>0</v>
      </c>
    </row>
    <row r="215" spans="1:5" s="21" customFormat="1" ht="15" customHeight="1" x14ac:dyDescent="0.25">
      <c r="A215" s="196"/>
      <c r="B215" s="7" t="s">
        <v>105</v>
      </c>
      <c r="C215" s="8" t="s">
        <v>8</v>
      </c>
      <c r="D215" s="79">
        <f t="shared" ref="D215" si="34">SUM(D216)</f>
        <v>2.8</v>
      </c>
      <c r="E215" s="117"/>
    </row>
    <row r="216" spans="1:5" s="21" customFormat="1" ht="15" customHeight="1" x14ac:dyDescent="0.25">
      <c r="A216" s="196"/>
      <c r="B216" s="60" t="s">
        <v>14</v>
      </c>
      <c r="C216" s="192"/>
      <c r="D216" s="80">
        <f>SUM(D217:D218)</f>
        <v>2.8</v>
      </c>
      <c r="E216" s="81"/>
    </row>
    <row r="217" spans="1:5" s="21" customFormat="1" ht="15" customHeight="1" x14ac:dyDescent="0.25">
      <c r="A217" s="196"/>
      <c r="B217" s="26" t="s">
        <v>134</v>
      </c>
      <c r="C217" s="193"/>
      <c r="D217" s="88">
        <v>0.3</v>
      </c>
      <c r="E217" s="89"/>
    </row>
    <row r="218" spans="1:5" s="21" customFormat="1" ht="15" customHeight="1" x14ac:dyDescent="0.25">
      <c r="A218" s="197"/>
      <c r="B218" s="26" t="s">
        <v>125</v>
      </c>
      <c r="C218" s="127"/>
      <c r="D218" s="88">
        <v>2.5</v>
      </c>
      <c r="E218" s="89"/>
    </row>
    <row r="219" spans="1:5" s="21" customFormat="1" ht="18" customHeight="1" x14ac:dyDescent="0.25">
      <c r="A219" s="186" t="s">
        <v>46</v>
      </c>
      <c r="B219" s="91" t="s">
        <v>45</v>
      </c>
      <c r="C219" s="92"/>
      <c r="D219" s="93">
        <f>SUM(D220)</f>
        <v>136.9</v>
      </c>
      <c r="E219" s="93">
        <f>SUM(E220)</f>
        <v>4.2</v>
      </c>
    </row>
    <row r="220" spans="1:5" s="21" customFormat="1" ht="27" x14ac:dyDescent="0.25">
      <c r="A220" s="199"/>
      <c r="B220" s="90" t="s">
        <v>120</v>
      </c>
      <c r="C220" s="73" t="s">
        <v>13</v>
      </c>
      <c r="D220" s="13">
        <f>SUM(D224+D221)</f>
        <v>136.9</v>
      </c>
      <c r="E220" s="13">
        <f>SUM(E224+E221)</f>
        <v>4.2</v>
      </c>
    </row>
    <row r="221" spans="1:5" s="21" customFormat="1" x14ac:dyDescent="0.25">
      <c r="A221" s="184"/>
      <c r="B221" s="60" t="s">
        <v>14</v>
      </c>
      <c r="C221" s="96"/>
      <c r="D221" s="80">
        <f>SUM(D222:D223)</f>
        <v>136.5</v>
      </c>
      <c r="E221" s="80">
        <f>SUM(E222:E223)</f>
        <v>4.2</v>
      </c>
    </row>
    <row r="222" spans="1:5" s="21" customFormat="1" x14ac:dyDescent="0.25">
      <c r="A222" s="184"/>
      <c r="B222" s="26" t="s">
        <v>134</v>
      </c>
      <c r="C222" s="96"/>
      <c r="D222" s="22">
        <v>29.6</v>
      </c>
      <c r="E222" s="42"/>
    </row>
    <row r="223" spans="1:5" s="21" customFormat="1" x14ac:dyDescent="0.25">
      <c r="A223" s="184"/>
      <c r="B223" s="26" t="s">
        <v>125</v>
      </c>
      <c r="C223" s="96"/>
      <c r="D223" s="22">
        <v>106.9</v>
      </c>
      <c r="E223" s="22">
        <v>4.2</v>
      </c>
    </row>
    <row r="224" spans="1:5" s="21" customFormat="1" ht="15" customHeight="1" x14ac:dyDescent="0.25">
      <c r="A224" s="185"/>
      <c r="B224" s="27" t="s">
        <v>12</v>
      </c>
      <c r="C224" s="71"/>
      <c r="D224" s="6">
        <v>0.4</v>
      </c>
      <c r="E224" s="41"/>
    </row>
    <row r="225" spans="1:5" s="21" customFormat="1" ht="18" customHeight="1" x14ac:dyDescent="0.25">
      <c r="A225" s="186" t="s">
        <v>47</v>
      </c>
      <c r="B225" s="16" t="s">
        <v>48</v>
      </c>
      <c r="C225" s="19"/>
      <c r="D225" s="17">
        <f>SUM(D226)</f>
        <v>165.39999999999998</v>
      </c>
      <c r="E225" s="122">
        <f>SUM(E226)</f>
        <v>0</v>
      </c>
    </row>
    <row r="226" spans="1:5" s="21" customFormat="1" ht="27" x14ac:dyDescent="0.25">
      <c r="A226" s="184"/>
      <c r="B226" s="14" t="s">
        <v>120</v>
      </c>
      <c r="C226" s="11" t="s">
        <v>13</v>
      </c>
      <c r="D226" s="13">
        <f>SUM(D227+D230)</f>
        <v>165.39999999999998</v>
      </c>
      <c r="E226" s="50">
        <f>SUM(E227+E230)</f>
        <v>0</v>
      </c>
    </row>
    <row r="227" spans="1:5" s="21" customFormat="1" ht="15" customHeight="1" x14ac:dyDescent="0.25">
      <c r="A227" s="184"/>
      <c r="B227" s="25" t="s">
        <v>14</v>
      </c>
      <c r="C227" s="237"/>
      <c r="D227" s="42">
        <f>SUM(D228:D229)</f>
        <v>163.89999999999998</v>
      </c>
      <c r="E227" s="41"/>
    </row>
    <row r="228" spans="1:5" s="21" customFormat="1" ht="15" customHeight="1" x14ac:dyDescent="0.25">
      <c r="A228" s="184"/>
      <c r="B228" s="26" t="s">
        <v>134</v>
      </c>
      <c r="C228" s="238"/>
      <c r="D228" s="23">
        <v>11.2</v>
      </c>
      <c r="E228" s="41"/>
    </row>
    <row r="229" spans="1:5" s="24" customFormat="1" ht="15" customHeight="1" x14ac:dyDescent="0.25">
      <c r="A229" s="184"/>
      <c r="B229" s="26" t="s">
        <v>125</v>
      </c>
      <c r="C229" s="238"/>
      <c r="D229" s="23">
        <v>152.69999999999999</v>
      </c>
      <c r="E229" s="38"/>
    </row>
    <row r="230" spans="1:5" s="21" customFormat="1" ht="18" customHeight="1" x14ac:dyDescent="0.25">
      <c r="A230" s="185"/>
      <c r="B230" s="27" t="s">
        <v>12</v>
      </c>
      <c r="C230" s="245"/>
      <c r="D230" s="6">
        <v>1.5</v>
      </c>
      <c r="E230" s="41"/>
    </row>
    <row r="231" spans="1:5" s="21" customFormat="1" ht="18" customHeight="1" x14ac:dyDescent="0.25">
      <c r="A231" s="186" t="s">
        <v>49</v>
      </c>
      <c r="B231" s="16" t="s">
        <v>50</v>
      </c>
      <c r="C231" s="19"/>
      <c r="D231" s="93">
        <f>SUM(D232)</f>
        <v>234</v>
      </c>
      <c r="E231" s="47">
        <f>SUM(E232)</f>
        <v>0</v>
      </c>
    </row>
    <row r="232" spans="1:5" s="21" customFormat="1" ht="27" x14ac:dyDescent="0.25">
      <c r="A232" s="184"/>
      <c r="B232" s="63" t="s">
        <v>120</v>
      </c>
      <c r="C232" s="11" t="s">
        <v>13</v>
      </c>
      <c r="D232" s="13">
        <f>SUM(D236+D233)</f>
        <v>234</v>
      </c>
      <c r="E232" s="50">
        <f>SUM(E236)</f>
        <v>0</v>
      </c>
    </row>
    <row r="233" spans="1:5" s="21" customFormat="1" x14ac:dyDescent="0.25">
      <c r="A233" s="184"/>
      <c r="B233" s="60" t="s">
        <v>14</v>
      </c>
      <c r="C233" s="205"/>
      <c r="D233" s="164">
        <f>SUM(D234:D235)</f>
        <v>214.2</v>
      </c>
      <c r="E233" s="42"/>
    </row>
    <row r="234" spans="1:5" s="21" customFormat="1" x14ac:dyDescent="0.25">
      <c r="A234" s="184"/>
      <c r="B234" s="26" t="s">
        <v>134</v>
      </c>
      <c r="C234" s="206"/>
      <c r="D234" s="22">
        <v>41</v>
      </c>
      <c r="E234" s="42"/>
    </row>
    <row r="235" spans="1:5" s="21" customFormat="1" x14ac:dyDescent="0.25">
      <c r="A235" s="184"/>
      <c r="B235" s="26" t="s">
        <v>125</v>
      </c>
      <c r="C235" s="206"/>
      <c r="D235" s="22">
        <v>173.2</v>
      </c>
      <c r="E235" s="42"/>
    </row>
    <row r="236" spans="1:5" s="21" customFormat="1" ht="18" customHeight="1" x14ac:dyDescent="0.25">
      <c r="A236" s="184"/>
      <c r="B236" s="27" t="s">
        <v>12</v>
      </c>
      <c r="C236" s="207"/>
      <c r="D236" s="166">
        <v>19.8</v>
      </c>
      <c r="E236" s="41"/>
    </row>
    <row r="237" spans="1:5" s="21" customFormat="1" ht="18" customHeight="1" x14ac:dyDescent="0.25">
      <c r="A237" s="215" t="s">
        <v>51</v>
      </c>
      <c r="B237" s="163" t="s">
        <v>52</v>
      </c>
      <c r="C237" s="151"/>
      <c r="D237" s="93">
        <f t="shared" ref="D237:E237" si="35">SUM(D238)</f>
        <v>282.40000000000003</v>
      </c>
      <c r="E237" s="165">
        <f t="shared" si="35"/>
        <v>0</v>
      </c>
    </row>
    <row r="238" spans="1:5" s="21" customFormat="1" ht="27" x14ac:dyDescent="0.25">
      <c r="A238" s="215"/>
      <c r="B238" s="12" t="s">
        <v>120</v>
      </c>
      <c r="C238" s="11" t="s">
        <v>13</v>
      </c>
      <c r="D238" s="167">
        <f>SUM(D239+D242)</f>
        <v>282.40000000000003</v>
      </c>
      <c r="E238" s="50">
        <f t="shared" ref="E238" si="36">SUM(E239)</f>
        <v>0</v>
      </c>
    </row>
    <row r="239" spans="1:5" s="24" customFormat="1" ht="15" customHeight="1" x14ac:dyDescent="0.25">
      <c r="A239" s="215"/>
      <c r="B239" s="152" t="s">
        <v>14</v>
      </c>
      <c r="C239" s="200"/>
      <c r="D239" s="158">
        <f>SUM(D240:D241)</f>
        <v>281.8</v>
      </c>
      <c r="E239" s="123"/>
    </row>
    <row r="240" spans="1:5" s="24" customFormat="1" ht="15" customHeight="1" x14ac:dyDescent="0.25">
      <c r="A240" s="215"/>
      <c r="B240" s="138" t="s">
        <v>134</v>
      </c>
      <c r="C240" s="201"/>
      <c r="D240" s="159">
        <v>42</v>
      </c>
      <c r="E240" s="33"/>
    </row>
    <row r="241" spans="1:5" s="21" customFormat="1" ht="15" customHeight="1" x14ac:dyDescent="0.25">
      <c r="A241" s="215"/>
      <c r="B241" s="138" t="s">
        <v>125</v>
      </c>
      <c r="C241" s="201"/>
      <c r="D241" s="159">
        <v>239.8</v>
      </c>
      <c r="E241" s="98"/>
    </row>
    <row r="242" spans="1:5" s="21" customFormat="1" ht="18" customHeight="1" x14ac:dyDescent="0.25">
      <c r="A242" s="215"/>
      <c r="B242" s="153" t="s">
        <v>12</v>
      </c>
      <c r="C242" s="202"/>
      <c r="D242" s="160">
        <v>0.6</v>
      </c>
      <c r="E242" s="33"/>
    </row>
    <row r="243" spans="1:5" s="21" customFormat="1" ht="18" customHeight="1" x14ac:dyDescent="0.25">
      <c r="A243" s="215" t="s">
        <v>53</v>
      </c>
      <c r="B243" s="161" t="s">
        <v>54</v>
      </c>
      <c r="C243" s="162"/>
      <c r="D243" s="93">
        <f>SUM(D244)</f>
        <v>91.4</v>
      </c>
      <c r="E243" s="156">
        <f>SUM(E244)</f>
        <v>0</v>
      </c>
    </row>
    <row r="244" spans="1:5" s="21" customFormat="1" ht="27" x14ac:dyDescent="0.25">
      <c r="A244" s="215"/>
      <c r="B244" s="12" t="s">
        <v>120</v>
      </c>
      <c r="C244" s="11" t="s">
        <v>13</v>
      </c>
      <c r="D244" s="157">
        <f>SUM(D248+D245)</f>
        <v>91.4</v>
      </c>
      <c r="E244" s="133">
        <f>SUM(E248)</f>
        <v>0</v>
      </c>
    </row>
    <row r="245" spans="1:5" s="21" customFormat="1" x14ac:dyDescent="0.25">
      <c r="A245" s="215"/>
      <c r="B245" s="144" t="s">
        <v>14</v>
      </c>
      <c r="C245" s="135"/>
      <c r="D245" s="80">
        <f>SUM(D246:D247)</f>
        <v>83.2</v>
      </c>
      <c r="E245" s="80"/>
    </row>
    <row r="246" spans="1:5" s="21" customFormat="1" x14ac:dyDescent="0.25">
      <c r="A246" s="215"/>
      <c r="B246" s="138" t="s">
        <v>134</v>
      </c>
      <c r="C246" s="135"/>
      <c r="D246" s="98">
        <v>29.2</v>
      </c>
      <c r="E246" s="80"/>
    </row>
    <row r="247" spans="1:5" s="21" customFormat="1" x14ac:dyDescent="0.25">
      <c r="A247" s="215"/>
      <c r="B247" s="138" t="s">
        <v>125</v>
      </c>
      <c r="C247" s="135"/>
      <c r="D247" s="98">
        <v>54</v>
      </c>
      <c r="E247" s="80"/>
    </row>
    <row r="248" spans="1:5" s="21" customFormat="1" ht="18" customHeight="1" x14ac:dyDescent="0.25">
      <c r="A248" s="215"/>
      <c r="B248" s="153" t="s">
        <v>12</v>
      </c>
      <c r="C248" s="154"/>
      <c r="D248" s="33">
        <v>8.1999999999999993</v>
      </c>
      <c r="E248" s="33"/>
    </row>
    <row r="249" spans="1:5" s="21" customFormat="1" ht="18" customHeight="1" x14ac:dyDescent="0.25">
      <c r="A249" s="184" t="s">
        <v>55</v>
      </c>
      <c r="B249" s="16" t="s">
        <v>56</v>
      </c>
      <c r="C249" s="19"/>
      <c r="D249" s="155">
        <f t="shared" ref="D249:E249" si="37">SUM(D250)</f>
        <v>1087.5</v>
      </c>
      <c r="E249" s="101">
        <f t="shared" si="37"/>
        <v>0</v>
      </c>
    </row>
    <row r="250" spans="1:5" s="21" customFormat="1" ht="27" x14ac:dyDescent="0.25">
      <c r="A250" s="184"/>
      <c r="B250" s="14" t="s">
        <v>120</v>
      </c>
      <c r="C250" s="11" t="s">
        <v>13</v>
      </c>
      <c r="D250" s="13">
        <f>SUM(D251+D254)</f>
        <v>1087.5</v>
      </c>
      <c r="E250" s="50">
        <f>SUM(E251+E254)</f>
        <v>0</v>
      </c>
    </row>
    <row r="251" spans="1:5" s="24" customFormat="1" ht="15" customHeight="1" x14ac:dyDescent="0.25">
      <c r="A251" s="184"/>
      <c r="B251" s="25" t="s">
        <v>14</v>
      </c>
      <c r="C251" s="237"/>
      <c r="D251" s="42">
        <f>SUM(D252:D253)</f>
        <v>1085.8</v>
      </c>
      <c r="E251" s="41"/>
    </row>
    <row r="252" spans="1:5" s="24" customFormat="1" ht="15" customHeight="1" x14ac:dyDescent="0.25">
      <c r="A252" s="184"/>
      <c r="B252" s="26" t="s">
        <v>134</v>
      </c>
      <c r="C252" s="238"/>
      <c r="D252" s="23">
        <v>56.7</v>
      </c>
      <c r="E252" s="41"/>
    </row>
    <row r="253" spans="1:5" s="21" customFormat="1" ht="15" customHeight="1" x14ac:dyDescent="0.25">
      <c r="A253" s="184"/>
      <c r="B253" s="26" t="s">
        <v>125</v>
      </c>
      <c r="C253" s="238"/>
      <c r="D253" s="23">
        <v>1029.0999999999999</v>
      </c>
      <c r="E253" s="38"/>
    </row>
    <row r="254" spans="1:5" s="21" customFormat="1" ht="18" customHeight="1" x14ac:dyDescent="0.25">
      <c r="A254" s="185"/>
      <c r="B254" s="27" t="s">
        <v>12</v>
      </c>
      <c r="C254" s="245"/>
      <c r="D254" s="6">
        <v>1.7</v>
      </c>
      <c r="E254" s="41"/>
    </row>
    <row r="255" spans="1:5" s="21" customFormat="1" ht="18" customHeight="1" x14ac:dyDescent="0.25">
      <c r="A255" s="186" t="s">
        <v>57</v>
      </c>
      <c r="B255" s="16" t="s">
        <v>59</v>
      </c>
      <c r="C255" s="19"/>
      <c r="D255" s="46">
        <f>SUM(D256)</f>
        <v>85.3</v>
      </c>
      <c r="E255" s="47">
        <f>SUM(E256)</f>
        <v>0</v>
      </c>
    </row>
    <row r="256" spans="1:5" s="21" customFormat="1" ht="27" x14ac:dyDescent="0.25">
      <c r="A256" s="184"/>
      <c r="B256" s="63" t="s">
        <v>120</v>
      </c>
      <c r="C256" s="11" t="s">
        <v>13</v>
      </c>
      <c r="D256" s="13">
        <f>SUM(D260+D257)</f>
        <v>85.3</v>
      </c>
      <c r="E256" s="50">
        <f>SUM(E260)</f>
        <v>0</v>
      </c>
    </row>
    <row r="257" spans="1:5" s="21" customFormat="1" x14ac:dyDescent="0.25">
      <c r="A257" s="184"/>
      <c r="B257" s="60" t="s">
        <v>14</v>
      </c>
      <c r="C257" s="96"/>
      <c r="D257" s="80">
        <f>SUM(D258:D259)</f>
        <v>84.7</v>
      </c>
      <c r="E257" s="42"/>
    </row>
    <row r="258" spans="1:5" s="21" customFormat="1" x14ac:dyDescent="0.25">
      <c r="A258" s="184"/>
      <c r="B258" s="26" t="s">
        <v>134</v>
      </c>
      <c r="C258" s="96"/>
      <c r="D258" s="22">
        <v>16.7</v>
      </c>
      <c r="E258" s="42"/>
    </row>
    <row r="259" spans="1:5" s="21" customFormat="1" x14ac:dyDescent="0.25">
      <c r="A259" s="184"/>
      <c r="B259" s="26" t="s">
        <v>125</v>
      </c>
      <c r="C259" s="96"/>
      <c r="D259" s="22">
        <v>68</v>
      </c>
      <c r="E259" s="42"/>
    </row>
    <row r="260" spans="1:5" s="21" customFormat="1" ht="18" customHeight="1" x14ac:dyDescent="0.25">
      <c r="A260" s="185"/>
      <c r="B260" s="27" t="s">
        <v>12</v>
      </c>
      <c r="C260" s="71"/>
      <c r="D260" s="6">
        <v>0.6</v>
      </c>
      <c r="E260" s="41"/>
    </row>
    <row r="261" spans="1:5" s="21" customFormat="1" ht="18" customHeight="1" x14ac:dyDescent="0.25">
      <c r="A261" s="186" t="s">
        <v>58</v>
      </c>
      <c r="B261" s="16" t="s">
        <v>65</v>
      </c>
      <c r="C261" s="19"/>
      <c r="D261" s="46">
        <f>SUM(D262)</f>
        <v>113.4</v>
      </c>
      <c r="E261" s="47">
        <f>SUM(E262)</f>
        <v>0</v>
      </c>
    </row>
    <row r="262" spans="1:5" s="21" customFormat="1" ht="27" x14ac:dyDescent="0.25">
      <c r="A262" s="184"/>
      <c r="B262" s="63" t="s">
        <v>120</v>
      </c>
      <c r="C262" s="11" t="s">
        <v>13</v>
      </c>
      <c r="D262" s="13">
        <f>SUM(D266+D263)</f>
        <v>113.4</v>
      </c>
      <c r="E262" s="50">
        <f>SUM(E266)</f>
        <v>0</v>
      </c>
    </row>
    <row r="263" spans="1:5" s="21" customFormat="1" x14ac:dyDescent="0.25">
      <c r="A263" s="184"/>
      <c r="B263" s="60" t="s">
        <v>14</v>
      </c>
      <c r="C263" s="96"/>
      <c r="D263" s="80">
        <f>SUM(D264:D265)</f>
        <v>110.9</v>
      </c>
      <c r="E263" s="42"/>
    </row>
    <row r="264" spans="1:5" s="21" customFormat="1" x14ac:dyDescent="0.25">
      <c r="A264" s="184"/>
      <c r="B264" s="26" t="s">
        <v>134</v>
      </c>
      <c r="C264" s="96"/>
      <c r="D264" s="22">
        <v>20.399999999999999</v>
      </c>
      <c r="E264" s="42"/>
    </row>
    <row r="265" spans="1:5" s="21" customFormat="1" x14ac:dyDescent="0.25">
      <c r="A265" s="184"/>
      <c r="B265" s="26" t="s">
        <v>125</v>
      </c>
      <c r="C265" s="96"/>
      <c r="D265" s="22">
        <v>90.5</v>
      </c>
      <c r="E265" s="42"/>
    </row>
    <row r="266" spans="1:5" s="21" customFormat="1" ht="18" customHeight="1" x14ac:dyDescent="0.25">
      <c r="A266" s="185"/>
      <c r="B266" s="27" t="s">
        <v>12</v>
      </c>
      <c r="C266" s="71"/>
      <c r="D266" s="6">
        <v>2.5</v>
      </c>
      <c r="E266" s="41"/>
    </row>
    <row r="267" spans="1:5" s="21" customFormat="1" ht="18" customHeight="1" x14ac:dyDescent="0.25">
      <c r="A267" s="186" t="s">
        <v>60</v>
      </c>
      <c r="B267" s="16" t="s">
        <v>67</v>
      </c>
      <c r="C267" s="19"/>
      <c r="D267" s="46">
        <f>SUM(D268)</f>
        <v>138.30000000000001</v>
      </c>
      <c r="E267" s="47">
        <f>SUM(E268)</f>
        <v>0</v>
      </c>
    </row>
    <row r="268" spans="1:5" s="21" customFormat="1" ht="27" x14ac:dyDescent="0.25">
      <c r="A268" s="184"/>
      <c r="B268" s="63" t="s">
        <v>120</v>
      </c>
      <c r="C268" s="11" t="s">
        <v>13</v>
      </c>
      <c r="D268" s="13">
        <f>SUM(D272+D269)</f>
        <v>138.30000000000001</v>
      </c>
      <c r="E268" s="50">
        <f>SUM(E272)</f>
        <v>0</v>
      </c>
    </row>
    <row r="269" spans="1:5" s="21" customFormat="1" x14ac:dyDescent="0.25">
      <c r="A269" s="184"/>
      <c r="B269" s="60" t="s">
        <v>14</v>
      </c>
      <c r="C269" s="96"/>
      <c r="D269" s="80">
        <f>SUM(D270:D271)</f>
        <v>137</v>
      </c>
      <c r="E269" s="42"/>
    </row>
    <row r="270" spans="1:5" s="21" customFormat="1" x14ac:dyDescent="0.25">
      <c r="A270" s="184"/>
      <c r="B270" s="26" t="s">
        <v>134</v>
      </c>
      <c r="C270" s="96"/>
      <c r="D270" s="22">
        <v>19</v>
      </c>
      <c r="E270" s="42"/>
    </row>
    <row r="271" spans="1:5" s="21" customFormat="1" x14ac:dyDescent="0.25">
      <c r="A271" s="184"/>
      <c r="B271" s="26" t="s">
        <v>125</v>
      </c>
      <c r="C271" s="96"/>
      <c r="D271" s="136">
        <v>118</v>
      </c>
      <c r="E271" s="107"/>
    </row>
    <row r="272" spans="1:5" s="21" customFormat="1" ht="18" customHeight="1" x14ac:dyDescent="0.25">
      <c r="A272" s="184"/>
      <c r="B272" s="74" t="s">
        <v>12</v>
      </c>
      <c r="C272" s="70"/>
      <c r="D272" s="99">
        <v>1.3</v>
      </c>
      <c r="E272" s="123"/>
    </row>
    <row r="273" spans="1:5" s="21" customFormat="1" ht="18" customHeight="1" x14ac:dyDescent="0.25">
      <c r="A273" s="234" t="s">
        <v>61</v>
      </c>
      <c r="B273" s="55" t="s">
        <v>131</v>
      </c>
      <c r="C273" s="45"/>
      <c r="D273" s="46">
        <f>SUM(D274)</f>
        <v>89.9</v>
      </c>
      <c r="E273" s="47">
        <f>SUM(E274)</f>
        <v>0</v>
      </c>
    </row>
    <row r="274" spans="1:5" s="21" customFormat="1" ht="27" x14ac:dyDescent="0.25">
      <c r="A274" s="184"/>
      <c r="B274" s="63" t="s">
        <v>120</v>
      </c>
      <c r="C274" s="11" t="s">
        <v>13</v>
      </c>
      <c r="D274" s="13">
        <f>SUM(D278+D275)</f>
        <v>89.9</v>
      </c>
      <c r="E274" s="50">
        <f>SUM(E278)</f>
        <v>0</v>
      </c>
    </row>
    <row r="275" spans="1:5" s="21" customFormat="1" x14ac:dyDescent="0.25">
      <c r="A275" s="184"/>
      <c r="B275" s="60" t="s">
        <v>14</v>
      </c>
      <c r="C275" s="96"/>
      <c r="D275" s="80">
        <f>SUM(D276:D277)</f>
        <v>89.800000000000011</v>
      </c>
      <c r="E275" s="42"/>
    </row>
    <row r="276" spans="1:5" s="21" customFormat="1" x14ac:dyDescent="0.25">
      <c r="A276" s="184"/>
      <c r="B276" s="26" t="s">
        <v>134</v>
      </c>
      <c r="C276" s="96"/>
      <c r="D276" s="22">
        <v>20.399999999999999</v>
      </c>
      <c r="E276" s="42"/>
    </row>
    <row r="277" spans="1:5" s="21" customFormat="1" x14ac:dyDescent="0.25">
      <c r="A277" s="184"/>
      <c r="B277" s="26" t="s">
        <v>125</v>
      </c>
      <c r="C277" s="96"/>
      <c r="D277" s="136">
        <v>69.400000000000006</v>
      </c>
      <c r="E277" s="107"/>
    </row>
    <row r="278" spans="1:5" s="21" customFormat="1" ht="15" customHeight="1" x14ac:dyDescent="0.25">
      <c r="A278" s="235"/>
      <c r="B278" s="27" t="s">
        <v>12</v>
      </c>
      <c r="C278" s="103"/>
      <c r="D278" s="104">
        <v>0.1</v>
      </c>
      <c r="E278" s="105"/>
    </row>
    <row r="279" spans="1:5" s="21" customFormat="1" ht="18" customHeight="1" x14ac:dyDescent="0.25">
      <c r="A279" s="199" t="s">
        <v>62</v>
      </c>
      <c r="B279" s="16" t="s">
        <v>72</v>
      </c>
      <c r="C279" s="83"/>
      <c r="D279" s="100">
        <f>SUM(D280)</f>
        <v>64.300000000000011</v>
      </c>
      <c r="E279" s="101">
        <f>SUM(E280)</f>
        <v>0</v>
      </c>
    </row>
    <row r="280" spans="1:5" s="21" customFormat="1" ht="27" x14ac:dyDescent="0.25">
      <c r="A280" s="199"/>
      <c r="B280" s="64" t="s">
        <v>120</v>
      </c>
      <c r="C280" s="11" t="s">
        <v>13</v>
      </c>
      <c r="D280" s="13">
        <f>SUM(D284+D281)</f>
        <v>64.300000000000011</v>
      </c>
      <c r="E280" s="50">
        <f>SUM(E284)</f>
        <v>0</v>
      </c>
    </row>
    <row r="281" spans="1:5" s="21" customFormat="1" x14ac:dyDescent="0.25">
      <c r="A281" s="184"/>
      <c r="B281" s="60" t="s">
        <v>14</v>
      </c>
      <c r="C281" s="96"/>
      <c r="D281" s="80">
        <f>SUM(D282:D283)</f>
        <v>57.300000000000004</v>
      </c>
      <c r="E281" s="42"/>
    </row>
    <row r="282" spans="1:5" s="21" customFormat="1" x14ac:dyDescent="0.25">
      <c r="A282" s="184"/>
      <c r="B282" s="26" t="s">
        <v>134</v>
      </c>
      <c r="C282" s="96"/>
      <c r="D282" s="22">
        <v>5.6</v>
      </c>
      <c r="E282" s="42"/>
    </row>
    <row r="283" spans="1:5" s="21" customFormat="1" x14ac:dyDescent="0.25">
      <c r="A283" s="184"/>
      <c r="B283" s="26" t="s">
        <v>125</v>
      </c>
      <c r="C283" s="96"/>
      <c r="D283" s="22">
        <v>51.7</v>
      </c>
      <c r="E283" s="42"/>
    </row>
    <row r="284" spans="1:5" s="21" customFormat="1" ht="15" customHeight="1" x14ac:dyDescent="0.25">
      <c r="A284" s="184"/>
      <c r="B284" s="27" t="s">
        <v>12</v>
      </c>
      <c r="C284" s="59"/>
      <c r="D284" s="6">
        <v>7</v>
      </c>
      <c r="E284" s="41"/>
    </row>
    <row r="285" spans="1:5" s="21" customFormat="1" ht="18" customHeight="1" x14ac:dyDescent="0.25">
      <c r="A285" s="198" t="s">
        <v>63</v>
      </c>
      <c r="B285" s="16" t="s">
        <v>73</v>
      </c>
      <c r="C285" s="19"/>
      <c r="D285" s="46">
        <f>SUM(D286)</f>
        <v>67.8</v>
      </c>
      <c r="E285" s="47">
        <f>SUM(E286)</f>
        <v>0</v>
      </c>
    </row>
    <row r="286" spans="1:5" s="21" customFormat="1" ht="27" x14ac:dyDescent="0.25">
      <c r="A286" s="199"/>
      <c r="B286" s="64" t="s">
        <v>120</v>
      </c>
      <c r="C286" s="11" t="s">
        <v>13</v>
      </c>
      <c r="D286" s="13">
        <f>SUM(D290+D287)</f>
        <v>67.8</v>
      </c>
      <c r="E286" s="50">
        <f>SUM(E290)</f>
        <v>0</v>
      </c>
    </row>
    <row r="287" spans="1:5" s="21" customFormat="1" x14ac:dyDescent="0.25">
      <c r="A287" s="184"/>
      <c r="B287" s="60" t="s">
        <v>14</v>
      </c>
      <c r="C287" s="96"/>
      <c r="D287" s="80">
        <f>SUM(D288:D289)</f>
        <v>59.4</v>
      </c>
      <c r="E287" s="42"/>
    </row>
    <row r="288" spans="1:5" s="21" customFormat="1" x14ac:dyDescent="0.25">
      <c r="A288" s="184"/>
      <c r="B288" s="26" t="s">
        <v>134</v>
      </c>
      <c r="C288" s="96"/>
      <c r="D288" s="22">
        <v>14.4</v>
      </c>
      <c r="E288" s="42"/>
    </row>
    <row r="289" spans="1:5" s="21" customFormat="1" x14ac:dyDescent="0.25">
      <c r="A289" s="184"/>
      <c r="B289" s="26" t="s">
        <v>125</v>
      </c>
      <c r="C289" s="96"/>
      <c r="D289" s="22">
        <v>45</v>
      </c>
      <c r="E289" s="42"/>
    </row>
    <row r="290" spans="1:5" s="21" customFormat="1" ht="15" customHeight="1" x14ac:dyDescent="0.25">
      <c r="A290" s="184"/>
      <c r="B290" s="27" t="s">
        <v>12</v>
      </c>
      <c r="C290" s="59"/>
      <c r="D290" s="6">
        <v>8.4</v>
      </c>
      <c r="E290" s="41"/>
    </row>
    <row r="291" spans="1:5" s="21" customFormat="1" ht="18" customHeight="1" x14ac:dyDescent="0.25">
      <c r="A291" s="198" t="s">
        <v>64</v>
      </c>
      <c r="B291" s="16" t="s">
        <v>121</v>
      </c>
      <c r="C291" s="19"/>
      <c r="D291" s="17">
        <f t="shared" ref="D291:E291" si="38">SUM(D292)</f>
        <v>341.1</v>
      </c>
      <c r="E291" s="122">
        <f t="shared" si="38"/>
        <v>0</v>
      </c>
    </row>
    <row r="292" spans="1:5" s="21" customFormat="1" ht="27" x14ac:dyDescent="0.25">
      <c r="A292" s="199"/>
      <c r="B292" s="14" t="s">
        <v>120</v>
      </c>
      <c r="C292" s="11" t="s">
        <v>13</v>
      </c>
      <c r="D292" s="13">
        <f>SUM(D293+D296)</f>
        <v>341.1</v>
      </c>
      <c r="E292" s="50">
        <f>SUM(E293+E296)</f>
        <v>0</v>
      </c>
    </row>
    <row r="293" spans="1:5" s="21" customFormat="1" x14ac:dyDescent="0.25">
      <c r="A293" s="199"/>
      <c r="B293" s="25" t="s">
        <v>14</v>
      </c>
      <c r="C293" s="200"/>
      <c r="D293" s="42">
        <f>SUM(D294:D295)</f>
        <v>328</v>
      </c>
      <c r="E293" s="124"/>
    </row>
    <row r="294" spans="1:5" s="21" customFormat="1" x14ac:dyDescent="0.25">
      <c r="A294" s="199"/>
      <c r="B294" s="26" t="s">
        <v>134</v>
      </c>
      <c r="C294" s="201"/>
      <c r="D294" s="22">
        <v>6.9</v>
      </c>
      <c r="E294" s="124"/>
    </row>
    <row r="295" spans="1:5" s="21" customFormat="1" x14ac:dyDescent="0.25">
      <c r="A295" s="199"/>
      <c r="B295" s="26" t="s">
        <v>125</v>
      </c>
      <c r="C295" s="201"/>
      <c r="D295" s="22">
        <v>321.10000000000002</v>
      </c>
      <c r="E295" s="38"/>
    </row>
    <row r="296" spans="1:5" s="21" customFormat="1" ht="15" customHeight="1" x14ac:dyDescent="0.25">
      <c r="A296" s="199"/>
      <c r="B296" s="27" t="s">
        <v>12</v>
      </c>
      <c r="C296" s="202"/>
      <c r="D296" s="15">
        <v>13.1</v>
      </c>
      <c r="E296" s="41"/>
    </row>
    <row r="297" spans="1:5" s="21" customFormat="1" ht="18" customHeight="1" x14ac:dyDescent="0.25">
      <c r="A297" s="198" t="s">
        <v>66</v>
      </c>
      <c r="B297" s="16" t="s">
        <v>122</v>
      </c>
      <c r="C297" s="19"/>
      <c r="D297" s="46">
        <f>SUM(D298+D303)</f>
        <v>60.8</v>
      </c>
      <c r="E297" s="47">
        <f>SUM(E298)</f>
        <v>0</v>
      </c>
    </row>
    <row r="298" spans="1:5" s="21" customFormat="1" ht="27" x14ac:dyDescent="0.25">
      <c r="A298" s="199"/>
      <c r="B298" s="64" t="s">
        <v>120</v>
      </c>
      <c r="C298" s="11" t="s">
        <v>13</v>
      </c>
      <c r="D298" s="13">
        <f>SUM(D302+D299)</f>
        <v>60.3</v>
      </c>
      <c r="E298" s="50">
        <f>SUM(E302)</f>
        <v>0</v>
      </c>
    </row>
    <row r="299" spans="1:5" s="21" customFormat="1" x14ac:dyDescent="0.25">
      <c r="A299" s="184"/>
      <c r="B299" s="60" t="s">
        <v>14</v>
      </c>
      <c r="C299" s="96"/>
      <c r="D299" s="80">
        <f>SUM(D300:D301)</f>
        <v>39.6</v>
      </c>
      <c r="E299" s="42"/>
    </row>
    <row r="300" spans="1:5" s="21" customFormat="1" x14ac:dyDescent="0.25">
      <c r="A300" s="184"/>
      <c r="B300" s="26" t="s">
        <v>134</v>
      </c>
      <c r="C300" s="96"/>
      <c r="D300" s="22">
        <v>15.8</v>
      </c>
      <c r="E300" s="42"/>
    </row>
    <row r="301" spans="1:5" s="21" customFormat="1" x14ac:dyDescent="0.25">
      <c r="A301" s="184"/>
      <c r="B301" s="26" t="s">
        <v>125</v>
      </c>
      <c r="C301" s="96"/>
      <c r="D301" s="22">
        <v>23.8</v>
      </c>
      <c r="E301" s="42"/>
    </row>
    <row r="302" spans="1:5" s="21" customFormat="1" ht="15" customHeight="1" x14ac:dyDescent="0.25">
      <c r="A302" s="184"/>
      <c r="B302" s="27" t="s">
        <v>12</v>
      </c>
      <c r="C302" s="71"/>
      <c r="D302" s="6">
        <v>20.7</v>
      </c>
      <c r="E302" s="41"/>
    </row>
    <row r="303" spans="1:5" s="21" customFormat="1" ht="27" x14ac:dyDescent="0.25">
      <c r="A303" s="168"/>
      <c r="B303" s="12" t="s">
        <v>118</v>
      </c>
      <c r="C303" s="11" t="s">
        <v>16</v>
      </c>
      <c r="D303" s="13">
        <f>SUM(D304)</f>
        <v>0.5</v>
      </c>
      <c r="E303" s="50">
        <f>SUM(E306)</f>
        <v>0</v>
      </c>
    </row>
    <row r="304" spans="1:5" s="21" customFormat="1" ht="15" customHeight="1" x14ac:dyDescent="0.25">
      <c r="A304" s="168"/>
      <c r="B304" s="60" t="s">
        <v>14</v>
      </c>
      <c r="C304" s="237"/>
      <c r="D304" s="42">
        <f>SUM(D305)</f>
        <v>0.5</v>
      </c>
      <c r="E304" s="132"/>
    </row>
    <row r="305" spans="1:5" s="21" customFormat="1" ht="13.5" customHeight="1" x14ac:dyDescent="0.25">
      <c r="A305" s="168"/>
      <c r="B305" s="26" t="s">
        <v>125</v>
      </c>
      <c r="C305" s="238"/>
      <c r="D305" s="22">
        <v>0.5</v>
      </c>
      <c r="E305" s="170"/>
    </row>
    <row r="306" spans="1:5" s="21" customFormat="1" ht="18" customHeight="1" x14ac:dyDescent="0.25">
      <c r="A306" s="186" t="s">
        <v>68</v>
      </c>
      <c r="B306" s="51" t="s">
        <v>77</v>
      </c>
      <c r="C306" s="171"/>
      <c r="D306" s="172">
        <f>SUM(D307)</f>
        <v>54.1</v>
      </c>
      <c r="E306" s="173">
        <f>SUM(E307)</f>
        <v>0</v>
      </c>
    </row>
    <row r="307" spans="1:5" s="21" customFormat="1" ht="27" x14ac:dyDescent="0.25">
      <c r="A307" s="199"/>
      <c r="B307" s="90" t="s">
        <v>120</v>
      </c>
      <c r="C307" s="169" t="s">
        <v>13</v>
      </c>
      <c r="D307" s="137">
        <f>SUM(D311+D308)</f>
        <v>54.1</v>
      </c>
      <c r="E307" s="121">
        <f>SUM(E311)</f>
        <v>0</v>
      </c>
    </row>
    <row r="308" spans="1:5" s="21" customFormat="1" x14ac:dyDescent="0.25">
      <c r="A308" s="184"/>
      <c r="B308" s="60" t="s">
        <v>14</v>
      </c>
      <c r="C308" s="96"/>
      <c r="D308" s="80">
        <f>SUM(D309:D310)</f>
        <v>44</v>
      </c>
      <c r="E308" s="42"/>
    </row>
    <row r="309" spans="1:5" s="21" customFormat="1" x14ac:dyDescent="0.25">
      <c r="A309" s="184"/>
      <c r="B309" s="26" t="s">
        <v>134</v>
      </c>
      <c r="C309" s="96"/>
      <c r="D309" s="22">
        <v>6.2</v>
      </c>
      <c r="E309" s="42"/>
    </row>
    <row r="310" spans="1:5" s="21" customFormat="1" x14ac:dyDescent="0.25">
      <c r="A310" s="184"/>
      <c r="B310" s="26" t="s">
        <v>125</v>
      </c>
      <c r="C310" s="96"/>
      <c r="D310" s="22">
        <v>37.799999999999997</v>
      </c>
      <c r="E310" s="42"/>
    </row>
    <row r="311" spans="1:5" s="21" customFormat="1" ht="15" customHeight="1" x14ac:dyDescent="0.25">
      <c r="A311" s="184"/>
      <c r="B311" s="27" t="s">
        <v>12</v>
      </c>
      <c r="C311" s="59"/>
      <c r="D311" s="6">
        <v>10.1</v>
      </c>
      <c r="E311" s="41"/>
    </row>
    <row r="312" spans="1:5" s="21" customFormat="1" ht="18" customHeight="1" x14ac:dyDescent="0.25">
      <c r="A312" s="198" t="s">
        <v>69</v>
      </c>
      <c r="B312" s="16" t="s">
        <v>80</v>
      </c>
      <c r="C312" s="19"/>
      <c r="D312" s="46">
        <f>SUM(D313)</f>
        <v>50</v>
      </c>
      <c r="E312" s="47">
        <f>SUM(E313)</f>
        <v>0</v>
      </c>
    </row>
    <row r="313" spans="1:5" s="21" customFormat="1" ht="27" x14ac:dyDescent="0.25">
      <c r="A313" s="199"/>
      <c r="B313" s="64" t="s">
        <v>120</v>
      </c>
      <c r="C313" s="11" t="s">
        <v>13</v>
      </c>
      <c r="D313" s="13">
        <f>SUM(D317+D314)</f>
        <v>50</v>
      </c>
      <c r="E313" s="50">
        <f>SUM(E317)</f>
        <v>0</v>
      </c>
    </row>
    <row r="314" spans="1:5" s="21" customFormat="1" x14ac:dyDescent="0.25">
      <c r="A314" s="184"/>
      <c r="B314" s="60" t="s">
        <v>14</v>
      </c>
      <c r="C314" s="96"/>
      <c r="D314" s="80">
        <f>SUM(D315:D316)</f>
        <v>41</v>
      </c>
      <c r="E314" s="42"/>
    </row>
    <row r="315" spans="1:5" s="21" customFormat="1" x14ac:dyDescent="0.25">
      <c r="A315" s="184"/>
      <c r="B315" s="26" t="s">
        <v>134</v>
      </c>
      <c r="C315" s="96"/>
      <c r="D315" s="22">
        <v>10.199999999999999</v>
      </c>
      <c r="E315" s="42"/>
    </row>
    <row r="316" spans="1:5" s="21" customFormat="1" x14ac:dyDescent="0.25">
      <c r="A316" s="184"/>
      <c r="B316" s="26" t="s">
        <v>125</v>
      </c>
      <c r="C316" s="96"/>
      <c r="D316" s="22">
        <v>30.8</v>
      </c>
      <c r="E316" s="42"/>
    </row>
    <row r="317" spans="1:5" s="21" customFormat="1" ht="15" customHeight="1" x14ac:dyDescent="0.25">
      <c r="A317" s="184"/>
      <c r="B317" s="27" t="s">
        <v>12</v>
      </c>
      <c r="C317" s="71"/>
      <c r="D317" s="6">
        <v>9</v>
      </c>
      <c r="E317" s="41"/>
    </row>
    <row r="318" spans="1:5" s="21" customFormat="1" ht="18" customHeight="1" x14ac:dyDescent="0.25">
      <c r="A318" s="198" t="s">
        <v>70</v>
      </c>
      <c r="B318" s="16" t="s">
        <v>123</v>
      </c>
      <c r="C318" s="19"/>
      <c r="D318" s="17">
        <f t="shared" ref="D318:E318" si="39">SUM(D319)</f>
        <v>378</v>
      </c>
      <c r="E318" s="122">
        <f t="shared" si="39"/>
        <v>0</v>
      </c>
    </row>
    <row r="319" spans="1:5" s="21" customFormat="1" ht="27" x14ac:dyDescent="0.25">
      <c r="A319" s="199"/>
      <c r="B319" s="14" t="s">
        <v>120</v>
      </c>
      <c r="C319" s="11" t="s">
        <v>13</v>
      </c>
      <c r="D319" s="13">
        <f>SUM(D320+D323)</f>
        <v>378</v>
      </c>
      <c r="E319" s="50">
        <f>SUM(E320+E323)</f>
        <v>0</v>
      </c>
    </row>
    <row r="320" spans="1:5" s="21" customFormat="1" ht="15" customHeight="1" x14ac:dyDescent="0.25">
      <c r="A320" s="184"/>
      <c r="B320" s="25" t="s">
        <v>14</v>
      </c>
      <c r="C320" s="237"/>
      <c r="D320" s="42">
        <f>SUM(D321:D322)</f>
        <v>368.3</v>
      </c>
      <c r="E320" s="41"/>
    </row>
    <row r="321" spans="1:5" s="21" customFormat="1" ht="15" customHeight="1" x14ac:dyDescent="0.25">
      <c r="A321" s="184"/>
      <c r="B321" s="26" t="s">
        <v>134</v>
      </c>
      <c r="C321" s="238"/>
      <c r="D321" s="23">
        <v>13</v>
      </c>
      <c r="E321" s="41"/>
    </row>
    <row r="322" spans="1:5" s="24" customFormat="1" ht="15" customHeight="1" x14ac:dyDescent="0.25">
      <c r="A322" s="184"/>
      <c r="B322" s="26" t="s">
        <v>125</v>
      </c>
      <c r="C322" s="238"/>
      <c r="D322" s="23">
        <v>355.3</v>
      </c>
      <c r="E322" s="38"/>
    </row>
    <row r="323" spans="1:5" s="21" customFormat="1" ht="15" customHeight="1" x14ac:dyDescent="0.25">
      <c r="A323" s="184"/>
      <c r="B323" s="27" t="s">
        <v>12</v>
      </c>
      <c r="C323" s="245"/>
      <c r="D323" s="6">
        <v>9.6999999999999993</v>
      </c>
      <c r="E323" s="41"/>
    </row>
    <row r="324" spans="1:5" s="21" customFormat="1" ht="18" customHeight="1" x14ac:dyDescent="0.25">
      <c r="A324" s="198" t="s">
        <v>71</v>
      </c>
      <c r="B324" s="16" t="s">
        <v>83</v>
      </c>
      <c r="C324" s="19"/>
      <c r="D324" s="17">
        <f t="shared" ref="D324:E324" si="40">SUM(D325)</f>
        <v>33.299999999999997</v>
      </c>
      <c r="E324" s="176">
        <f t="shared" si="40"/>
        <v>2.7</v>
      </c>
    </row>
    <row r="325" spans="1:5" s="21" customFormat="1" ht="27" x14ac:dyDescent="0.25">
      <c r="A325" s="199"/>
      <c r="B325" s="64" t="s">
        <v>120</v>
      </c>
      <c r="C325" s="11" t="s">
        <v>13</v>
      </c>
      <c r="D325" s="13">
        <f>SUM(D326+D330+D329)</f>
        <v>33.299999999999997</v>
      </c>
      <c r="E325" s="13">
        <f>SUM(E326+E330+E329)</f>
        <v>2.7</v>
      </c>
    </row>
    <row r="326" spans="1:5" s="21" customFormat="1" x14ac:dyDescent="0.25">
      <c r="A326" s="184"/>
      <c r="B326" s="60" t="s">
        <v>14</v>
      </c>
      <c r="C326" s="239"/>
      <c r="D326" s="42">
        <f>SUM(D327:D328)</f>
        <v>24.9</v>
      </c>
      <c r="E326" s="42">
        <f>SUM(E327:E328)</f>
        <v>2.7</v>
      </c>
    </row>
    <row r="327" spans="1:5" s="21" customFormat="1" x14ac:dyDescent="0.25">
      <c r="A327" s="184"/>
      <c r="B327" s="26" t="s">
        <v>134</v>
      </c>
      <c r="C327" s="240"/>
      <c r="D327" s="108">
        <v>3.2</v>
      </c>
      <c r="E327" s="109"/>
    </row>
    <row r="328" spans="1:5" s="21" customFormat="1" x14ac:dyDescent="0.25">
      <c r="A328" s="184"/>
      <c r="B328" s="26" t="s">
        <v>125</v>
      </c>
      <c r="C328" s="240"/>
      <c r="D328" s="108">
        <v>21.7</v>
      </c>
      <c r="E328" s="39">
        <v>2.7</v>
      </c>
    </row>
    <row r="329" spans="1:5" s="21" customFormat="1" x14ac:dyDescent="0.25">
      <c r="A329" s="184"/>
      <c r="B329" s="60" t="s">
        <v>128</v>
      </c>
      <c r="C329" s="240"/>
      <c r="D329" s="110">
        <v>0.3</v>
      </c>
      <c r="E329" s="38"/>
    </row>
    <row r="330" spans="1:5" s="21" customFormat="1" x14ac:dyDescent="0.25">
      <c r="A330" s="184"/>
      <c r="B330" s="27" t="s">
        <v>12</v>
      </c>
      <c r="C330" s="241"/>
      <c r="D330" s="111">
        <v>8.1</v>
      </c>
      <c r="E330" s="105"/>
    </row>
    <row r="331" spans="1:5" s="21" customFormat="1" ht="18" customHeight="1" x14ac:dyDescent="0.25">
      <c r="A331" s="186" t="s">
        <v>132</v>
      </c>
      <c r="B331" s="51" t="s">
        <v>86</v>
      </c>
      <c r="C331" s="52"/>
      <c r="D331" s="46">
        <f>SUM(D332)</f>
        <v>14.7</v>
      </c>
      <c r="E331" s="46">
        <f>SUM(E332)</f>
        <v>5</v>
      </c>
    </row>
    <row r="332" spans="1:5" s="21" customFormat="1" ht="27" x14ac:dyDescent="0.25">
      <c r="A332" s="199"/>
      <c r="B332" s="65" t="s">
        <v>120</v>
      </c>
      <c r="C332" s="11" t="s">
        <v>13</v>
      </c>
      <c r="D332" s="13">
        <f>SUM(D336+D333)</f>
        <v>14.7</v>
      </c>
      <c r="E332" s="13">
        <f>SUM(E336+E333)</f>
        <v>5</v>
      </c>
    </row>
    <row r="333" spans="1:5" s="21" customFormat="1" x14ac:dyDescent="0.25">
      <c r="A333" s="199"/>
      <c r="B333" s="60" t="s">
        <v>14</v>
      </c>
      <c r="C333" s="96"/>
      <c r="D333" s="80">
        <f>SUM(D334:D335)</f>
        <v>11.2</v>
      </c>
      <c r="E333" s="80">
        <f>SUM(E334:E335)</f>
        <v>5</v>
      </c>
    </row>
    <row r="334" spans="1:5" s="21" customFormat="1" x14ac:dyDescent="0.25">
      <c r="A334" s="199"/>
      <c r="B334" s="26" t="s">
        <v>134</v>
      </c>
      <c r="C334" s="96"/>
      <c r="D334" s="136">
        <v>4.7</v>
      </c>
      <c r="E334" s="42"/>
    </row>
    <row r="335" spans="1:5" s="21" customFormat="1" x14ac:dyDescent="0.25">
      <c r="A335" s="199"/>
      <c r="B335" s="26" t="s">
        <v>125</v>
      </c>
      <c r="C335" s="135"/>
      <c r="D335" s="98">
        <v>6.5</v>
      </c>
      <c r="E335" s="98">
        <v>5</v>
      </c>
    </row>
    <row r="336" spans="1:5" s="21" customFormat="1" x14ac:dyDescent="0.25">
      <c r="A336" s="199"/>
      <c r="B336" s="27" t="s">
        <v>12</v>
      </c>
      <c r="C336" s="72"/>
      <c r="D336" s="134">
        <v>3.5</v>
      </c>
      <c r="E336" s="41"/>
    </row>
    <row r="337" spans="1:5" s="21" customFormat="1" ht="18" customHeight="1" x14ac:dyDescent="0.25">
      <c r="A337" s="198" t="s">
        <v>74</v>
      </c>
      <c r="B337" s="16" t="s">
        <v>88</v>
      </c>
      <c r="C337" s="20"/>
      <c r="D337" s="46">
        <f>SUM(D338)</f>
        <v>56.699999999999996</v>
      </c>
      <c r="E337" s="47">
        <f>SUM(E338)</f>
        <v>0</v>
      </c>
    </row>
    <row r="338" spans="1:5" s="21" customFormat="1" x14ac:dyDescent="0.25">
      <c r="A338" s="199"/>
      <c r="B338" s="66" t="s">
        <v>107</v>
      </c>
      <c r="C338" s="11" t="s">
        <v>15</v>
      </c>
      <c r="D338" s="13">
        <f>SUM(D342+D339)</f>
        <v>56.699999999999996</v>
      </c>
      <c r="E338" s="50">
        <f>SUM(E342)</f>
        <v>0</v>
      </c>
    </row>
    <row r="339" spans="1:5" s="21" customFormat="1" x14ac:dyDescent="0.25">
      <c r="A339" s="184"/>
      <c r="B339" s="60" t="s">
        <v>14</v>
      </c>
      <c r="C339" s="106"/>
      <c r="D339" s="80">
        <f>SUM(D340:D341)</f>
        <v>55.8</v>
      </c>
      <c r="E339" s="50"/>
    </row>
    <row r="340" spans="1:5" s="21" customFormat="1" x14ac:dyDescent="0.25">
      <c r="A340" s="184"/>
      <c r="B340" s="26" t="s">
        <v>134</v>
      </c>
      <c r="C340" s="106"/>
      <c r="D340" s="130">
        <v>30.3</v>
      </c>
      <c r="E340" s="131"/>
    </row>
    <row r="341" spans="1:5" s="21" customFormat="1" x14ac:dyDescent="0.25">
      <c r="A341" s="184"/>
      <c r="B341" s="26" t="s">
        <v>125</v>
      </c>
      <c r="C341" s="128"/>
      <c r="D341" s="98">
        <v>25.5</v>
      </c>
      <c r="E341" s="133"/>
    </row>
    <row r="342" spans="1:5" s="21" customFormat="1" ht="15" customHeight="1" x14ac:dyDescent="0.25">
      <c r="A342" s="184"/>
      <c r="B342" s="27" t="s">
        <v>12</v>
      </c>
      <c r="C342" s="69"/>
      <c r="D342" s="97">
        <v>0.9</v>
      </c>
      <c r="E342" s="132"/>
    </row>
    <row r="343" spans="1:5" s="21" customFormat="1" ht="18" customHeight="1" x14ac:dyDescent="0.25">
      <c r="A343" s="198" t="s">
        <v>75</v>
      </c>
      <c r="B343" s="16" t="s">
        <v>90</v>
      </c>
      <c r="C343" s="20"/>
      <c r="D343" s="46">
        <f>SUM(D344)</f>
        <v>61.7</v>
      </c>
      <c r="E343" s="46">
        <f>SUM(E344)</f>
        <v>1.3</v>
      </c>
    </row>
    <row r="344" spans="1:5" s="21" customFormat="1" x14ac:dyDescent="0.25">
      <c r="A344" s="199"/>
      <c r="B344" s="66" t="s">
        <v>107</v>
      </c>
      <c r="C344" s="11" t="s">
        <v>15</v>
      </c>
      <c r="D344" s="13">
        <f>SUM(D348+D345)</f>
        <v>61.7</v>
      </c>
      <c r="E344" s="13">
        <f>SUM(E348+E345)</f>
        <v>1.3</v>
      </c>
    </row>
    <row r="345" spans="1:5" s="21" customFormat="1" x14ac:dyDescent="0.25">
      <c r="A345" s="199"/>
      <c r="B345" s="60" t="s">
        <v>14</v>
      </c>
      <c r="C345" s="106"/>
      <c r="D345" s="80">
        <f>SUM(D346:D347)</f>
        <v>60.6</v>
      </c>
      <c r="E345" s="80">
        <f>SUM(E346:E347)</f>
        <v>1.3</v>
      </c>
    </row>
    <row r="346" spans="1:5" s="21" customFormat="1" x14ac:dyDescent="0.25">
      <c r="A346" s="199"/>
      <c r="B346" s="26" t="s">
        <v>134</v>
      </c>
      <c r="C346" s="106"/>
      <c r="D346" s="130">
        <v>4.5999999999999996</v>
      </c>
      <c r="E346" s="181"/>
    </row>
    <row r="347" spans="1:5" s="21" customFormat="1" x14ac:dyDescent="0.25">
      <c r="A347" s="199"/>
      <c r="B347" s="26" t="s">
        <v>125</v>
      </c>
      <c r="C347" s="128"/>
      <c r="D347" s="98">
        <v>56</v>
      </c>
      <c r="E347" s="81">
        <v>1.3</v>
      </c>
    </row>
    <row r="348" spans="1:5" s="21" customFormat="1" x14ac:dyDescent="0.25">
      <c r="A348" s="209"/>
      <c r="B348" s="27" t="s">
        <v>12</v>
      </c>
      <c r="C348" s="72"/>
      <c r="D348" s="134">
        <v>1.1000000000000001</v>
      </c>
      <c r="E348" s="132"/>
    </row>
    <row r="349" spans="1:5" s="21" customFormat="1" ht="18" customHeight="1" x14ac:dyDescent="0.25">
      <c r="A349" s="198" t="s">
        <v>76</v>
      </c>
      <c r="B349" s="16" t="s">
        <v>92</v>
      </c>
      <c r="C349" s="20"/>
      <c r="D349" s="46">
        <f>SUM(D350)</f>
        <v>12</v>
      </c>
      <c r="E349" s="47">
        <f>SUM(E350)</f>
        <v>0</v>
      </c>
    </row>
    <row r="350" spans="1:5" s="21" customFormat="1" x14ac:dyDescent="0.25">
      <c r="A350" s="199"/>
      <c r="B350" s="66" t="s">
        <v>107</v>
      </c>
      <c r="C350" s="11" t="s">
        <v>15</v>
      </c>
      <c r="D350" s="13">
        <f>SUM(D354+D351)</f>
        <v>12</v>
      </c>
      <c r="E350" s="50">
        <f>SUM(E354)</f>
        <v>0</v>
      </c>
    </row>
    <row r="351" spans="1:5" s="21" customFormat="1" x14ac:dyDescent="0.25">
      <c r="A351" s="199"/>
      <c r="B351" s="60" t="s">
        <v>14</v>
      </c>
      <c r="C351" s="106"/>
      <c r="D351" s="80">
        <f>SUM(D352:D353)</f>
        <v>8.8000000000000007</v>
      </c>
      <c r="E351" s="50"/>
    </row>
    <row r="352" spans="1:5" s="21" customFormat="1" x14ac:dyDescent="0.25">
      <c r="A352" s="199"/>
      <c r="B352" s="26" t="s">
        <v>134</v>
      </c>
      <c r="C352" s="106"/>
      <c r="D352" s="98">
        <v>7.7</v>
      </c>
      <c r="E352" s="125"/>
    </row>
    <row r="353" spans="1:5" s="21" customFormat="1" x14ac:dyDescent="0.25">
      <c r="A353" s="199"/>
      <c r="B353" s="26" t="s">
        <v>125</v>
      </c>
      <c r="C353" s="179"/>
      <c r="D353" s="98">
        <v>1.1000000000000001</v>
      </c>
      <c r="E353" s="125"/>
    </row>
    <row r="354" spans="1:5" s="21" customFormat="1" x14ac:dyDescent="0.25">
      <c r="A354" s="199"/>
      <c r="B354" s="27" t="s">
        <v>12</v>
      </c>
      <c r="C354" s="72"/>
      <c r="D354" s="15">
        <v>3.2</v>
      </c>
      <c r="E354" s="41"/>
    </row>
    <row r="355" spans="1:5" s="21" customFormat="1" ht="18" customHeight="1" x14ac:dyDescent="0.25">
      <c r="A355" s="198" t="s">
        <v>78</v>
      </c>
      <c r="B355" s="16" t="s">
        <v>93</v>
      </c>
      <c r="C355" s="19"/>
      <c r="D355" s="46">
        <f>SUM(D356)</f>
        <v>17</v>
      </c>
      <c r="E355" s="47">
        <f>SUM(E356)</f>
        <v>0</v>
      </c>
    </row>
    <row r="356" spans="1:5" s="21" customFormat="1" x14ac:dyDescent="0.25">
      <c r="A356" s="199"/>
      <c r="B356" s="66" t="s">
        <v>107</v>
      </c>
      <c r="C356" s="11" t="s">
        <v>15</v>
      </c>
      <c r="D356" s="13">
        <f>SUM(D360+D357)</f>
        <v>17</v>
      </c>
      <c r="E356" s="50">
        <f>SUM(E360)</f>
        <v>0</v>
      </c>
    </row>
    <row r="357" spans="1:5" s="21" customFormat="1" x14ac:dyDescent="0.25">
      <c r="A357" s="199"/>
      <c r="B357" s="60" t="s">
        <v>14</v>
      </c>
      <c r="C357" s="106"/>
      <c r="D357" s="80">
        <f>SUM(D358:D359)</f>
        <v>15.6</v>
      </c>
      <c r="E357" s="50"/>
    </row>
    <row r="358" spans="1:5" s="21" customFormat="1" x14ac:dyDescent="0.25">
      <c r="A358" s="199"/>
      <c r="B358" s="26" t="s">
        <v>134</v>
      </c>
      <c r="C358" s="106"/>
      <c r="D358" s="98">
        <v>6</v>
      </c>
      <c r="E358" s="125"/>
    </row>
    <row r="359" spans="1:5" s="21" customFormat="1" x14ac:dyDescent="0.25">
      <c r="A359" s="199"/>
      <c r="B359" s="26" t="s">
        <v>125</v>
      </c>
      <c r="C359" s="177"/>
      <c r="D359" s="98">
        <v>9.6</v>
      </c>
      <c r="E359" s="125"/>
    </row>
    <row r="360" spans="1:5" s="21" customFormat="1" x14ac:dyDescent="0.25">
      <c r="A360" s="199"/>
      <c r="B360" s="27" t="s">
        <v>12</v>
      </c>
      <c r="C360" s="72"/>
      <c r="D360" s="15">
        <v>1.4</v>
      </c>
      <c r="E360" s="41"/>
    </row>
    <row r="361" spans="1:5" s="21" customFormat="1" ht="18" customHeight="1" x14ac:dyDescent="0.25">
      <c r="A361" s="198" t="s">
        <v>79</v>
      </c>
      <c r="B361" s="16" t="s">
        <v>94</v>
      </c>
      <c r="C361" s="20"/>
      <c r="D361" s="46">
        <f>SUM(D362)</f>
        <v>37.400000000000006</v>
      </c>
      <c r="E361" s="47">
        <f>SUM(E362)</f>
        <v>0</v>
      </c>
    </row>
    <row r="362" spans="1:5" s="21" customFormat="1" x14ac:dyDescent="0.25">
      <c r="A362" s="199"/>
      <c r="B362" s="66" t="s">
        <v>107</v>
      </c>
      <c r="C362" s="11" t="s">
        <v>15</v>
      </c>
      <c r="D362" s="13">
        <f>SUM(D366+D363)</f>
        <v>37.400000000000006</v>
      </c>
      <c r="E362" s="50">
        <f>SUM(E366)</f>
        <v>0</v>
      </c>
    </row>
    <row r="363" spans="1:5" s="21" customFormat="1" x14ac:dyDescent="0.25">
      <c r="A363" s="184"/>
      <c r="B363" s="60" t="s">
        <v>14</v>
      </c>
      <c r="C363" s="106"/>
      <c r="D363" s="80">
        <f>SUM(D364:D365)</f>
        <v>32.700000000000003</v>
      </c>
      <c r="E363" s="50"/>
    </row>
    <row r="364" spans="1:5" s="21" customFormat="1" x14ac:dyDescent="0.25">
      <c r="A364" s="184"/>
      <c r="B364" s="26" t="s">
        <v>134</v>
      </c>
      <c r="C364" s="106"/>
      <c r="D364" s="130">
        <v>9.9</v>
      </c>
      <c r="E364" s="131"/>
    </row>
    <row r="365" spans="1:5" s="21" customFormat="1" x14ac:dyDescent="0.25">
      <c r="A365" s="184"/>
      <c r="B365" s="26" t="s">
        <v>125</v>
      </c>
      <c r="C365" s="128"/>
      <c r="D365" s="98">
        <v>22.8</v>
      </c>
      <c r="E365" s="133"/>
    </row>
    <row r="366" spans="1:5" s="21" customFormat="1" ht="15" customHeight="1" x14ac:dyDescent="0.25">
      <c r="A366" s="184"/>
      <c r="B366" s="27" t="s">
        <v>12</v>
      </c>
      <c r="C366" s="69"/>
      <c r="D366" s="134">
        <v>4.7</v>
      </c>
      <c r="E366" s="132"/>
    </row>
    <row r="367" spans="1:5" s="21" customFormat="1" ht="18" customHeight="1" x14ac:dyDescent="0.25">
      <c r="A367" s="186" t="s">
        <v>81</v>
      </c>
      <c r="B367" s="16" t="s">
        <v>95</v>
      </c>
      <c r="C367" s="19"/>
      <c r="D367" s="46">
        <f>SUM(D368)</f>
        <v>6.9</v>
      </c>
      <c r="E367" s="47">
        <f>SUM(E368)</f>
        <v>0</v>
      </c>
    </row>
    <row r="368" spans="1:5" s="21" customFormat="1" x14ac:dyDescent="0.25">
      <c r="A368" s="184"/>
      <c r="B368" s="66" t="s">
        <v>107</v>
      </c>
      <c r="C368" s="11" t="s">
        <v>15</v>
      </c>
      <c r="D368" s="13">
        <f>SUM(D372+D369)</f>
        <v>6.9</v>
      </c>
      <c r="E368" s="50">
        <f>SUM(E372)</f>
        <v>0</v>
      </c>
    </row>
    <row r="369" spans="1:5" s="21" customFormat="1" x14ac:dyDescent="0.25">
      <c r="A369" s="184"/>
      <c r="B369" s="60" t="s">
        <v>14</v>
      </c>
      <c r="C369" s="106"/>
      <c r="D369" s="80">
        <f>SUM(D370:D371)</f>
        <v>6.4</v>
      </c>
      <c r="E369" s="50"/>
    </row>
    <row r="370" spans="1:5" s="21" customFormat="1" x14ac:dyDescent="0.25">
      <c r="A370" s="184"/>
      <c r="B370" s="26" t="s">
        <v>134</v>
      </c>
      <c r="C370" s="106"/>
      <c r="D370" s="98">
        <v>5.5</v>
      </c>
      <c r="E370" s="125"/>
    </row>
    <row r="371" spans="1:5" s="21" customFormat="1" x14ac:dyDescent="0.25">
      <c r="A371" s="184"/>
      <c r="B371" s="26" t="s">
        <v>125</v>
      </c>
      <c r="C371" s="175"/>
      <c r="D371" s="98">
        <v>0.9</v>
      </c>
      <c r="E371" s="125"/>
    </row>
    <row r="372" spans="1:5" s="21" customFormat="1" ht="15" customHeight="1" x14ac:dyDescent="0.25">
      <c r="A372" s="185"/>
      <c r="B372" s="27" t="s">
        <v>12</v>
      </c>
      <c r="C372" s="69"/>
      <c r="D372" s="22">
        <v>0.5</v>
      </c>
      <c r="E372" s="38"/>
    </row>
    <row r="373" spans="1:5" s="21" customFormat="1" ht="18" customHeight="1" x14ac:dyDescent="0.25">
      <c r="A373" s="186" t="s">
        <v>82</v>
      </c>
      <c r="B373" s="16" t="s">
        <v>96</v>
      </c>
      <c r="C373" s="19"/>
      <c r="D373" s="46">
        <f>SUM(D374)</f>
        <v>35.700000000000003</v>
      </c>
      <c r="E373" s="46">
        <f>SUM(E374)</f>
        <v>1.4</v>
      </c>
    </row>
    <row r="374" spans="1:5" s="21" customFormat="1" x14ac:dyDescent="0.25">
      <c r="A374" s="184"/>
      <c r="B374" s="66" t="s">
        <v>107</v>
      </c>
      <c r="C374" s="11" t="s">
        <v>15</v>
      </c>
      <c r="D374" s="13">
        <f>SUM(D378+D375)</f>
        <v>35.700000000000003</v>
      </c>
      <c r="E374" s="13">
        <f>SUM(E378+E375)</f>
        <v>1.4</v>
      </c>
    </row>
    <row r="375" spans="1:5" s="21" customFormat="1" x14ac:dyDescent="0.25">
      <c r="A375" s="184"/>
      <c r="B375" s="60" t="s">
        <v>14</v>
      </c>
      <c r="C375" s="106"/>
      <c r="D375" s="80">
        <f>SUM(D376:D377)</f>
        <v>31.2</v>
      </c>
      <c r="E375" s="80">
        <f>SUM(E376:E377)</f>
        <v>1.4</v>
      </c>
    </row>
    <row r="376" spans="1:5" s="21" customFormat="1" x14ac:dyDescent="0.25">
      <c r="A376" s="184"/>
      <c r="B376" s="26" t="s">
        <v>134</v>
      </c>
      <c r="C376" s="106"/>
      <c r="D376" s="130">
        <v>9.5</v>
      </c>
      <c r="E376" s="181"/>
    </row>
    <row r="377" spans="1:5" s="21" customFormat="1" x14ac:dyDescent="0.25">
      <c r="A377" s="184"/>
      <c r="B377" s="26" t="s">
        <v>125</v>
      </c>
      <c r="C377" s="135"/>
      <c r="D377" s="98">
        <v>21.7</v>
      </c>
      <c r="E377" s="81">
        <v>1.4</v>
      </c>
    </row>
    <row r="378" spans="1:5" s="21" customFormat="1" ht="15" customHeight="1" x14ac:dyDescent="0.25">
      <c r="A378" s="184"/>
      <c r="B378" s="27" t="s">
        <v>12</v>
      </c>
      <c r="C378" s="59"/>
      <c r="D378" s="97">
        <v>4.5</v>
      </c>
      <c r="E378" s="132"/>
    </row>
    <row r="379" spans="1:5" s="21" customFormat="1" ht="18" customHeight="1" x14ac:dyDescent="0.25">
      <c r="A379" s="198" t="s">
        <v>84</v>
      </c>
      <c r="B379" s="55" t="s">
        <v>97</v>
      </c>
      <c r="C379" s="37"/>
      <c r="D379" s="46">
        <f>SUM(D380)</f>
        <v>157.10000000000002</v>
      </c>
      <c r="E379" s="47">
        <f>SUM(E380)</f>
        <v>0</v>
      </c>
    </row>
    <row r="380" spans="1:5" s="21" customFormat="1" x14ac:dyDescent="0.25">
      <c r="A380" s="199"/>
      <c r="B380" s="66" t="s">
        <v>107</v>
      </c>
      <c r="C380" s="11" t="s">
        <v>15</v>
      </c>
      <c r="D380" s="13">
        <f>SUM(D384+D381)</f>
        <v>157.10000000000002</v>
      </c>
      <c r="E380" s="50">
        <f>SUM(E384)</f>
        <v>0</v>
      </c>
    </row>
    <row r="381" spans="1:5" s="21" customFormat="1" x14ac:dyDescent="0.25">
      <c r="A381" s="199"/>
      <c r="B381" s="60" t="s">
        <v>14</v>
      </c>
      <c r="C381" s="106"/>
      <c r="D381" s="80">
        <f>SUM(D382:D383)</f>
        <v>156.80000000000001</v>
      </c>
      <c r="E381" s="50"/>
    </row>
    <row r="382" spans="1:5" s="21" customFormat="1" x14ac:dyDescent="0.25">
      <c r="A382" s="199"/>
      <c r="B382" s="26" t="s">
        <v>134</v>
      </c>
      <c r="C382" s="106"/>
      <c r="D382" s="130">
        <v>11.8</v>
      </c>
      <c r="E382" s="131"/>
    </row>
    <row r="383" spans="1:5" s="21" customFormat="1" x14ac:dyDescent="0.25">
      <c r="A383" s="199"/>
      <c r="B383" s="26" t="s">
        <v>125</v>
      </c>
      <c r="C383" s="128"/>
      <c r="D383" s="98">
        <v>145</v>
      </c>
      <c r="E383" s="133"/>
    </row>
    <row r="384" spans="1:5" s="21" customFormat="1" ht="15" customHeight="1" x14ac:dyDescent="0.25">
      <c r="A384" s="209"/>
      <c r="B384" s="27" t="s">
        <v>12</v>
      </c>
      <c r="C384" s="72"/>
      <c r="D384" s="134">
        <v>0.3</v>
      </c>
      <c r="E384" s="132"/>
    </row>
    <row r="385" spans="1:5" s="21" customFormat="1" ht="18" customHeight="1" x14ac:dyDescent="0.25">
      <c r="A385" s="198" t="s">
        <v>85</v>
      </c>
      <c r="B385" s="16" t="s">
        <v>98</v>
      </c>
      <c r="C385" s="19"/>
      <c r="D385" s="17">
        <f t="shared" ref="D385:E385" si="41">SUM(D386)</f>
        <v>15.4</v>
      </c>
      <c r="E385" s="122">
        <f t="shared" si="41"/>
        <v>0</v>
      </c>
    </row>
    <row r="386" spans="1:5" s="21" customFormat="1" ht="16.5" customHeight="1" x14ac:dyDescent="0.25">
      <c r="A386" s="199"/>
      <c r="B386" s="10" t="s">
        <v>107</v>
      </c>
      <c r="C386" s="11" t="s">
        <v>15</v>
      </c>
      <c r="D386" s="13">
        <f>SUM(D387+D390)</f>
        <v>15.4</v>
      </c>
      <c r="E386" s="50">
        <f>SUM(E387+E390)</f>
        <v>0</v>
      </c>
    </row>
    <row r="387" spans="1:5" s="21" customFormat="1" ht="15" customHeight="1" x14ac:dyDescent="0.25">
      <c r="A387" s="184"/>
      <c r="B387" s="25" t="s">
        <v>14</v>
      </c>
      <c r="C387" s="246"/>
      <c r="D387" s="6">
        <f>SUM(D388:D389)</f>
        <v>12.4</v>
      </c>
      <c r="E387" s="41"/>
    </row>
    <row r="388" spans="1:5" s="21" customFormat="1" ht="15" customHeight="1" x14ac:dyDescent="0.25">
      <c r="A388" s="184"/>
      <c r="B388" s="26" t="s">
        <v>134</v>
      </c>
      <c r="C388" s="247"/>
      <c r="D388" s="31">
        <v>3.1</v>
      </c>
      <c r="E388" s="41"/>
    </row>
    <row r="389" spans="1:5" s="24" customFormat="1" ht="15" customHeight="1" x14ac:dyDescent="0.25">
      <c r="A389" s="184"/>
      <c r="B389" s="26" t="s">
        <v>125</v>
      </c>
      <c r="C389" s="247"/>
      <c r="D389" s="31">
        <v>9.3000000000000007</v>
      </c>
      <c r="E389" s="126"/>
    </row>
    <row r="390" spans="1:5" s="21" customFormat="1" ht="15" customHeight="1" x14ac:dyDescent="0.25">
      <c r="A390" s="184"/>
      <c r="B390" s="27" t="s">
        <v>12</v>
      </c>
      <c r="C390" s="248"/>
      <c r="D390" s="6">
        <v>3</v>
      </c>
      <c r="E390" s="41"/>
    </row>
    <row r="391" spans="1:5" s="21" customFormat="1" ht="18" customHeight="1" x14ac:dyDescent="0.25">
      <c r="A391" s="198" t="s">
        <v>87</v>
      </c>
      <c r="B391" s="16" t="s">
        <v>99</v>
      </c>
      <c r="C391" s="19"/>
      <c r="D391" s="46">
        <f>SUM(D392)</f>
        <v>21.2</v>
      </c>
      <c r="E391" s="47">
        <f>SUM(E392)</f>
        <v>0</v>
      </c>
    </row>
    <row r="392" spans="1:5" s="21" customFormat="1" ht="15" customHeight="1" x14ac:dyDescent="0.25">
      <c r="A392" s="199"/>
      <c r="B392" s="66" t="s">
        <v>107</v>
      </c>
      <c r="C392" s="11" t="s">
        <v>15</v>
      </c>
      <c r="D392" s="13">
        <f>SUM(D396+D393)</f>
        <v>21.2</v>
      </c>
      <c r="E392" s="50">
        <f>SUM(E396)</f>
        <v>0</v>
      </c>
    </row>
    <row r="393" spans="1:5" s="21" customFormat="1" ht="15" customHeight="1" x14ac:dyDescent="0.25">
      <c r="A393" s="199"/>
      <c r="B393" s="60" t="s">
        <v>14</v>
      </c>
      <c r="C393" s="106"/>
      <c r="D393" s="80">
        <f>SUM(D394:D395)</f>
        <v>19.7</v>
      </c>
      <c r="E393" s="50"/>
    </row>
    <row r="394" spans="1:5" s="21" customFormat="1" ht="15" customHeight="1" x14ac:dyDescent="0.25">
      <c r="A394" s="199"/>
      <c r="B394" s="26" t="s">
        <v>134</v>
      </c>
      <c r="C394" s="106"/>
      <c r="D394" s="130">
        <v>5.7</v>
      </c>
      <c r="E394" s="131"/>
    </row>
    <row r="395" spans="1:5" s="21" customFormat="1" ht="15" customHeight="1" x14ac:dyDescent="0.25">
      <c r="A395" s="199"/>
      <c r="B395" s="26" t="s">
        <v>125</v>
      </c>
      <c r="C395" s="128"/>
      <c r="D395" s="98">
        <v>14</v>
      </c>
      <c r="E395" s="133"/>
    </row>
    <row r="396" spans="1:5" s="21" customFormat="1" ht="15" customHeight="1" x14ac:dyDescent="0.25">
      <c r="A396" s="199"/>
      <c r="B396" s="27" t="s">
        <v>12</v>
      </c>
      <c r="C396" s="69"/>
      <c r="D396" s="97">
        <v>1.5</v>
      </c>
      <c r="E396" s="132"/>
    </row>
    <row r="397" spans="1:5" s="21" customFormat="1" ht="18" customHeight="1" x14ac:dyDescent="0.25">
      <c r="A397" s="198" t="s">
        <v>89</v>
      </c>
      <c r="B397" s="16" t="s">
        <v>100</v>
      </c>
      <c r="C397" s="19"/>
      <c r="D397" s="46">
        <f>SUM(D398)</f>
        <v>7.1999999999999993</v>
      </c>
      <c r="E397" s="47">
        <f>SUM(E398)</f>
        <v>0</v>
      </c>
    </row>
    <row r="398" spans="1:5" s="21" customFormat="1" x14ac:dyDescent="0.25">
      <c r="A398" s="199"/>
      <c r="B398" s="66" t="s">
        <v>107</v>
      </c>
      <c r="C398" s="11" t="s">
        <v>15</v>
      </c>
      <c r="D398" s="13">
        <f>SUM(D401+D399)</f>
        <v>7.1999999999999993</v>
      </c>
      <c r="E398" s="50">
        <f>SUM(E401)</f>
        <v>0</v>
      </c>
    </row>
    <row r="399" spans="1:5" s="21" customFormat="1" x14ac:dyDescent="0.25">
      <c r="A399" s="184"/>
      <c r="B399" s="60" t="s">
        <v>14</v>
      </c>
      <c r="C399" s="106"/>
      <c r="D399" s="80">
        <f>SUM(D400:D400)</f>
        <v>6.1</v>
      </c>
      <c r="E399" s="50"/>
    </row>
    <row r="400" spans="1:5" s="21" customFormat="1" x14ac:dyDescent="0.25">
      <c r="A400" s="184"/>
      <c r="B400" s="26" t="s">
        <v>134</v>
      </c>
      <c r="C400" s="106"/>
      <c r="D400" s="98">
        <v>6.1</v>
      </c>
      <c r="E400" s="125"/>
    </row>
    <row r="401" spans="1:5" s="21" customFormat="1" ht="15" customHeight="1" x14ac:dyDescent="0.25">
      <c r="A401" s="184"/>
      <c r="B401" s="27" t="s">
        <v>12</v>
      </c>
      <c r="C401" s="69"/>
      <c r="D401" s="6">
        <v>1.1000000000000001</v>
      </c>
      <c r="E401" s="41"/>
    </row>
    <row r="402" spans="1:5" s="21" customFormat="1" ht="18" customHeight="1" x14ac:dyDescent="0.25">
      <c r="A402" s="198" t="s">
        <v>91</v>
      </c>
      <c r="B402" s="16" t="s">
        <v>101</v>
      </c>
      <c r="C402" s="19"/>
      <c r="D402" s="46">
        <f>SUM(D403)</f>
        <v>8.1999999999999993</v>
      </c>
      <c r="E402" s="47">
        <f>SUM(E403)</f>
        <v>0</v>
      </c>
    </row>
    <row r="403" spans="1:5" s="21" customFormat="1" ht="15" customHeight="1" x14ac:dyDescent="0.25">
      <c r="A403" s="199"/>
      <c r="B403" s="66" t="s">
        <v>107</v>
      </c>
      <c r="C403" s="11" t="s">
        <v>15</v>
      </c>
      <c r="D403" s="13">
        <f>SUM(D406+D404)</f>
        <v>8.1999999999999993</v>
      </c>
      <c r="E403" s="50">
        <f>SUM(E406)</f>
        <v>0</v>
      </c>
    </row>
    <row r="404" spans="1:5" s="21" customFormat="1" ht="15" customHeight="1" x14ac:dyDescent="0.25">
      <c r="A404" s="184"/>
      <c r="B404" s="60" t="s">
        <v>14</v>
      </c>
      <c r="C404" s="106"/>
      <c r="D404" s="80">
        <f>SUM(D405:D405)</f>
        <v>7.2</v>
      </c>
      <c r="E404" s="50"/>
    </row>
    <row r="405" spans="1:5" s="21" customFormat="1" ht="15" customHeight="1" x14ac:dyDescent="0.25">
      <c r="A405" s="184"/>
      <c r="B405" s="26" t="s">
        <v>134</v>
      </c>
      <c r="C405" s="106"/>
      <c r="D405" s="98">
        <v>7.2</v>
      </c>
      <c r="E405" s="125"/>
    </row>
    <row r="406" spans="1:5" s="21" customFormat="1" ht="15" customHeight="1" x14ac:dyDescent="0.25">
      <c r="A406" s="184"/>
      <c r="B406" s="27" t="s">
        <v>12</v>
      </c>
      <c r="C406" s="69"/>
      <c r="D406" s="6">
        <v>1</v>
      </c>
      <c r="E406" s="41"/>
    </row>
    <row r="407" spans="1:5" s="21" customFormat="1" ht="18" customHeight="1" x14ac:dyDescent="0.25">
      <c r="A407" s="198" t="s">
        <v>137</v>
      </c>
      <c r="B407" s="16" t="s">
        <v>102</v>
      </c>
      <c r="C407" s="19"/>
      <c r="D407" s="46">
        <f>SUM(D408)</f>
        <v>7.5</v>
      </c>
      <c r="E407" s="47">
        <f>SUM(E408)</f>
        <v>0</v>
      </c>
    </row>
    <row r="408" spans="1:5" s="21" customFormat="1" ht="15" customHeight="1" x14ac:dyDescent="0.25">
      <c r="A408" s="199"/>
      <c r="B408" s="66" t="s">
        <v>107</v>
      </c>
      <c r="C408" s="11" t="s">
        <v>15</v>
      </c>
      <c r="D408" s="13">
        <f>SUM(D412+D409)</f>
        <v>7.5</v>
      </c>
      <c r="E408" s="50">
        <f>SUM(E412)</f>
        <v>0</v>
      </c>
    </row>
    <row r="409" spans="1:5" s="21" customFormat="1" ht="15" customHeight="1" x14ac:dyDescent="0.25">
      <c r="A409" s="199"/>
      <c r="B409" s="60" t="s">
        <v>14</v>
      </c>
      <c r="C409" s="106"/>
      <c r="D409" s="80">
        <f>SUM(D410:D411)</f>
        <v>6.5</v>
      </c>
      <c r="E409" s="50"/>
    </row>
    <row r="410" spans="1:5" s="21" customFormat="1" ht="15" customHeight="1" x14ac:dyDescent="0.25">
      <c r="A410" s="199"/>
      <c r="B410" s="26" t="s">
        <v>134</v>
      </c>
      <c r="C410" s="106"/>
      <c r="D410" s="130">
        <v>3</v>
      </c>
      <c r="E410" s="131"/>
    </row>
    <row r="411" spans="1:5" s="21" customFormat="1" ht="15" customHeight="1" x14ac:dyDescent="0.25">
      <c r="A411" s="199"/>
      <c r="B411" s="26" t="s">
        <v>125</v>
      </c>
      <c r="C411" s="128"/>
      <c r="D411" s="98">
        <v>3.5</v>
      </c>
      <c r="E411" s="133"/>
    </row>
    <row r="412" spans="1:5" s="21" customFormat="1" ht="15" customHeight="1" x14ac:dyDescent="0.25">
      <c r="A412" s="199"/>
      <c r="B412" s="27" t="s">
        <v>12</v>
      </c>
      <c r="C412" s="72"/>
      <c r="D412" s="134">
        <v>1</v>
      </c>
      <c r="E412" s="132"/>
    </row>
    <row r="413" spans="1:5" s="21" customFormat="1" ht="18" customHeight="1" x14ac:dyDescent="0.25">
      <c r="A413" s="198" t="s">
        <v>138</v>
      </c>
      <c r="B413" s="16" t="s">
        <v>103</v>
      </c>
      <c r="C413" s="19"/>
      <c r="D413" s="46">
        <f>SUM(D414)</f>
        <v>153.19999999999999</v>
      </c>
      <c r="E413" s="46">
        <f>SUM(E414)</f>
        <v>5.4</v>
      </c>
    </row>
    <row r="414" spans="1:5" s="21" customFormat="1" ht="15" customHeight="1" x14ac:dyDescent="0.25">
      <c r="A414" s="199"/>
      <c r="B414" s="64" t="s">
        <v>119</v>
      </c>
      <c r="C414" s="54" t="s">
        <v>17</v>
      </c>
      <c r="D414" s="13">
        <f>SUM(D418+D415)</f>
        <v>153.19999999999999</v>
      </c>
      <c r="E414" s="40">
        <f>SUM(E418)</f>
        <v>5.4</v>
      </c>
    </row>
    <row r="415" spans="1:5" s="21" customFormat="1" ht="15" customHeight="1" x14ac:dyDescent="0.25">
      <c r="A415" s="184"/>
      <c r="B415" s="60" t="s">
        <v>14</v>
      </c>
      <c r="C415" s="192"/>
      <c r="D415" s="80">
        <f>SUM(D416:D417)</f>
        <v>111.4</v>
      </c>
      <c r="E415" s="81"/>
    </row>
    <row r="416" spans="1:5" s="21" customFormat="1" ht="15" customHeight="1" x14ac:dyDescent="0.25">
      <c r="A416" s="184"/>
      <c r="B416" s="26" t="s">
        <v>134</v>
      </c>
      <c r="C416" s="193"/>
      <c r="D416" s="81">
        <v>3.9</v>
      </c>
      <c r="E416" s="82"/>
    </row>
    <row r="417" spans="1:5" s="21" customFormat="1" ht="15" customHeight="1" x14ac:dyDescent="0.25">
      <c r="A417" s="184"/>
      <c r="B417" s="26" t="s">
        <v>125</v>
      </c>
      <c r="C417" s="193"/>
      <c r="D417" s="81">
        <v>107.5</v>
      </c>
      <c r="E417" s="82"/>
    </row>
    <row r="418" spans="1:5" s="21" customFormat="1" ht="15" customHeight="1" x14ac:dyDescent="0.25">
      <c r="A418" s="184"/>
      <c r="B418" s="27" t="s">
        <v>12</v>
      </c>
      <c r="C418" s="203"/>
      <c r="D418" s="97">
        <v>41.8</v>
      </c>
      <c r="E418" s="132">
        <v>5.4</v>
      </c>
    </row>
    <row r="419" spans="1:5" s="21" customFormat="1" ht="18" customHeight="1" x14ac:dyDescent="0.25">
      <c r="A419" s="215" t="s">
        <v>139</v>
      </c>
      <c r="B419" s="142" t="s">
        <v>140</v>
      </c>
      <c r="C419" s="19"/>
      <c r="D419" s="46">
        <f>SUM(D420)</f>
        <v>25.7</v>
      </c>
      <c r="E419" s="46">
        <f>SUM(E420)</f>
        <v>9.6999999999999993</v>
      </c>
    </row>
    <row r="420" spans="1:5" s="21" customFormat="1" ht="15" customHeight="1" x14ac:dyDescent="0.25">
      <c r="A420" s="215"/>
      <c r="B420" s="143" t="s">
        <v>110</v>
      </c>
      <c r="C420" s="11" t="s">
        <v>18</v>
      </c>
      <c r="D420" s="13">
        <f>SUM(D421)</f>
        <v>25.7</v>
      </c>
      <c r="E420" s="13">
        <f>SUM(E421)</f>
        <v>9.6999999999999993</v>
      </c>
    </row>
    <row r="421" spans="1:5" s="21" customFormat="1" ht="15" customHeight="1" x14ac:dyDescent="0.25">
      <c r="A421" s="215"/>
      <c r="B421" s="144" t="s">
        <v>14</v>
      </c>
      <c r="C421" s="141"/>
      <c r="D421" s="80">
        <f>SUM(D422:D422)</f>
        <v>25.7</v>
      </c>
      <c r="E421" s="80">
        <f>SUM(E422:E422)</f>
        <v>9.6999999999999993</v>
      </c>
    </row>
    <row r="422" spans="1:5" s="21" customFormat="1" ht="15" customHeight="1" x14ac:dyDescent="0.25">
      <c r="A422" s="216"/>
      <c r="B422" s="26" t="s">
        <v>125</v>
      </c>
      <c r="C422" s="141"/>
      <c r="D422" s="130">
        <v>25.7</v>
      </c>
      <c r="E422" s="174">
        <v>9.6999999999999993</v>
      </c>
    </row>
    <row r="423" spans="1:5" s="21" customFormat="1" ht="21" customHeight="1" x14ac:dyDescent="0.25">
      <c r="A423" s="236" t="s">
        <v>104</v>
      </c>
      <c r="B423" s="236"/>
      <c r="C423" s="2"/>
      <c r="D423" s="3">
        <f>SUM(D456+D452+D446+D440+D435+D429+D424)</f>
        <v>7152.7</v>
      </c>
      <c r="E423" s="3">
        <f>SUM(E456+E452+E446+E440+E435+E429+E424)</f>
        <v>29.700000000000003</v>
      </c>
    </row>
    <row r="424" spans="1:5" s="21" customFormat="1" ht="15" customHeight="1" x14ac:dyDescent="0.25">
      <c r="A424" s="231" t="s">
        <v>105</v>
      </c>
      <c r="B424" s="210"/>
      <c r="C424" s="129" t="s">
        <v>8</v>
      </c>
      <c r="D424" s="4">
        <f>SUM(D428+D425)</f>
        <v>228.50000000000003</v>
      </c>
      <c r="E424" s="56">
        <f>SUM(E428)</f>
        <v>0</v>
      </c>
    </row>
    <row r="425" spans="1:5" s="21" customFormat="1" ht="15" customHeight="1" x14ac:dyDescent="0.25">
      <c r="A425" s="231"/>
      <c r="B425" s="25" t="s">
        <v>11</v>
      </c>
      <c r="C425" s="242"/>
      <c r="D425" s="4">
        <f>SUM(D426:D427)</f>
        <v>222.70000000000002</v>
      </c>
      <c r="E425" s="56"/>
    </row>
    <row r="426" spans="1:5" s="21" customFormat="1" ht="15" customHeight="1" x14ac:dyDescent="0.25">
      <c r="A426" s="232"/>
      <c r="B426" s="26" t="s">
        <v>134</v>
      </c>
      <c r="C426" s="243"/>
      <c r="D426" s="67">
        <f>SUM(D14+D18+D50+D61+D76+D91+D105+D119+D130+D146+D162+D173+D185+D198+D217)</f>
        <v>50.9</v>
      </c>
      <c r="E426" s="56"/>
    </row>
    <row r="427" spans="1:5" s="21" customFormat="1" ht="15" customHeight="1" x14ac:dyDescent="0.25">
      <c r="A427" s="232"/>
      <c r="B427" s="26" t="s">
        <v>125</v>
      </c>
      <c r="C427" s="243"/>
      <c r="D427" s="67">
        <f>SUM(D147+D131+D186+D199+D218+D19+D92)</f>
        <v>171.8</v>
      </c>
      <c r="E427" s="56"/>
    </row>
    <row r="428" spans="1:5" s="21" customFormat="1" ht="15" customHeight="1" x14ac:dyDescent="0.25">
      <c r="A428" s="233"/>
      <c r="B428" s="27" t="s">
        <v>12</v>
      </c>
      <c r="C428" s="244"/>
      <c r="D428" s="33">
        <f>SUM(D20)</f>
        <v>5.8</v>
      </c>
      <c r="E428" s="33"/>
    </row>
    <row r="429" spans="1:5" s="21" customFormat="1" ht="15" customHeight="1" x14ac:dyDescent="0.25">
      <c r="A429" s="213" t="s">
        <v>106</v>
      </c>
      <c r="B429" s="214"/>
      <c r="C429" s="140" t="s">
        <v>13</v>
      </c>
      <c r="D429" s="5">
        <f>SUM(D430+D434+D431)</f>
        <v>3494.2</v>
      </c>
      <c r="E429" s="5">
        <f>SUM(E430+E434+E431)</f>
        <v>11.9</v>
      </c>
    </row>
    <row r="430" spans="1:5" s="21" customFormat="1" ht="15" customHeight="1" x14ac:dyDescent="0.25">
      <c r="A430" s="208"/>
      <c r="B430" s="25" t="s">
        <v>128</v>
      </c>
      <c r="C430" s="210"/>
      <c r="D430" s="33">
        <f>SUM(D329)</f>
        <v>0.3</v>
      </c>
      <c r="E430" s="33"/>
    </row>
    <row r="431" spans="1:5" s="21" customFormat="1" ht="15" customHeight="1" x14ac:dyDescent="0.25">
      <c r="A431" s="208"/>
      <c r="B431" s="60" t="s">
        <v>11</v>
      </c>
      <c r="C431" s="211"/>
      <c r="D431" s="33">
        <f>SUM(D432:D433)</f>
        <v>3367.6</v>
      </c>
      <c r="E431" s="33">
        <f>SUM(E432:E433)</f>
        <v>11.9</v>
      </c>
    </row>
    <row r="432" spans="1:5" s="21" customFormat="1" ht="15" customHeight="1" x14ac:dyDescent="0.25">
      <c r="A432" s="208"/>
      <c r="B432" s="26" t="s">
        <v>134</v>
      </c>
      <c r="C432" s="211"/>
      <c r="D432" s="34">
        <f>SUM(D222+D228+D234+D240+D246+D252+D258+D270+D276+D282+D288+D294+D300+D309+D315+D321+D327+D334+D264)</f>
        <v>366.19999999999987</v>
      </c>
      <c r="E432" s="33"/>
    </row>
    <row r="433" spans="1:5" s="24" customFormat="1" ht="15" customHeight="1" x14ac:dyDescent="0.25">
      <c r="A433" s="208"/>
      <c r="B433" s="26" t="s">
        <v>125</v>
      </c>
      <c r="C433" s="211"/>
      <c r="D433" s="34">
        <f>SUM(D229+D241+D253+D295+D322+D223+D235+D247+D259+D265+D271+D277+D283+D289+D301+D316+D310+D328+D335+D23)</f>
        <v>3001.4</v>
      </c>
      <c r="E433" s="34">
        <f>SUM(E229+E241+E253+E295+E322+E223+E235+E247+E259+E265+E271+E277+E283+E289+E301+E316+E310+E328+E335)</f>
        <v>11.9</v>
      </c>
    </row>
    <row r="434" spans="1:5" s="21" customFormat="1" ht="15" customHeight="1" x14ac:dyDescent="0.25">
      <c r="A434" s="208"/>
      <c r="B434" s="27" t="s">
        <v>12</v>
      </c>
      <c r="C434" s="212"/>
      <c r="D434" s="33">
        <f>SUM(D224+D230+D236+D248+D254+D260+D266+D272+D284+D290+D296+D302+D311+D317+D323+D330+D336+D242+D278)</f>
        <v>126.29999999999997</v>
      </c>
      <c r="E434" s="33"/>
    </row>
    <row r="435" spans="1:5" s="21" customFormat="1" ht="15" customHeight="1" x14ac:dyDescent="0.25">
      <c r="A435" s="213" t="s">
        <v>107</v>
      </c>
      <c r="B435" s="214"/>
      <c r="C435" s="140" t="s">
        <v>15</v>
      </c>
      <c r="D435" s="5">
        <f>SUM(D436+D439)</f>
        <v>607</v>
      </c>
      <c r="E435" s="5">
        <f>SUM(E436+E439)</f>
        <v>2.7</v>
      </c>
    </row>
    <row r="436" spans="1:5" s="21" customFormat="1" ht="15" customHeight="1" x14ac:dyDescent="0.25">
      <c r="A436" s="208"/>
      <c r="B436" s="25" t="s">
        <v>11</v>
      </c>
      <c r="C436" s="210"/>
      <c r="D436" s="33">
        <f>SUM(D437:D438)</f>
        <v>582.79999999999995</v>
      </c>
      <c r="E436" s="33">
        <f>SUM(E437:E438)</f>
        <v>2.7</v>
      </c>
    </row>
    <row r="437" spans="1:5" s="21" customFormat="1" ht="15" customHeight="1" x14ac:dyDescent="0.25">
      <c r="A437" s="208"/>
      <c r="B437" s="26" t="s">
        <v>134</v>
      </c>
      <c r="C437" s="211"/>
      <c r="D437" s="34">
        <f>SUM(D26+D340+D346+D352+D358+D364+D370+D376+D382+D388+D394+D400+D405+D410)</f>
        <v>111.49999999999999</v>
      </c>
      <c r="E437" s="33"/>
    </row>
    <row r="438" spans="1:5" s="24" customFormat="1" ht="15" customHeight="1" x14ac:dyDescent="0.25">
      <c r="A438" s="208"/>
      <c r="B438" s="26" t="s">
        <v>125</v>
      </c>
      <c r="C438" s="211"/>
      <c r="D438" s="34">
        <f>SUM(D389+D341+D347+D365+D377+D383+D395+D411+D79+D108+D150+D202+D27+D64+D134+D371+D359+D353)</f>
        <v>471.29999999999995</v>
      </c>
      <c r="E438" s="34">
        <f>SUM(E389+E341+E347+E365+E377+E383+E395+E411+E79+E108+E150+E202+E27+E64+E134+E371+E359+E353)</f>
        <v>2.7</v>
      </c>
    </row>
    <row r="439" spans="1:5" s="21" customFormat="1" ht="15" customHeight="1" x14ac:dyDescent="0.25">
      <c r="A439" s="208"/>
      <c r="B439" s="27" t="s">
        <v>12</v>
      </c>
      <c r="C439" s="212"/>
      <c r="D439" s="33">
        <f>SUM(D342+D348+D354+D360+D366+D372+D378+D384+D390+D396+D401+D406+D412)</f>
        <v>24.200000000000003</v>
      </c>
      <c r="E439" s="33"/>
    </row>
    <row r="440" spans="1:5" s="21" customFormat="1" ht="15" customHeight="1" x14ac:dyDescent="0.25">
      <c r="A440" s="213" t="s">
        <v>108</v>
      </c>
      <c r="B440" s="214"/>
      <c r="C440" s="140" t="s">
        <v>16</v>
      </c>
      <c r="D440" s="5">
        <f>SUM(D442+D445+D441)</f>
        <v>1742.7</v>
      </c>
      <c r="E440" s="53">
        <f>SUM(E442+E445)</f>
        <v>0</v>
      </c>
    </row>
    <row r="441" spans="1:5" s="21" customFormat="1" ht="15" customHeight="1" x14ac:dyDescent="0.25">
      <c r="A441" s="231"/>
      <c r="B441" s="25" t="s">
        <v>129</v>
      </c>
      <c r="C441" s="228"/>
      <c r="D441" s="33">
        <f>SUM(D29)</f>
        <v>167.6</v>
      </c>
      <c r="E441" s="53"/>
    </row>
    <row r="442" spans="1:5" s="21" customFormat="1" ht="15" customHeight="1" x14ac:dyDescent="0.25">
      <c r="A442" s="232"/>
      <c r="B442" s="60" t="s">
        <v>11</v>
      </c>
      <c r="C442" s="229"/>
      <c r="D442" s="33">
        <f>SUM(D443:D444)</f>
        <v>1541.9</v>
      </c>
      <c r="E442" s="33"/>
    </row>
    <row r="443" spans="1:5" s="21" customFormat="1" ht="15" customHeight="1" x14ac:dyDescent="0.25">
      <c r="A443" s="232"/>
      <c r="B443" s="26" t="s">
        <v>134</v>
      </c>
      <c r="C443" s="229"/>
      <c r="D443" s="34">
        <f>SUM(D31+D67+D82+D95+D137+D153+D176+D189+D205)</f>
        <v>54.499999999999993</v>
      </c>
      <c r="E443" s="33"/>
    </row>
    <row r="444" spans="1:5" s="24" customFormat="1" ht="15" customHeight="1" x14ac:dyDescent="0.25">
      <c r="A444" s="232"/>
      <c r="B444" s="26" t="s">
        <v>125</v>
      </c>
      <c r="C444" s="229"/>
      <c r="D444" s="34">
        <f>SUM(D32+D53+D68+D83+D96+D122+D138+D177+D190+D206+D111+D154+D165+D305)</f>
        <v>1487.4</v>
      </c>
      <c r="E444" s="34"/>
    </row>
    <row r="445" spans="1:5" s="21" customFormat="1" ht="15" customHeight="1" x14ac:dyDescent="0.25">
      <c r="A445" s="233"/>
      <c r="B445" s="27" t="s">
        <v>12</v>
      </c>
      <c r="C445" s="230"/>
      <c r="D445" s="33">
        <f>SUM(D54+D69+D84+D97+D112+D123+D139+D155+D166+D178+D191+D207)</f>
        <v>33.200000000000003</v>
      </c>
      <c r="E445" s="33"/>
    </row>
    <row r="446" spans="1:5" s="21" customFormat="1" ht="15" customHeight="1" x14ac:dyDescent="0.25">
      <c r="A446" s="213" t="s">
        <v>109</v>
      </c>
      <c r="B446" s="214"/>
      <c r="C446" s="140" t="s">
        <v>17</v>
      </c>
      <c r="D446" s="5">
        <f>SUM(D447+D451)</f>
        <v>623.9</v>
      </c>
      <c r="E446" s="5">
        <f>SUM(E447+E451)</f>
        <v>5.4</v>
      </c>
    </row>
    <row r="447" spans="1:5" s="21" customFormat="1" ht="15" customHeight="1" x14ac:dyDescent="0.25">
      <c r="A447" s="208"/>
      <c r="B447" s="25" t="s">
        <v>14</v>
      </c>
      <c r="C447" s="210"/>
      <c r="D447" s="33">
        <f>SUM(D448:D450)</f>
        <v>582.1</v>
      </c>
      <c r="E447" s="33"/>
    </row>
    <row r="448" spans="1:5" s="21" customFormat="1" ht="15" customHeight="1" x14ac:dyDescent="0.25">
      <c r="A448" s="208"/>
      <c r="B448" s="26" t="s">
        <v>134</v>
      </c>
      <c r="C448" s="211"/>
      <c r="D448" s="34">
        <f>SUM(D35+D57+D72+D87+D100+D115+D126+D142+D158+D169+D181+D194+D210+D416)</f>
        <v>51.70000000000001</v>
      </c>
      <c r="E448" s="33"/>
    </row>
    <row r="449" spans="1:5" s="24" customFormat="1" ht="15" customHeight="1" x14ac:dyDescent="0.25">
      <c r="A449" s="208"/>
      <c r="B449" s="26" t="s">
        <v>133</v>
      </c>
      <c r="C449" s="211"/>
      <c r="D449" s="34">
        <f>SUM(D37)</f>
        <v>400.5</v>
      </c>
      <c r="E449" s="34"/>
    </row>
    <row r="450" spans="1:5" s="24" customFormat="1" ht="15" customHeight="1" x14ac:dyDescent="0.25">
      <c r="A450" s="208"/>
      <c r="B450" s="26" t="s">
        <v>125</v>
      </c>
      <c r="C450" s="211"/>
      <c r="D450" s="34">
        <f>SUM(D417+D36+D101)</f>
        <v>129.9</v>
      </c>
      <c r="E450" s="34"/>
    </row>
    <row r="451" spans="1:5" s="21" customFormat="1" ht="15" customHeight="1" x14ac:dyDescent="0.25">
      <c r="A451" s="208"/>
      <c r="B451" s="27" t="s">
        <v>12</v>
      </c>
      <c r="C451" s="212"/>
      <c r="D451" s="33">
        <f>SUM(D418)</f>
        <v>41.8</v>
      </c>
      <c r="E451" s="33">
        <f>SUM(E418)</f>
        <v>5.4</v>
      </c>
    </row>
    <row r="452" spans="1:5" s="21" customFormat="1" ht="15" customHeight="1" x14ac:dyDescent="0.25">
      <c r="A452" s="213" t="s">
        <v>110</v>
      </c>
      <c r="B452" s="213"/>
      <c r="C452" s="140" t="s">
        <v>18</v>
      </c>
      <c r="D452" s="5">
        <f>SUM(D455+D453)</f>
        <v>49.099999999999994</v>
      </c>
      <c r="E452" s="5">
        <f>SUM(E455+E453)</f>
        <v>9.6999999999999993</v>
      </c>
    </row>
    <row r="453" spans="1:5" s="21" customFormat="1" ht="15" customHeight="1" x14ac:dyDescent="0.25">
      <c r="A453" s="232"/>
      <c r="B453" s="25" t="s">
        <v>14</v>
      </c>
      <c r="C453" s="228"/>
      <c r="D453" s="33">
        <f>SUM(D454)</f>
        <v>31.7</v>
      </c>
      <c r="E453" s="33">
        <f>SUM(E454)</f>
        <v>9.6999999999999993</v>
      </c>
    </row>
    <row r="454" spans="1:5" s="21" customFormat="1" ht="15" customHeight="1" x14ac:dyDescent="0.25">
      <c r="A454" s="232"/>
      <c r="B454" s="26" t="s">
        <v>125</v>
      </c>
      <c r="C454" s="229"/>
      <c r="D454" s="34">
        <f>SUM(D422+D40)</f>
        <v>31.7</v>
      </c>
      <c r="E454" s="34">
        <f>SUM(E422+E40)</f>
        <v>9.6999999999999993</v>
      </c>
    </row>
    <row r="455" spans="1:5" s="21" customFormat="1" ht="15" customHeight="1" x14ac:dyDescent="0.25">
      <c r="A455" s="232"/>
      <c r="B455" s="139" t="s">
        <v>111</v>
      </c>
      <c r="C455" s="230"/>
      <c r="D455" s="35">
        <f>SUM(D41)</f>
        <v>17.399999999999999</v>
      </c>
      <c r="E455" s="35"/>
    </row>
    <row r="456" spans="1:5" s="21" customFormat="1" ht="15" customHeight="1" x14ac:dyDescent="0.25">
      <c r="A456" s="213" t="s">
        <v>112</v>
      </c>
      <c r="B456" s="213"/>
      <c r="C456" s="140" t="s">
        <v>20</v>
      </c>
      <c r="D456" s="5">
        <f>SUM(D457+D461)</f>
        <v>407.3</v>
      </c>
      <c r="E456" s="53">
        <f>SUM(E457+E461)</f>
        <v>0</v>
      </c>
    </row>
    <row r="457" spans="1:5" s="21" customFormat="1" ht="15" customHeight="1" x14ac:dyDescent="0.25">
      <c r="A457" s="208"/>
      <c r="B457" s="25" t="s">
        <v>11</v>
      </c>
      <c r="C457" s="210"/>
      <c r="D457" s="33">
        <f>SUM(D458:D460)</f>
        <v>116.8</v>
      </c>
      <c r="E457" s="33"/>
    </row>
    <row r="458" spans="1:5" s="21" customFormat="1" ht="15" customHeight="1" x14ac:dyDescent="0.25">
      <c r="A458" s="208"/>
      <c r="B458" s="26" t="s">
        <v>134</v>
      </c>
      <c r="C458" s="211"/>
      <c r="D458" s="34">
        <f>SUM(D44)</f>
        <v>0.3</v>
      </c>
      <c r="E458" s="33"/>
    </row>
    <row r="459" spans="1:5" s="24" customFormat="1" ht="15" customHeight="1" x14ac:dyDescent="0.25">
      <c r="A459" s="208"/>
      <c r="B459" s="26" t="s">
        <v>126</v>
      </c>
      <c r="C459" s="211"/>
      <c r="D459" s="34">
        <f>SUM(D45)</f>
        <v>116</v>
      </c>
      <c r="E459" s="34"/>
    </row>
    <row r="460" spans="1:5" s="24" customFormat="1" ht="15" customHeight="1" x14ac:dyDescent="0.25">
      <c r="A460" s="208"/>
      <c r="B460" s="26" t="s">
        <v>125</v>
      </c>
      <c r="C460" s="211"/>
      <c r="D460" s="34">
        <f>SUM(D213)</f>
        <v>0.5</v>
      </c>
      <c r="E460" s="34"/>
    </row>
    <row r="461" spans="1:5" s="21" customFormat="1" ht="15" customHeight="1" x14ac:dyDescent="0.25">
      <c r="A461" s="208"/>
      <c r="B461" s="139" t="s">
        <v>111</v>
      </c>
      <c r="C461" s="212"/>
      <c r="D461" s="35">
        <f>SUM(D46)</f>
        <v>290.5</v>
      </c>
      <c r="E461" s="35"/>
    </row>
    <row r="462" spans="1:5" x14ac:dyDescent="0.25">
      <c r="A462" s="227" t="s">
        <v>113</v>
      </c>
      <c r="B462" s="227"/>
      <c r="C462" s="227"/>
      <c r="D462" s="227"/>
      <c r="E462" s="227"/>
    </row>
  </sheetData>
  <mergeCells count="124">
    <mergeCell ref="C304:C305"/>
    <mergeCell ref="C25:C27"/>
    <mergeCell ref="C63:C64"/>
    <mergeCell ref="A159:A166"/>
    <mergeCell ref="A127:A139"/>
    <mergeCell ref="C415:C418"/>
    <mergeCell ref="C326:C330"/>
    <mergeCell ref="C425:C428"/>
    <mergeCell ref="C168:C169"/>
    <mergeCell ref="C172:C173"/>
    <mergeCell ref="C180:C181"/>
    <mergeCell ref="C193:C194"/>
    <mergeCell ref="C114:C115"/>
    <mergeCell ref="C141:C142"/>
    <mergeCell ref="C157:C158"/>
    <mergeCell ref="C161:C162"/>
    <mergeCell ref="C227:C230"/>
    <mergeCell ref="C387:C390"/>
    <mergeCell ref="C164:C166"/>
    <mergeCell ref="C251:C254"/>
    <mergeCell ref="C216:C217"/>
    <mergeCell ref="C209:C210"/>
    <mergeCell ref="C320:C323"/>
    <mergeCell ref="A367:A372"/>
    <mergeCell ref="A273:A278"/>
    <mergeCell ref="A423:B423"/>
    <mergeCell ref="A424:B424"/>
    <mergeCell ref="A397:A401"/>
    <mergeCell ref="A385:A390"/>
    <mergeCell ref="A425:A428"/>
    <mergeCell ref="A279:A284"/>
    <mergeCell ref="A291:A296"/>
    <mergeCell ref="A312:A317"/>
    <mergeCell ref="A361:A366"/>
    <mergeCell ref="A318:A323"/>
    <mergeCell ref="A324:A330"/>
    <mergeCell ref="A457:A461"/>
    <mergeCell ref="A435:B435"/>
    <mergeCell ref="A436:A439"/>
    <mergeCell ref="A440:B440"/>
    <mergeCell ref="A462:E462"/>
    <mergeCell ref="A446:B446"/>
    <mergeCell ref="A447:A451"/>
    <mergeCell ref="A452:B452"/>
    <mergeCell ref="A456:B456"/>
    <mergeCell ref="C441:C445"/>
    <mergeCell ref="C447:C451"/>
    <mergeCell ref="C457:C461"/>
    <mergeCell ref="A441:A445"/>
    <mergeCell ref="C436:C439"/>
    <mergeCell ref="A453:A455"/>
    <mergeCell ref="C453:C455"/>
    <mergeCell ref="A7:E7"/>
    <mergeCell ref="A116:A123"/>
    <mergeCell ref="A58:A69"/>
    <mergeCell ref="A73:A84"/>
    <mergeCell ref="A88:A97"/>
    <mergeCell ref="A102:A112"/>
    <mergeCell ref="C34:C37"/>
    <mergeCell ref="C43:C46"/>
    <mergeCell ref="A15:A46"/>
    <mergeCell ref="C29:C32"/>
    <mergeCell ref="A47:A54"/>
    <mergeCell ref="C52:C53"/>
    <mergeCell ref="C104:C105"/>
    <mergeCell ref="C39:C41"/>
    <mergeCell ref="A11:A14"/>
    <mergeCell ref="C13:C14"/>
    <mergeCell ref="C17:C18"/>
    <mergeCell ref="C49:C50"/>
    <mergeCell ref="C56:C57"/>
    <mergeCell ref="C60:C61"/>
    <mergeCell ref="C71:C72"/>
    <mergeCell ref="C75:C76"/>
    <mergeCell ref="C86:C87"/>
    <mergeCell ref="C90:C92"/>
    <mergeCell ref="A430:A434"/>
    <mergeCell ref="A337:A342"/>
    <mergeCell ref="A343:A348"/>
    <mergeCell ref="A349:A354"/>
    <mergeCell ref="A306:A311"/>
    <mergeCell ref="A182:A191"/>
    <mergeCell ref="A225:A230"/>
    <mergeCell ref="C430:C434"/>
    <mergeCell ref="A373:A378"/>
    <mergeCell ref="A407:A412"/>
    <mergeCell ref="A413:A418"/>
    <mergeCell ref="A429:B429"/>
    <mergeCell ref="A231:A236"/>
    <mergeCell ref="A237:A242"/>
    <mergeCell ref="A243:A248"/>
    <mergeCell ref="A285:A290"/>
    <mergeCell ref="A297:A302"/>
    <mergeCell ref="A379:A384"/>
    <mergeCell ref="A402:A406"/>
    <mergeCell ref="A391:A396"/>
    <mergeCell ref="A419:A422"/>
    <mergeCell ref="A355:A360"/>
    <mergeCell ref="A331:A336"/>
    <mergeCell ref="C293:C296"/>
    <mergeCell ref="A249:A254"/>
    <mergeCell ref="A267:A272"/>
    <mergeCell ref="C78:C79"/>
    <mergeCell ref="C107:C108"/>
    <mergeCell ref="C110:C112"/>
    <mergeCell ref="C129:C131"/>
    <mergeCell ref="C184:C186"/>
    <mergeCell ref="C197:C199"/>
    <mergeCell ref="C201:C202"/>
    <mergeCell ref="A214:A218"/>
    <mergeCell ref="C149:C150"/>
    <mergeCell ref="A195:A207"/>
    <mergeCell ref="A219:A224"/>
    <mergeCell ref="C239:C242"/>
    <mergeCell ref="A143:A155"/>
    <mergeCell ref="A170:A178"/>
    <mergeCell ref="C99:C101"/>
    <mergeCell ref="C118:C119"/>
    <mergeCell ref="C125:C126"/>
    <mergeCell ref="C145:C147"/>
    <mergeCell ref="A261:A266"/>
    <mergeCell ref="A255:A260"/>
    <mergeCell ref="C133:C134"/>
    <mergeCell ref="C233:C236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2023-08-28T13:17:21Z</dcterms:modified>
</cp:coreProperties>
</file>