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0" i="1" l="1"/>
  <c r="D450" i="1"/>
  <c r="D449" i="1" l="1"/>
  <c r="D446" i="1" l="1"/>
  <c r="D459" i="1"/>
  <c r="E459" i="1"/>
  <c r="D451" i="1"/>
  <c r="E451" i="1"/>
  <c r="E448" i="1"/>
  <c r="D448" i="1"/>
  <c r="E159" i="1"/>
  <c r="D159" i="1"/>
  <c r="E149" i="1"/>
  <c r="D149" i="1"/>
  <c r="E107" i="1"/>
  <c r="D107" i="1"/>
  <c r="D81" i="1"/>
  <c r="E81" i="1"/>
  <c r="D471" i="1" l="1"/>
  <c r="E447" i="1" l="1"/>
  <c r="D447" i="1"/>
  <c r="E449" i="1" l="1"/>
  <c r="D203" i="1"/>
  <c r="E203" i="1"/>
  <c r="D490" i="1" l="1"/>
  <c r="D469" i="1"/>
  <c r="E469" i="1"/>
  <c r="D339" i="1"/>
  <c r="E339" i="1"/>
  <c r="E457" i="1" l="1"/>
  <c r="D457" i="1"/>
  <c r="D440" i="1" l="1"/>
  <c r="D441" i="1" l="1"/>
  <c r="D452" i="1" l="1"/>
  <c r="E452" i="1"/>
  <c r="D453" i="1" l="1"/>
  <c r="D214" i="1"/>
  <c r="E214" i="1"/>
  <c r="D445" i="1"/>
  <c r="D444" i="1" l="1"/>
  <c r="D323" i="1"/>
  <c r="E323" i="1"/>
  <c r="D439" i="1"/>
  <c r="E439" i="1"/>
  <c r="D442" i="1"/>
  <c r="D443" i="1"/>
  <c r="E441" i="1"/>
  <c r="D438" i="1"/>
  <c r="E438" i="1"/>
  <c r="D437" i="1"/>
  <c r="D166" i="1"/>
  <c r="D436" i="1" l="1"/>
  <c r="D460" i="1"/>
  <c r="D458" i="1"/>
  <c r="D456" i="1"/>
  <c r="D455" i="1"/>
  <c r="D465" i="1"/>
  <c r="D464" i="1"/>
  <c r="E464" i="1"/>
  <c r="D463" i="1"/>
  <c r="D462" i="1"/>
  <c r="D454" i="1" l="1"/>
  <c r="D461" i="1"/>
  <c r="D473" i="1"/>
  <c r="D474" i="1"/>
  <c r="D470" i="1"/>
  <c r="D468" i="1"/>
  <c r="D467" i="1"/>
  <c r="D487" i="1" l="1"/>
  <c r="D488" i="1"/>
  <c r="D489" i="1"/>
  <c r="D491" i="1"/>
  <c r="D486" i="1"/>
  <c r="D483" i="1"/>
  <c r="D484" i="1"/>
  <c r="D482" i="1"/>
  <c r="D480" i="1"/>
  <c r="D479" i="1"/>
  <c r="D478" i="1"/>
  <c r="D477" i="1"/>
  <c r="D476" i="1"/>
  <c r="E476" i="1"/>
  <c r="D485" i="1" l="1"/>
  <c r="D481" i="1"/>
  <c r="D475" i="1"/>
  <c r="E331" i="1" l="1"/>
  <c r="E472" i="1" l="1"/>
  <c r="E432" i="1" l="1"/>
  <c r="E431" i="1" s="1"/>
  <c r="E424" i="1"/>
  <c r="E422" i="1"/>
  <c r="E412" i="1"/>
  <c r="E411" i="1" s="1"/>
  <c r="E417" i="1"/>
  <c r="E416" i="1" s="1"/>
  <c r="E407" i="1"/>
  <c r="E406" i="1" s="1"/>
  <c r="E402" i="1"/>
  <c r="E401" i="1" s="1"/>
  <c r="E397" i="1"/>
  <c r="E396" i="1" s="1"/>
  <c r="E392" i="1"/>
  <c r="E391" i="1" s="1"/>
  <c r="E387" i="1"/>
  <c r="E386" i="1" s="1"/>
  <c r="E382" i="1"/>
  <c r="E381" i="1" s="1"/>
  <c r="E377" i="1"/>
  <c r="E376" i="1" s="1"/>
  <c r="E372" i="1"/>
  <c r="E371" i="1" s="1"/>
  <c r="E367" i="1"/>
  <c r="E366" i="1" s="1"/>
  <c r="E362" i="1"/>
  <c r="E361" i="1" s="1"/>
  <c r="E356" i="1"/>
  <c r="E355" i="1" s="1"/>
  <c r="E351" i="1"/>
  <c r="E350" i="1" s="1"/>
  <c r="E347" i="1"/>
  <c r="E346" i="1" s="1"/>
  <c r="E344" i="1"/>
  <c r="E313" i="1"/>
  <c r="E303" i="1"/>
  <c r="E295" i="1"/>
  <c r="E329" i="1"/>
  <c r="E321" i="1"/>
  <c r="E311" i="1"/>
  <c r="E301" i="1"/>
  <c r="E293" i="1"/>
  <c r="E285" i="1"/>
  <c r="E275" i="1"/>
  <c r="E283" i="1"/>
  <c r="E273" i="1"/>
  <c r="E265" i="1"/>
  <c r="E254" i="1"/>
  <c r="E263" i="1"/>
  <c r="E252" i="1"/>
  <c r="E244" i="1"/>
  <c r="E242" i="1"/>
  <c r="E234" i="1"/>
  <c r="E232" i="1"/>
  <c r="E224" i="1"/>
  <c r="E222" i="1"/>
  <c r="E212" i="1"/>
  <c r="E211" i="1" s="1"/>
  <c r="E201" i="1"/>
  <c r="E194" i="1"/>
  <c r="E192" i="1"/>
  <c r="E251" i="1" l="1"/>
  <c r="E231" i="1"/>
  <c r="E262" i="1"/>
  <c r="E338" i="1"/>
  <c r="E421" i="1"/>
  <c r="E191" i="1"/>
  <c r="E282" i="1"/>
  <c r="E200" i="1"/>
  <c r="E221" i="1"/>
  <c r="E241" i="1"/>
  <c r="E272" i="1"/>
  <c r="E184" i="1"/>
  <c r="E182" i="1"/>
  <c r="E174" i="1"/>
  <c r="E172" i="1"/>
  <c r="E167" i="1"/>
  <c r="E164" i="1"/>
  <c r="E161" i="1"/>
  <c r="E157" i="1"/>
  <c r="E156" i="1" s="1"/>
  <c r="E154" i="1"/>
  <c r="E151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5" i="1"/>
  <c r="E102" i="1"/>
  <c r="E99" i="1"/>
  <c r="E97" i="1"/>
  <c r="E94" i="1"/>
  <c r="E91" i="1"/>
  <c r="E89" i="1"/>
  <c r="E86" i="1"/>
  <c r="E83" i="1"/>
  <c r="E79" i="1"/>
  <c r="E76" i="1"/>
  <c r="E73" i="1"/>
  <c r="E71" i="1"/>
  <c r="E68" i="1"/>
  <c r="E63" i="1"/>
  <c r="E65" i="1"/>
  <c r="E55" i="1"/>
  <c r="E51" i="1"/>
  <c r="E45" i="1"/>
  <c r="E37" i="1"/>
  <c r="E33" i="1"/>
  <c r="E28" i="1"/>
  <c r="E22" i="1"/>
  <c r="E15" i="1"/>
  <c r="E12" i="1"/>
  <c r="E11" i="1" s="1"/>
  <c r="E485" i="1"/>
  <c r="E481" i="1"/>
  <c r="E477" i="1"/>
  <c r="E474" i="1"/>
  <c r="E473" i="1"/>
  <c r="E470" i="1"/>
  <c r="E468" i="1"/>
  <c r="E467" i="1"/>
  <c r="E462" i="1"/>
  <c r="E458" i="1"/>
  <c r="E455" i="1"/>
  <c r="D422" i="1"/>
  <c r="D344" i="1"/>
  <c r="E328" i="1"/>
  <c r="E320" i="1" s="1"/>
  <c r="E310" i="1" s="1"/>
  <c r="D329" i="1"/>
  <c r="D321" i="1"/>
  <c r="D320" i="1" s="1"/>
  <c r="D311" i="1"/>
  <c r="D301" i="1"/>
  <c r="D293" i="1"/>
  <c r="D283" i="1"/>
  <c r="D273" i="1"/>
  <c r="D263" i="1"/>
  <c r="D252" i="1"/>
  <c r="D242" i="1"/>
  <c r="D232" i="1"/>
  <c r="D222" i="1"/>
  <c r="D212" i="1"/>
  <c r="D211" i="1" s="1"/>
  <c r="D201" i="1"/>
  <c r="D192" i="1"/>
  <c r="D182" i="1"/>
  <c r="D172" i="1"/>
  <c r="E166" i="1"/>
  <c r="D164" i="1"/>
  <c r="D157" i="1"/>
  <c r="D154" i="1"/>
  <c r="D147" i="1"/>
  <c r="D144" i="1"/>
  <c r="D139" i="1"/>
  <c r="D136" i="1"/>
  <c r="D131" i="1"/>
  <c r="D128" i="1"/>
  <c r="D123" i="1"/>
  <c r="D120" i="1"/>
  <c r="D115" i="1"/>
  <c r="D112" i="1"/>
  <c r="D105" i="1"/>
  <c r="D102" i="1"/>
  <c r="D97" i="1"/>
  <c r="D94" i="1"/>
  <c r="D89" i="1"/>
  <c r="D86" i="1"/>
  <c r="D79" i="1"/>
  <c r="D76" i="1"/>
  <c r="D71" i="1"/>
  <c r="D68" i="1"/>
  <c r="D63" i="1"/>
  <c r="D12" i="1"/>
  <c r="D11" i="1" s="1"/>
  <c r="E78" i="1" l="1"/>
  <c r="E146" i="1"/>
  <c r="E104" i="1"/>
  <c r="E114" i="1"/>
  <c r="E62" i="1"/>
  <c r="E88" i="1"/>
  <c r="E122" i="1"/>
  <c r="E70" i="1"/>
  <c r="E138" i="1"/>
  <c r="E96" i="1"/>
  <c r="E130" i="1"/>
  <c r="E14" i="1"/>
  <c r="D331" i="1"/>
  <c r="D328" i="1" s="1"/>
  <c r="D472" i="1"/>
  <c r="D412" i="1"/>
  <c r="D411" i="1" s="1"/>
  <c r="D417" i="1"/>
  <c r="D416" i="1" s="1"/>
  <c r="E466" i="1"/>
  <c r="E171" i="1"/>
  <c r="D407" i="1"/>
  <c r="D406" i="1" s="1"/>
  <c r="D432" i="1"/>
  <c r="D431" i="1" s="1"/>
  <c r="D424" i="1"/>
  <c r="D421" i="1" s="1"/>
  <c r="D367" i="1"/>
  <c r="D366" i="1" s="1"/>
  <c r="D372" i="1"/>
  <c r="D371" i="1" s="1"/>
  <c r="D377" i="1"/>
  <c r="D376" i="1" s="1"/>
  <c r="D392" i="1"/>
  <c r="D391" i="1" s="1"/>
  <c r="D397" i="1"/>
  <c r="D396" i="1" s="1"/>
  <c r="E475" i="1"/>
  <c r="D402" i="1"/>
  <c r="D401" i="1" s="1"/>
  <c r="D382" i="1"/>
  <c r="D381" i="1" s="1"/>
  <c r="D387" i="1"/>
  <c r="D386" i="1" s="1"/>
  <c r="D362" i="1"/>
  <c r="D361" i="1" s="1"/>
  <c r="D351" i="1"/>
  <c r="D350" i="1" s="1"/>
  <c r="D356" i="1"/>
  <c r="D355" i="1" s="1"/>
  <c r="D338" i="1"/>
  <c r="D347" i="1"/>
  <c r="D346" i="1" s="1"/>
  <c r="D303" i="1"/>
  <c r="D300" i="1" s="1"/>
  <c r="D313" i="1"/>
  <c r="D310" i="1" s="1"/>
  <c r="E181" i="1"/>
  <c r="E461" i="1"/>
  <c r="E300" i="1"/>
  <c r="E292" i="1" s="1"/>
  <c r="D295" i="1"/>
  <c r="D292" i="1" s="1"/>
  <c r="D275" i="1"/>
  <c r="D272" i="1" s="1"/>
  <c r="D285" i="1"/>
  <c r="D282" i="1" s="1"/>
  <c r="D254" i="1"/>
  <c r="D251" i="1" s="1"/>
  <c r="D265" i="1"/>
  <c r="D262" i="1" s="1"/>
  <c r="D244" i="1"/>
  <c r="D241" i="1" s="1"/>
  <c r="D234" i="1"/>
  <c r="D231" i="1" s="1"/>
  <c r="D224" i="1"/>
  <c r="D221" i="1" s="1"/>
  <c r="D200" i="1"/>
  <c r="D184" i="1"/>
  <c r="D181" i="1" s="1"/>
  <c r="D194" i="1"/>
  <c r="D191" i="1" s="1"/>
  <c r="D167" i="1"/>
  <c r="D174" i="1"/>
  <c r="D171" i="1" s="1"/>
  <c r="D161" i="1"/>
  <c r="D156" i="1" s="1"/>
  <c r="D151" i="1"/>
  <c r="D146" i="1" s="1"/>
  <c r="D141" i="1"/>
  <c r="D138" i="1" s="1"/>
  <c r="D133" i="1"/>
  <c r="D130" i="1" s="1"/>
  <c r="D125" i="1"/>
  <c r="D122" i="1" s="1"/>
  <c r="D117" i="1"/>
  <c r="D114" i="1" s="1"/>
  <c r="D109" i="1"/>
  <c r="D104" i="1" s="1"/>
  <c r="D99" i="1"/>
  <c r="D96" i="1" s="1"/>
  <c r="D83" i="1"/>
  <c r="D78" i="1" s="1"/>
  <c r="D91" i="1"/>
  <c r="D88" i="1" s="1"/>
  <c r="D65" i="1"/>
  <c r="D62" i="1" s="1"/>
  <c r="D73" i="1"/>
  <c r="D70" i="1" s="1"/>
  <c r="D51" i="1"/>
  <c r="D55" i="1"/>
  <c r="E444" i="1"/>
  <c r="D45" i="1"/>
  <c r="D37" i="1"/>
  <c r="D33" i="1"/>
  <c r="D28" i="1"/>
  <c r="D22" i="1"/>
  <c r="D15" i="1"/>
  <c r="E436" i="1"/>
  <c r="E454" i="1"/>
  <c r="D14" i="1" l="1"/>
  <c r="D466" i="1"/>
  <c r="D435" i="1" s="1"/>
  <c r="E435" i="1"/>
</calcChain>
</file>

<file path=xl/sharedStrings.xml><?xml version="1.0" encoding="utf-8"?>
<sst xmlns="http://schemas.openxmlformats.org/spreadsheetml/2006/main" count="659" uniqueCount="157">
  <si>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</si>
  <si>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</si>
  <si>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</si>
  <si>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</si>
  <si>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</si>
  <si>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</si>
  <si>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</si>
  <si>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</si>
  <si>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</si>
  <si>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</si>
  <si>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</si>
  <si>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</si>
  <si>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</si>
  <si>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</si>
  <si>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</si>
  <si>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</si>
  <si>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</si>
  <si>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</si>
  <si>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</si>
  <si>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</si>
  <si>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</si>
  <si>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</si>
  <si>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</si>
  <si>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</si>
  <si>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</si>
  <si>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</si>
  <si>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</si>
  <si>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</si>
  <si>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</si>
  <si>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</si>
  <si>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</si>
  <si>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</si>
  <si>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</si>
  <si>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</si>
  <si>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</si>
  <si>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</si>
  <si>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</si>
  <si>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</si>
  <si>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</si>
  <si>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</si>
  <si>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</si>
  <si>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</si>
  <si>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</si>
  <si>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</si>
  <si>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</si>
  <si>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</si>
  <si>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</si>
  <si>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</si>
  <si>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</si>
  <si>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</si>
  <si>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</si>
  <si>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</si>
  <si>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</si>
  <si>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</si>
  <si>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</si>
  <si>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</si>
  <si>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</si>
  <si>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</si>
  <si>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</si>
  <si>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</si>
  <si>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</si>
  <si>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</si>
  <si>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</si>
  <si>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</si>
  <si>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</si>
  <si>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</si>
  <si>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</si>
  <si>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</si>
  <si>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</si>
  <si>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</si>
  <si>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</si>
  <si>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</si>
  <si>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</si>
  <si>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</si>
  <si>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</si>
  <si>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</si>
  <si>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</si>
  <si>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</si>
  <si>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</si>
  <si>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</si>
  <si>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</si>
  <si>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</si>
  <si>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</si>
  <si>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</si>
  <si>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</si>
  <si>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</si>
  <si>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</si>
  <si>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</si>
  <si>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</si>
  <si>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</si>
  <si>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</si>
  <si>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</si>
  <si>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</si>
  <si>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</si>
  <si>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</si>
  <si>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</si>
  <si>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</si>
  <si>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</si>
  <si>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</si>
  <si>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</si>
  <si>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</si>
  <si>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</si>
  <si>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</si>
  <si>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</si>
  <si>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</si>
  <si>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</si>
  <si>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</si>
  <si>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</si>
  <si>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</si>
  <si>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</si>
  <si>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</si>
  <si>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</si>
  <si>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</si>
  <si>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</si>
  <si>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</si>
  <si>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</si>
  <si>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</si>
  <si>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</si>
  <si>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</si>
  <si>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</si>
  <si>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</si>
  <si>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</si>
  <si>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</si>
  <si>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</si>
  <si>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</si>
  <si>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</si>
  <si>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</si>
  <si>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</si>
  <si>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</si>
  <si>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</si>
  <si>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</si>
  <si>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</si>
  <si>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</si>
  <si>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</si>
  <si>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</si>
  <si>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</si>
  <si>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</si>
  <si>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</si>
  <si>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</si>
  <si>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</si>
  <si>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</si>
  <si>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</si>
  <si>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</si>
  <si>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</si>
  <si>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</si>
  <si>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</si>
  <si>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</si>
  <si>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</si>
  <si>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</si>
  <si>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</si>
  <si>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</si>
  <si>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</si>
  <si>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</si>
  <si>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</si>
  <si>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Naujamiesčio mokykla, iš viso</t>
  </si>
  <si>
    <t xml:space="preserve">                                                                                         </t>
  </si>
  <si>
    <t>2022 m. lapkričio 10 d. sprendimu Nr. T-219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</si>
</sst>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3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17" fillId="2" borderId="33" xfId="2" applyNumberFormat="1" applyFont="1" applyFill="1" applyBorder="1" applyAlignment="1" applyProtection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3"/>
  <sheetViews>
    <sheetView tabSelected="1" workbookViewId="0">
      <selection activeCell="E495" sqref="E49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16384" width="8.7109375" style="2"/>
  </cols>
  <sheetData>
    <row r="1" spans="1:10" ht="15.75" x14ac:dyDescent="0.25">
      <c r="A1" s="1"/>
      <c r="B1" s="1"/>
      <c r="C1" s="1" t="s">
        <v>0</v>
      </c>
      <c r="E1" s="1"/>
    </row>
    <row r="2" spans="1:10" ht="15.75" x14ac:dyDescent="0.25">
      <c r="A2" s="1"/>
      <c r="B2" s="1"/>
      <c r="C2" s="1" t="s">
        <v>1</v>
      </c>
      <c r="E2" s="1"/>
    </row>
    <row r="3" spans="1:10" ht="15.75" x14ac:dyDescent="0.25">
      <c r="A3" s="1"/>
      <c r="B3" s="1"/>
      <c r="C3" s="1" t="s">
        <v>156</v>
      </c>
      <c r="E3" s="1"/>
    </row>
    <row r="4" spans="1:10" ht="15.75" x14ac:dyDescent="0.25">
      <c r="A4" s="1"/>
      <c r="B4" s="1"/>
      <c r="C4" s="1" t="s">
        <v>2</v>
      </c>
      <c r="E4" s="1"/>
    </row>
    <row r="5" spans="1:10" ht="15.75" x14ac:dyDescent="0.25">
      <c r="A5" s="1"/>
      <c r="B5" s="1"/>
      <c r="C5" s="1"/>
      <c r="D5" s="3"/>
      <c r="E5" s="1"/>
      <c r="I5" s="76"/>
      <c r="J5" s="76"/>
    </row>
    <row r="6" spans="1:10" ht="15.75" x14ac:dyDescent="0.25">
      <c r="A6" s="1"/>
      <c r="B6" s="1"/>
      <c r="C6" s="1"/>
      <c r="D6" s="1"/>
      <c r="E6" s="1"/>
    </row>
    <row r="7" spans="1:10" ht="15.75" x14ac:dyDescent="0.25">
      <c r="A7" s="96" t="s">
        <v>149</v>
      </c>
      <c r="B7" s="96"/>
      <c r="C7" s="96"/>
      <c r="D7" s="96"/>
      <c r="E7" s="96"/>
    </row>
    <row r="8" spans="1:10" ht="15.75" x14ac:dyDescent="0.25">
      <c r="A8" s="1"/>
      <c r="B8" s="1"/>
      <c r="C8" s="1"/>
      <c r="D8" s="1"/>
      <c r="E8" s="1"/>
    </row>
    <row r="9" spans="1:10" ht="15.75" x14ac:dyDescent="0.25">
      <c r="A9" s="1"/>
      <c r="B9" s="1"/>
      <c r="C9" s="1"/>
      <c r="D9" s="1"/>
      <c r="E9" s="75" t="s">
        <v>3</v>
      </c>
      <c r="F9" s="76"/>
    </row>
    <row r="10" spans="1:10" ht="45.75" customHeight="1" x14ac:dyDescent="0.25">
      <c r="A10" s="73" t="s">
        <v>4</v>
      </c>
      <c r="B10" s="74" t="s">
        <v>5</v>
      </c>
      <c r="C10" s="73" t="s">
        <v>6</v>
      </c>
      <c r="D10" s="74" t="s">
        <v>150</v>
      </c>
      <c r="E10" s="4" t="s">
        <v>7</v>
      </c>
    </row>
    <row r="11" spans="1:10" s="54" customFormat="1" ht="18" customHeight="1" x14ac:dyDescent="0.25">
      <c r="A11" s="102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10" s="54" customFormat="1" ht="15" customHeight="1" x14ac:dyDescent="0.25">
      <c r="A12" s="103"/>
      <c r="B12" s="18" t="s">
        <v>138</v>
      </c>
      <c r="C12" s="17" t="s">
        <v>11</v>
      </c>
      <c r="D12" s="16">
        <f>SUM(D13)</f>
        <v>117.9</v>
      </c>
      <c r="E12" s="16">
        <f>SUM(E13)</f>
        <v>112.3</v>
      </c>
    </row>
    <row r="13" spans="1:10" s="54" customFormat="1" ht="12.75" customHeight="1" x14ac:dyDescent="0.25">
      <c r="A13" s="104"/>
      <c r="B13" s="55" t="s">
        <v>10</v>
      </c>
      <c r="C13" s="43"/>
      <c r="D13" s="56">
        <v>117.9</v>
      </c>
      <c r="E13" s="11">
        <v>112.3</v>
      </c>
    </row>
    <row r="14" spans="1:10" s="45" customFormat="1" ht="18" customHeight="1" x14ac:dyDescent="0.25">
      <c r="A14" s="105" t="s">
        <v>12</v>
      </c>
      <c r="B14" s="27" t="s">
        <v>13</v>
      </c>
      <c r="C14" s="28"/>
      <c r="D14" s="29">
        <f>SUM(D55+D51+D45+D37+D33+D28+D22+D15)</f>
        <v>25973.700000000004</v>
      </c>
      <c r="E14" s="29">
        <f>SUM(E55+E51+E45+E37+E33+E28+E22+E15)</f>
        <v>5653.6</v>
      </c>
    </row>
    <row r="15" spans="1:10" s="45" customFormat="1" ht="15" customHeight="1" x14ac:dyDescent="0.25">
      <c r="A15" s="106"/>
      <c r="B15" s="18" t="s">
        <v>138</v>
      </c>
      <c r="C15" s="17" t="s">
        <v>11</v>
      </c>
      <c r="D15" s="16">
        <f>SUM(D16:D21)</f>
        <v>7515.7000000000007</v>
      </c>
      <c r="E15" s="16">
        <f>SUM(E16:E21)</f>
        <v>5001.1000000000004</v>
      </c>
    </row>
    <row r="16" spans="1:10" s="45" customFormat="1" ht="12.75" customHeight="1" x14ac:dyDescent="0.25">
      <c r="A16" s="107"/>
      <c r="B16" s="49" t="s">
        <v>14</v>
      </c>
      <c r="C16" s="19"/>
      <c r="D16" s="56">
        <v>20</v>
      </c>
      <c r="E16" s="11"/>
      <c r="F16" s="53"/>
    </row>
    <row r="17" spans="1:6" s="45" customFormat="1" ht="12.75" customHeight="1" x14ac:dyDescent="0.25">
      <c r="A17" s="107"/>
      <c r="B17" s="50" t="s">
        <v>15</v>
      </c>
      <c r="C17" s="20"/>
      <c r="D17" s="56">
        <v>1933.9</v>
      </c>
      <c r="E17" s="11">
        <v>960.3</v>
      </c>
      <c r="F17" s="68"/>
    </row>
    <row r="18" spans="1:6" s="45" customFormat="1" ht="12.75" customHeight="1" x14ac:dyDescent="0.25">
      <c r="A18" s="107"/>
      <c r="B18" s="50" t="s">
        <v>151</v>
      </c>
      <c r="C18" s="20"/>
      <c r="D18" s="56">
        <v>0.3</v>
      </c>
      <c r="E18" s="11"/>
      <c r="F18" s="68"/>
    </row>
    <row r="19" spans="1:6" s="45" customFormat="1" ht="12.75" customHeight="1" x14ac:dyDescent="0.25">
      <c r="A19" s="107"/>
      <c r="B19" s="50" t="s">
        <v>16</v>
      </c>
      <c r="C19" s="20"/>
      <c r="D19" s="56">
        <v>112.2</v>
      </c>
      <c r="E19" s="11"/>
      <c r="F19" s="53"/>
    </row>
    <row r="20" spans="1:6" s="45" customFormat="1" ht="12.95" customHeight="1" x14ac:dyDescent="0.25">
      <c r="A20" s="107"/>
      <c r="B20" s="50" t="s">
        <v>10</v>
      </c>
      <c r="C20" s="20"/>
      <c r="D20" s="56">
        <v>5416.8</v>
      </c>
      <c r="E20" s="11">
        <v>4040.8</v>
      </c>
      <c r="F20" s="68"/>
    </row>
    <row r="21" spans="1:6" s="45" customFormat="1" ht="12.95" customHeight="1" x14ac:dyDescent="0.25">
      <c r="A21" s="107"/>
      <c r="B21" s="51" t="s">
        <v>17</v>
      </c>
      <c r="C21" s="20"/>
      <c r="D21" s="56">
        <v>32.5</v>
      </c>
      <c r="E21" s="11"/>
    </row>
    <row r="22" spans="1:6" s="45" customFormat="1" ht="30.75" customHeight="1" x14ac:dyDescent="0.25">
      <c r="A22" s="108"/>
      <c r="B22" s="22" t="s">
        <v>130</v>
      </c>
      <c r="C22" s="21" t="s">
        <v>18</v>
      </c>
      <c r="D22" s="23">
        <f>SUM(D23:D27)</f>
        <v>747.5</v>
      </c>
      <c r="E22" s="23">
        <f>SUM(E23:E27)</f>
        <v>4.6000000000000005</v>
      </c>
    </row>
    <row r="23" spans="1:6" s="45" customFormat="1" ht="12.95" customHeight="1" x14ac:dyDescent="0.25">
      <c r="A23" s="107"/>
      <c r="B23" s="49" t="s">
        <v>14</v>
      </c>
      <c r="C23" s="109"/>
      <c r="D23" s="56">
        <v>134.80000000000001</v>
      </c>
      <c r="E23" s="57"/>
      <c r="F23" s="53"/>
    </row>
    <row r="24" spans="1:6" s="45" customFormat="1" ht="12.95" customHeight="1" x14ac:dyDescent="0.25">
      <c r="A24" s="107"/>
      <c r="B24" s="50" t="s">
        <v>19</v>
      </c>
      <c r="C24" s="109"/>
      <c r="D24" s="56">
        <v>138.69999999999999</v>
      </c>
      <c r="E24" s="11">
        <v>4.2</v>
      </c>
      <c r="F24" s="53"/>
    </row>
    <row r="25" spans="1:6" s="45" customFormat="1" ht="12.95" customHeight="1" x14ac:dyDescent="0.25">
      <c r="A25" s="107"/>
      <c r="B25" s="50" t="s">
        <v>21</v>
      </c>
      <c r="C25" s="109"/>
      <c r="D25" s="56">
        <v>0.9</v>
      </c>
      <c r="E25" s="11"/>
      <c r="F25" s="53"/>
    </row>
    <row r="26" spans="1:6" s="45" customFormat="1" ht="12.95" customHeight="1" x14ac:dyDescent="0.25">
      <c r="A26" s="107"/>
      <c r="B26" s="50" t="s">
        <v>20</v>
      </c>
      <c r="C26" s="109"/>
      <c r="D26" s="56">
        <v>29.9</v>
      </c>
      <c r="E26" s="11">
        <v>0.4</v>
      </c>
      <c r="F26" s="70"/>
    </row>
    <row r="27" spans="1:6" s="45" customFormat="1" ht="12.95" customHeight="1" x14ac:dyDescent="0.25">
      <c r="A27" s="107"/>
      <c r="B27" s="51" t="s">
        <v>10</v>
      </c>
      <c r="C27" s="109"/>
      <c r="D27" s="56">
        <v>443.2</v>
      </c>
      <c r="E27" s="11"/>
      <c r="F27" s="70"/>
    </row>
    <row r="28" spans="1:6" s="45" customFormat="1" ht="15" customHeight="1" x14ac:dyDescent="0.25">
      <c r="A28" s="108"/>
      <c r="B28" s="37" t="s">
        <v>131</v>
      </c>
      <c r="C28" s="21" t="s">
        <v>22</v>
      </c>
      <c r="D28" s="44">
        <f>SUM(D29:D32)</f>
        <v>1256.9000000000001</v>
      </c>
      <c r="E28" s="23">
        <f>SUM(E29:E32)</f>
        <v>110.7</v>
      </c>
    </row>
    <row r="29" spans="1:6" s="45" customFormat="1" ht="12.95" customHeight="1" x14ac:dyDescent="0.25">
      <c r="A29" s="107"/>
      <c r="B29" s="49" t="s">
        <v>14</v>
      </c>
      <c r="C29" s="100"/>
      <c r="D29" s="11">
        <v>142.5</v>
      </c>
      <c r="E29" s="11">
        <v>11.3</v>
      </c>
      <c r="F29" s="53"/>
    </row>
    <row r="30" spans="1:6" s="45" customFormat="1" ht="12.95" customHeight="1" x14ac:dyDescent="0.25">
      <c r="A30" s="107"/>
      <c r="B30" s="50" t="s">
        <v>21</v>
      </c>
      <c r="C30" s="100"/>
      <c r="D30" s="11">
        <v>30.3</v>
      </c>
      <c r="E30" s="11"/>
      <c r="F30" s="53"/>
    </row>
    <row r="31" spans="1:6" s="45" customFormat="1" ht="12.95" customHeight="1" x14ac:dyDescent="0.25">
      <c r="A31" s="107"/>
      <c r="B31" s="50" t="s">
        <v>19</v>
      </c>
      <c r="C31" s="100"/>
      <c r="D31" s="11">
        <v>25.6</v>
      </c>
      <c r="E31" s="11">
        <v>0.5</v>
      </c>
      <c r="F31" s="53"/>
    </row>
    <row r="32" spans="1:6" s="45" customFormat="1" ht="12.95" customHeight="1" x14ac:dyDescent="0.25">
      <c r="A32" s="107"/>
      <c r="B32" s="51" t="s">
        <v>10</v>
      </c>
      <c r="C32" s="100"/>
      <c r="D32" s="11">
        <v>1058.5</v>
      </c>
      <c r="E32" s="11">
        <v>98.9</v>
      </c>
      <c r="F32" s="68"/>
    </row>
    <row r="33" spans="1:13" s="45" customFormat="1" ht="27" x14ac:dyDescent="0.25">
      <c r="A33" s="107"/>
      <c r="B33" s="33" t="s">
        <v>143</v>
      </c>
      <c r="C33" s="17" t="s">
        <v>23</v>
      </c>
      <c r="D33" s="23">
        <f>SUM(D34:D36)</f>
        <v>5200.2000000000007</v>
      </c>
      <c r="E33" s="23">
        <f>SUM(E34:E36)</f>
        <v>140.6</v>
      </c>
      <c r="F33" s="53"/>
    </row>
    <row r="34" spans="1:13" s="45" customFormat="1" ht="12.95" customHeight="1" x14ac:dyDescent="0.25">
      <c r="A34" s="107"/>
      <c r="B34" s="50" t="s">
        <v>24</v>
      </c>
      <c r="C34" s="100"/>
      <c r="D34" s="11">
        <v>2636.9</v>
      </c>
      <c r="E34" s="11"/>
      <c r="F34" s="53"/>
    </row>
    <row r="35" spans="1:13" s="45" customFormat="1" ht="12.95" customHeight="1" x14ac:dyDescent="0.25">
      <c r="A35" s="107"/>
      <c r="B35" s="58" t="s">
        <v>15</v>
      </c>
      <c r="C35" s="100"/>
      <c r="D35" s="11">
        <v>29.5</v>
      </c>
      <c r="E35" s="11">
        <v>22.2</v>
      </c>
      <c r="F35" s="53"/>
    </row>
    <row r="36" spans="1:13" s="45" customFormat="1" ht="12.95" customHeight="1" x14ac:dyDescent="0.25">
      <c r="A36" s="107"/>
      <c r="B36" s="51" t="s">
        <v>10</v>
      </c>
      <c r="C36" s="100"/>
      <c r="D36" s="11">
        <v>2533.8000000000002</v>
      </c>
      <c r="E36" s="11">
        <v>118.4</v>
      </c>
      <c r="F36" s="68"/>
    </row>
    <row r="37" spans="1:13" s="45" customFormat="1" ht="15" customHeight="1" x14ac:dyDescent="0.25">
      <c r="A37" s="107"/>
      <c r="B37" s="22" t="s">
        <v>133</v>
      </c>
      <c r="C37" s="17" t="s">
        <v>25</v>
      </c>
      <c r="D37" s="23">
        <f>SUM(D38:D44)</f>
        <v>5817.2</v>
      </c>
      <c r="E37" s="23">
        <f>SUM(E38:E44)</f>
        <v>390.4</v>
      </c>
      <c r="F37" s="53"/>
    </row>
    <row r="38" spans="1:13" s="45" customFormat="1" ht="12.95" customHeight="1" x14ac:dyDescent="0.25">
      <c r="A38" s="107"/>
      <c r="B38" s="49" t="s">
        <v>14</v>
      </c>
      <c r="C38" s="110"/>
      <c r="D38" s="56">
        <v>251.3</v>
      </c>
      <c r="E38" s="11">
        <v>100</v>
      </c>
      <c r="F38" s="70"/>
    </row>
    <row r="39" spans="1:13" s="45" customFormat="1" ht="12.95" customHeight="1" x14ac:dyDescent="0.25">
      <c r="A39" s="107"/>
      <c r="B39" s="50" t="s">
        <v>152</v>
      </c>
      <c r="C39" s="111"/>
      <c r="D39" s="56">
        <v>490.8</v>
      </c>
      <c r="E39" s="11">
        <v>1.3</v>
      </c>
      <c r="F39" s="70"/>
    </row>
    <row r="40" spans="1:13" s="45" customFormat="1" ht="12.95" customHeight="1" x14ac:dyDescent="0.25">
      <c r="A40" s="107"/>
      <c r="B40" s="50" t="s">
        <v>151</v>
      </c>
      <c r="C40" s="111"/>
      <c r="D40" s="56">
        <v>20.5</v>
      </c>
      <c r="E40" s="11"/>
      <c r="F40" s="70"/>
      <c r="M40" s="45" t="s">
        <v>155</v>
      </c>
    </row>
    <row r="41" spans="1:13" s="45" customFormat="1" ht="12.95" customHeight="1" x14ac:dyDescent="0.25">
      <c r="A41" s="107"/>
      <c r="B41" s="50" t="s">
        <v>19</v>
      </c>
      <c r="C41" s="111"/>
      <c r="D41" s="56">
        <v>399.9</v>
      </c>
      <c r="E41" s="11">
        <v>6.1</v>
      </c>
    </row>
    <row r="42" spans="1:13" s="45" customFormat="1" ht="12.95" customHeight="1" x14ac:dyDescent="0.25">
      <c r="A42" s="107"/>
      <c r="B42" s="58" t="s">
        <v>15</v>
      </c>
      <c r="C42" s="111"/>
      <c r="D42" s="56">
        <v>3.7</v>
      </c>
      <c r="E42" s="11"/>
      <c r="F42" s="70"/>
    </row>
    <row r="43" spans="1:13" s="45" customFormat="1" ht="12.95" customHeight="1" x14ac:dyDescent="0.25">
      <c r="A43" s="107"/>
      <c r="B43" s="50" t="s">
        <v>10</v>
      </c>
      <c r="C43" s="111"/>
      <c r="D43" s="56">
        <v>1456</v>
      </c>
      <c r="E43" s="11">
        <v>283</v>
      </c>
      <c r="F43" s="68"/>
    </row>
    <row r="44" spans="1:13" s="45" customFormat="1" ht="12.95" customHeight="1" x14ac:dyDescent="0.25">
      <c r="A44" s="107"/>
      <c r="B44" s="51" t="s">
        <v>26</v>
      </c>
      <c r="C44" s="112"/>
      <c r="D44" s="56">
        <v>3195</v>
      </c>
      <c r="E44" s="11"/>
    </row>
    <row r="45" spans="1:13" s="45" customFormat="1" ht="15" customHeight="1" x14ac:dyDescent="0.25">
      <c r="A45" s="107"/>
      <c r="B45" s="22" t="s">
        <v>134</v>
      </c>
      <c r="C45" s="21" t="s">
        <v>27</v>
      </c>
      <c r="D45" s="23">
        <f>SUM(D46:D50)</f>
        <v>113</v>
      </c>
      <c r="E45" s="23">
        <f>SUM(E46:E50)</f>
        <v>6.2</v>
      </c>
    </row>
    <row r="46" spans="1:13" s="45" customFormat="1" ht="12.95" customHeight="1" x14ac:dyDescent="0.25">
      <c r="A46" s="107"/>
      <c r="B46" s="49" t="s">
        <v>14</v>
      </c>
      <c r="C46" s="110"/>
      <c r="D46" s="56">
        <v>9.1</v>
      </c>
      <c r="E46" s="11">
        <v>2</v>
      </c>
      <c r="F46" s="70"/>
    </row>
    <row r="47" spans="1:13" s="45" customFormat="1" ht="12.95" customHeight="1" x14ac:dyDescent="0.25">
      <c r="A47" s="107"/>
      <c r="B47" s="58" t="s">
        <v>15</v>
      </c>
      <c r="C47" s="111"/>
      <c r="D47" s="56">
        <v>4.3</v>
      </c>
      <c r="E47" s="11">
        <v>4.2</v>
      </c>
      <c r="F47" s="53"/>
    </row>
    <row r="48" spans="1:13" s="45" customFormat="1" ht="12.95" customHeight="1" x14ac:dyDescent="0.25">
      <c r="A48" s="107"/>
      <c r="B48" s="50" t="s">
        <v>21</v>
      </c>
      <c r="C48" s="111"/>
      <c r="D48" s="56">
        <v>0.7</v>
      </c>
      <c r="E48" s="11"/>
      <c r="F48" s="70"/>
    </row>
    <row r="49" spans="1:6" s="45" customFormat="1" ht="12.95" customHeight="1" x14ac:dyDescent="0.25">
      <c r="A49" s="107"/>
      <c r="B49" s="50" t="s">
        <v>10</v>
      </c>
      <c r="C49" s="111"/>
      <c r="D49" s="56">
        <v>56.3</v>
      </c>
      <c r="E49" s="11"/>
      <c r="F49" s="53"/>
    </row>
    <row r="50" spans="1:6" s="45" customFormat="1" ht="12.95" customHeight="1" x14ac:dyDescent="0.25">
      <c r="A50" s="107"/>
      <c r="B50" s="51" t="s">
        <v>28</v>
      </c>
      <c r="C50" s="112"/>
      <c r="D50" s="56">
        <v>42.6</v>
      </c>
      <c r="E50" s="11"/>
    </row>
    <row r="51" spans="1:6" s="45" customFormat="1" ht="15" customHeight="1" x14ac:dyDescent="0.25">
      <c r="A51" s="107"/>
      <c r="B51" s="22" t="s">
        <v>144</v>
      </c>
      <c r="C51" s="21" t="s">
        <v>29</v>
      </c>
      <c r="D51" s="23">
        <f>SUM(D52:D54)</f>
        <v>1066.6000000000001</v>
      </c>
      <c r="E51" s="77">
        <f>SUM(E52:E54)</f>
        <v>0</v>
      </c>
    </row>
    <row r="52" spans="1:6" s="45" customFormat="1" ht="12.95" customHeight="1" x14ac:dyDescent="0.25">
      <c r="A52" s="107"/>
      <c r="B52" s="49" t="s">
        <v>14</v>
      </c>
      <c r="C52" s="110"/>
      <c r="D52" s="56">
        <v>24.1</v>
      </c>
      <c r="E52" s="11"/>
      <c r="F52" s="53"/>
    </row>
    <row r="53" spans="1:6" s="45" customFormat="1" ht="12.75" customHeight="1" x14ac:dyDescent="0.25">
      <c r="A53" s="107"/>
      <c r="B53" s="50" t="s">
        <v>10</v>
      </c>
      <c r="C53" s="111"/>
      <c r="D53" s="56">
        <v>822.1</v>
      </c>
      <c r="E53" s="11"/>
      <c r="F53" s="53"/>
    </row>
    <row r="54" spans="1:6" s="45" customFormat="1" ht="12.95" customHeight="1" x14ac:dyDescent="0.25">
      <c r="A54" s="107"/>
      <c r="B54" s="51" t="s">
        <v>28</v>
      </c>
      <c r="C54" s="112"/>
      <c r="D54" s="56">
        <v>220.4</v>
      </c>
      <c r="E54" s="11"/>
    </row>
    <row r="55" spans="1:6" s="45" customFormat="1" ht="15" customHeight="1" x14ac:dyDescent="0.25">
      <c r="A55" s="107"/>
      <c r="B55" s="22" t="s">
        <v>136</v>
      </c>
      <c r="C55" s="34" t="s">
        <v>30</v>
      </c>
      <c r="D55" s="23">
        <f t="shared" ref="D55:E55" si="0">SUM(D56:D61)</f>
        <v>4256.6000000000004</v>
      </c>
      <c r="E55" s="77">
        <f t="shared" si="0"/>
        <v>0</v>
      </c>
    </row>
    <row r="56" spans="1:6" s="45" customFormat="1" ht="12.95" customHeight="1" x14ac:dyDescent="0.25">
      <c r="A56" s="107"/>
      <c r="B56" s="50" t="s">
        <v>14</v>
      </c>
      <c r="C56" s="100"/>
      <c r="D56" s="11">
        <v>639.9</v>
      </c>
      <c r="E56" s="11"/>
      <c r="F56" s="53"/>
    </row>
    <row r="57" spans="1:6" s="45" customFormat="1" ht="12.95" customHeight="1" x14ac:dyDescent="0.25">
      <c r="A57" s="107"/>
      <c r="B57" s="58" t="s">
        <v>15</v>
      </c>
      <c r="C57" s="100"/>
      <c r="D57" s="11">
        <v>449</v>
      </c>
      <c r="E57" s="11"/>
      <c r="F57" s="53"/>
    </row>
    <row r="58" spans="1:6" s="45" customFormat="1" ht="12.95" customHeight="1" x14ac:dyDescent="0.25">
      <c r="A58" s="107"/>
      <c r="B58" s="50" t="s">
        <v>31</v>
      </c>
      <c r="C58" s="100"/>
      <c r="D58" s="11">
        <v>920</v>
      </c>
      <c r="E58" s="11"/>
      <c r="F58" s="53"/>
    </row>
    <row r="59" spans="1:6" s="45" customFormat="1" ht="12.95" customHeight="1" x14ac:dyDescent="0.25">
      <c r="A59" s="107"/>
      <c r="B59" s="50" t="s">
        <v>21</v>
      </c>
      <c r="C59" s="100"/>
      <c r="D59" s="11">
        <v>113.1</v>
      </c>
      <c r="E59" s="11"/>
      <c r="F59" s="53"/>
    </row>
    <row r="60" spans="1:6" s="45" customFormat="1" ht="12.95" customHeight="1" x14ac:dyDescent="0.25">
      <c r="A60" s="107"/>
      <c r="B60" s="50" t="s">
        <v>153</v>
      </c>
      <c r="C60" s="100"/>
      <c r="D60" s="11">
        <v>1341</v>
      </c>
      <c r="E60" s="11"/>
      <c r="F60" s="53"/>
    </row>
    <row r="61" spans="1:6" s="45" customFormat="1" ht="12.95" customHeight="1" x14ac:dyDescent="0.25">
      <c r="A61" s="107"/>
      <c r="B61" s="51" t="s">
        <v>10</v>
      </c>
      <c r="C61" s="100"/>
      <c r="D61" s="11">
        <v>793.6</v>
      </c>
      <c r="E61" s="11"/>
      <c r="F61" s="53"/>
    </row>
    <row r="62" spans="1:6" s="45" customFormat="1" ht="18" customHeight="1" x14ac:dyDescent="0.25">
      <c r="A62" s="97" t="s">
        <v>32</v>
      </c>
      <c r="B62" s="35" t="s">
        <v>33</v>
      </c>
      <c r="C62" s="38"/>
      <c r="D62" s="32">
        <f>SUM(D63+D65+D68)</f>
        <v>44.2</v>
      </c>
      <c r="E62" s="78">
        <f>SUM(E63+E65+E68)</f>
        <v>0</v>
      </c>
    </row>
    <row r="63" spans="1:6" s="45" customFormat="1" ht="15" customHeight="1" x14ac:dyDescent="0.25">
      <c r="A63" s="97"/>
      <c r="B63" s="18" t="s">
        <v>138</v>
      </c>
      <c r="C63" s="17" t="s">
        <v>11</v>
      </c>
      <c r="D63" s="16">
        <f>SUM(D64)</f>
        <v>11.7</v>
      </c>
      <c r="E63" s="79">
        <f>SUM(E64)</f>
        <v>0</v>
      </c>
    </row>
    <row r="64" spans="1:6" s="45" customFormat="1" ht="12.75" customHeight="1" x14ac:dyDescent="0.25">
      <c r="A64" s="97"/>
      <c r="B64" s="12" t="s">
        <v>10</v>
      </c>
      <c r="C64" s="6"/>
      <c r="D64" s="11">
        <v>11.7</v>
      </c>
      <c r="E64" s="52"/>
    </row>
    <row r="65" spans="1:6" s="45" customFormat="1" ht="27" x14ac:dyDescent="0.25">
      <c r="A65" s="97"/>
      <c r="B65" s="30" t="s">
        <v>145</v>
      </c>
      <c r="C65" s="17" t="s">
        <v>23</v>
      </c>
      <c r="D65" s="23">
        <f t="shared" ref="D65" si="1">SUM(D66:D67)</f>
        <v>28.400000000000002</v>
      </c>
      <c r="E65" s="77">
        <f t="shared" ref="E65" si="2">SUM(E66:E67)</f>
        <v>0</v>
      </c>
    </row>
    <row r="66" spans="1:6" s="45" customFormat="1" ht="12.95" customHeight="1" x14ac:dyDescent="0.25">
      <c r="A66" s="98"/>
      <c r="B66" s="49" t="s">
        <v>10</v>
      </c>
      <c r="C66" s="99"/>
      <c r="D66" s="11">
        <v>27.8</v>
      </c>
      <c r="E66" s="52"/>
      <c r="F66" s="68"/>
    </row>
    <row r="67" spans="1:6" s="45" customFormat="1" ht="12.95" customHeight="1" x14ac:dyDescent="0.25">
      <c r="A67" s="98"/>
      <c r="B67" s="51" t="s">
        <v>17</v>
      </c>
      <c r="C67" s="100"/>
      <c r="D67" s="11">
        <v>0.6</v>
      </c>
      <c r="E67" s="52"/>
    </row>
    <row r="68" spans="1:6" s="45" customFormat="1" ht="15" customHeight="1" x14ac:dyDescent="0.25">
      <c r="A68" s="97"/>
      <c r="B68" s="22" t="s">
        <v>146</v>
      </c>
      <c r="C68" s="17" t="s">
        <v>25</v>
      </c>
      <c r="D68" s="23">
        <f t="shared" ref="D68:E68" si="3">SUM(D69)</f>
        <v>4.0999999999999996</v>
      </c>
      <c r="E68" s="77">
        <f t="shared" si="3"/>
        <v>0</v>
      </c>
    </row>
    <row r="69" spans="1:6" s="45" customFormat="1" ht="12.75" customHeight="1" x14ac:dyDescent="0.25">
      <c r="A69" s="97"/>
      <c r="B69" s="12" t="s">
        <v>10</v>
      </c>
      <c r="C69" s="6"/>
      <c r="D69" s="11">
        <v>4.0999999999999996</v>
      </c>
      <c r="E69" s="5"/>
    </row>
    <row r="70" spans="1:6" s="45" customFormat="1" ht="18" customHeight="1" x14ac:dyDescent="0.25">
      <c r="A70" s="97" t="s">
        <v>34</v>
      </c>
      <c r="B70" s="31" t="s">
        <v>35</v>
      </c>
      <c r="C70" s="38"/>
      <c r="D70" s="32">
        <f>SUM(D71+D73+D76)</f>
        <v>96.000000000000014</v>
      </c>
      <c r="E70" s="78">
        <f>SUM(E71+E73+E76)</f>
        <v>0</v>
      </c>
    </row>
    <row r="71" spans="1:6" s="45" customFormat="1" ht="15" customHeight="1" x14ac:dyDescent="0.25">
      <c r="A71" s="97"/>
      <c r="B71" s="18" t="s">
        <v>138</v>
      </c>
      <c r="C71" s="17" t="s">
        <v>11</v>
      </c>
      <c r="D71" s="16">
        <f>SUM(D72)</f>
        <v>13.2</v>
      </c>
      <c r="E71" s="79">
        <f>SUM(E72)</f>
        <v>0</v>
      </c>
    </row>
    <row r="72" spans="1:6" s="45" customFormat="1" ht="12.75" customHeight="1" x14ac:dyDescent="0.25">
      <c r="A72" s="97"/>
      <c r="B72" s="12" t="s">
        <v>10</v>
      </c>
      <c r="C72" s="6"/>
      <c r="D72" s="11">
        <v>13.2</v>
      </c>
      <c r="E72" s="52"/>
      <c r="F72" s="68"/>
    </row>
    <row r="73" spans="1:6" s="45" customFormat="1" ht="27" x14ac:dyDescent="0.25">
      <c r="A73" s="97"/>
      <c r="B73" s="30" t="s">
        <v>143</v>
      </c>
      <c r="C73" s="17" t="s">
        <v>23</v>
      </c>
      <c r="D73" s="23">
        <f t="shared" ref="D73" si="4">SUM(D74:D75)</f>
        <v>76.100000000000009</v>
      </c>
      <c r="E73" s="77">
        <f t="shared" ref="E73" si="5">SUM(E74:E75)</f>
        <v>0</v>
      </c>
    </row>
    <row r="74" spans="1:6" s="45" customFormat="1" ht="12.75" customHeight="1" x14ac:dyDescent="0.25">
      <c r="A74" s="98"/>
      <c r="B74" s="49" t="s">
        <v>10</v>
      </c>
      <c r="C74" s="99"/>
      <c r="D74" s="11">
        <v>74.2</v>
      </c>
      <c r="E74" s="52"/>
      <c r="F74" s="68"/>
    </row>
    <row r="75" spans="1:6" s="45" customFormat="1" ht="12.75" customHeight="1" x14ac:dyDescent="0.25">
      <c r="A75" s="98"/>
      <c r="B75" s="51" t="s">
        <v>17</v>
      </c>
      <c r="C75" s="101"/>
      <c r="D75" s="11">
        <v>1.9</v>
      </c>
      <c r="E75" s="52"/>
    </row>
    <row r="76" spans="1:6" s="45" customFormat="1" ht="15" customHeight="1" x14ac:dyDescent="0.25">
      <c r="A76" s="97"/>
      <c r="B76" s="22" t="s">
        <v>133</v>
      </c>
      <c r="C76" s="17" t="s">
        <v>25</v>
      </c>
      <c r="D76" s="23">
        <f t="shared" ref="D76" si="6">SUM(D77)</f>
        <v>6.7</v>
      </c>
      <c r="E76" s="77">
        <f t="shared" ref="E76" si="7">SUM(E77)</f>
        <v>0</v>
      </c>
    </row>
    <row r="77" spans="1:6" s="45" customFormat="1" ht="12.75" customHeight="1" x14ac:dyDescent="0.25">
      <c r="A77" s="97"/>
      <c r="B77" s="12" t="s">
        <v>10</v>
      </c>
      <c r="C77" s="6"/>
      <c r="D77" s="11">
        <v>6.7</v>
      </c>
      <c r="E77" s="5"/>
      <c r="F77" s="68"/>
    </row>
    <row r="78" spans="1:6" s="45" customFormat="1" ht="18" customHeight="1" x14ac:dyDescent="0.25">
      <c r="A78" s="97" t="s">
        <v>36</v>
      </c>
      <c r="B78" s="31" t="s">
        <v>37</v>
      </c>
      <c r="C78" s="36"/>
      <c r="D78" s="32">
        <f>SUM(D79+D83+D86+D81)</f>
        <v>41.6</v>
      </c>
      <c r="E78" s="78">
        <f>SUM(E79+E83+E86+E81)</f>
        <v>0</v>
      </c>
    </row>
    <row r="79" spans="1:6" s="45" customFormat="1" ht="15" customHeight="1" x14ac:dyDescent="0.25">
      <c r="A79" s="97"/>
      <c r="B79" s="18" t="s">
        <v>138</v>
      </c>
      <c r="C79" s="17" t="s">
        <v>11</v>
      </c>
      <c r="D79" s="16">
        <f>SUM(D80)</f>
        <v>7.2</v>
      </c>
      <c r="E79" s="79">
        <f>SUM(E80)</f>
        <v>0</v>
      </c>
    </row>
    <row r="80" spans="1:6" s="45" customFormat="1" ht="12.75" customHeight="1" x14ac:dyDescent="0.25">
      <c r="A80" s="97"/>
      <c r="B80" s="12" t="s">
        <v>10</v>
      </c>
      <c r="C80" s="6"/>
      <c r="D80" s="11">
        <v>7.2</v>
      </c>
      <c r="E80" s="52"/>
      <c r="F80" s="68"/>
    </row>
    <row r="81" spans="1:6" s="45" customFormat="1" ht="15" customHeight="1" x14ac:dyDescent="0.25">
      <c r="A81" s="97"/>
      <c r="B81" s="92" t="s">
        <v>131</v>
      </c>
      <c r="C81" s="21" t="s">
        <v>22</v>
      </c>
      <c r="D81" s="23">
        <f>SUM(D82)</f>
        <v>7</v>
      </c>
      <c r="E81" s="77">
        <f>SUM(E82)</f>
        <v>0</v>
      </c>
      <c r="F81" s="68"/>
    </row>
    <row r="82" spans="1:6" s="45" customFormat="1" ht="12.75" customHeight="1" x14ac:dyDescent="0.25">
      <c r="A82" s="97"/>
      <c r="B82" s="12" t="s">
        <v>10</v>
      </c>
      <c r="C82" s="6"/>
      <c r="D82" s="11">
        <v>7</v>
      </c>
      <c r="E82" s="52"/>
      <c r="F82" s="68"/>
    </row>
    <row r="83" spans="1:6" s="45" customFormat="1" ht="27" x14ac:dyDescent="0.25">
      <c r="A83" s="97"/>
      <c r="B83" s="30" t="s">
        <v>145</v>
      </c>
      <c r="C83" s="17" t="s">
        <v>23</v>
      </c>
      <c r="D83" s="23">
        <f t="shared" ref="D83" si="8">SUM(D84:D85)</f>
        <v>23.700000000000003</v>
      </c>
      <c r="E83" s="77">
        <f t="shared" ref="E83" si="9">SUM(E84:E85)</f>
        <v>0</v>
      </c>
    </row>
    <row r="84" spans="1:6" s="45" customFormat="1" ht="12.75" customHeight="1" x14ac:dyDescent="0.25">
      <c r="A84" s="98"/>
      <c r="B84" s="49" t="s">
        <v>10</v>
      </c>
      <c r="C84" s="99"/>
      <c r="D84" s="11">
        <v>23.1</v>
      </c>
      <c r="E84" s="52"/>
      <c r="F84" s="68"/>
    </row>
    <row r="85" spans="1:6" s="45" customFormat="1" ht="12.75" customHeight="1" x14ac:dyDescent="0.25">
      <c r="A85" s="98"/>
      <c r="B85" s="51" t="s">
        <v>17</v>
      </c>
      <c r="C85" s="101"/>
      <c r="D85" s="11">
        <v>0.6</v>
      </c>
      <c r="E85" s="52"/>
    </row>
    <row r="86" spans="1:6" s="45" customFormat="1" ht="15" customHeight="1" x14ac:dyDescent="0.25">
      <c r="A86" s="97"/>
      <c r="B86" s="33" t="s">
        <v>133</v>
      </c>
      <c r="C86" s="17" t="s">
        <v>25</v>
      </c>
      <c r="D86" s="23">
        <f t="shared" ref="D86" si="10">SUM(D87)</f>
        <v>3.7</v>
      </c>
      <c r="E86" s="77">
        <f t="shared" ref="E86" si="11">SUM(E87)</f>
        <v>0</v>
      </c>
    </row>
    <row r="87" spans="1:6" s="45" customFormat="1" ht="12.75" customHeight="1" x14ac:dyDescent="0.25">
      <c r="A87" s="97"/>
      <c r="B87" s="12" t="s">
        <v>10</v>
      </c>
      <c r="C87" s="6"/>
      <c r="D87" s="11">
        <v>3.7</v>
      </c>
      <c r="E87" s="5"/>
    </row>
    <row r="88" spans="1:6" s="45" customFormat="1" ht="18" customHeight="1" x14ac:dyDescent="0.25">
      <c r="A88" s="97" t="s">
        <v>38</v>
      </c>
      <c r="B88" s="31" t="s">
        <v>39</v>
      </c>
      <c r="C88" s="38"/>
      <c r="D88" s="32">
        <f>SUM(D89+D91+D94)</f>
        <v>55.199999999999996</v>
      </c>
      <c r="E88" s="78">
        <f>SUM(E89+E91+E94)</f>
        <v>0</v>
      </c>
    </row>
    <row r="89" spans="1:6" s="45" customFormat="1" ht="15" customHeight="1" x14ac:dyDescent="0.25">
      <c r="A89" s="97"/>
      <c r="B89" s="18" t="s">
        <v>138</v>
      </c>
      <c r="C89" s="17" t="s">
        <v>11</v>
      </c>
      <c r="D89" s="16">
        <f>SUM(D90)</f>
        <v>11</v>
      </c>
      <c r="E89" s="79">
        <f>SUM(E90)</f>
        <v>0</v>
      </c>
    </row>
    <row r="90" spans="1:6" s="45" customFormat="1" ht="12.75" customHeight="1" x14ac:dyDescent="0.25">
      <c r="A90" s="97"/>
      <c r="B90" s="12" t="s">
        <v>10</v>
      </c>
      <c r="C90" s="6"/>
      <c r="D90" s="11">
        <v>11</v>
      </c>
      <c r="E90" s="52"/>
      <c r="F90" s="68"/>
    </row>
    <row r="91" spans="1:6" s="45" customFormat="1" ht="27" x14ac:dyDescent="0.25">
      <c r="A91" s="97"/>
      <c r="B91" s="30" t="s">
        <v>145</v>
      </c>
      <c r="C91" s="17" t="s">
        <v>23</v>
      </c>
      <c r="D91" s="23">
        <f t="shared" ref="D91" si="12">SUM(D92:D93)</f>
        <v>40.4</v>
      </c>
      <c r="E91" s="77">
        <f t="shared" ref="E91" si="13">SUM(E92:E93)</f>
        <v>0</v>
      </c>
    </row>
    <row r="92" spans="1:6" s="45" customFormat="1" ht="12.75" customHeight="1" x14ac:dyDescent="0.25">
      <c r="A92" s="98"/>
      <c r="B92" s="49" t="s">
        <v>10</v>
      </c>
      <c r="C92" s="99"/>
      <c r="D92" s="11">
        <v>38.4</v>
      </c>
      <c r="E92" s="52"/>
      <c r="F92" s="68"/>
    </row>
    <row r="93" spans="1:6" s="45" customFormat="1" ht="12.75" customHeight="1" x14ac:dyDescent="0.25">
      <c r="A93" s="98"/>
      <c r="B93" s="51" t="s">
        <v>17</v>
      </c>
      <c r="C93" s="100"/>
      <c r="D93" s="11">
        <v>2</v>
      </c>
      <c r="E93" s="52"/>
      <c r="F93" s="68"/>
    </row>
    <row r="94" spans="1:6" s="45" customFormat="1" ht="15" customHeight="1" x14ac:dyDescent="0.25">
      <c r="A94" s="97"/>
      <c r="B94" s="33" t="s">
        <v>133</v>
      </c>
      <c r="C94" s="17" t="s">
        <v>25</v>
      </c>
      <c r="D94" s="23">
        <f t="shared" ref="D94" si="14">SUM(D95)</f>
        <v>3.8</v>
      </c>
      <c r="E94" s="77">
        <f t="shared" ref="E94" si="15">SUM(E95)</f>
        <v>0</v>
      </c>
    </row>
    <row r="95" spans="1:6" s="45" customFormat="1" ht="12.75" customHeight="1" x14ac:dyDescent="0.25">
      <c r="A95" s="97"/>
      <c r="B95" s="12" t="s">
        <v>10</v>
      </c>
      <c r="C95" s="6"/>
      <c r="D95" s="11">
        <v>3.8</v>
      </c>
      <c r="E95" s="5"/>
    </row>
    <row r="96" spans="1:6" s="45" customFormat="1" ht="18" customHeight="1" x14ac:dyDescent="0.25">
      <c r="A96" s="113" t="s">
        <v>40</v>
      </c>
      <c r="B96" s="31" t="s">
        <v>41</v>
      </c>
      <c r="C96" s="38"/>
      <c r="D96" s="32">
        <f>SUM(D97+D99+D102)</f>
        <v>45.2</v>
      </c>
      <c r="E96" s="78">
        <f>SUM(E97+E99+E102)</f>
        <v>0</v>
      </c>
    </row>
    <row r="97" spans="1:6" s="45" customFormat="1" ht="15" customHeight="1" x14ac:dyDescent="0.25">
      <c r="A97" s="113"/>
      <c r="B97" s="18" t="s">
        <v>138</v>
      </c>
      <c r="C97" s="17" t="s">
        <v>11</v>
      </c>
      <c r="D97" s="16">
        <f>SUM(D98)</f>
        <v>9.6999999999999993</v>
      </c>
      <c r="E97" s="79">
        <f>SUM(E98)</f>
        <v>0</v>
      </c>
    </row>
    <row r="98" spans="1:6" s="45" customFormat="1" ht="12.75" customHeight="1" x14ac:dyDescent="0.25">
      <c r="A98" s="113"/>
      <c r="B98" s="12" t="s">
        <v>10</v>
      </c>
      <c r="C98" s="6"/>
      <c r="D98" s="11">
        <v>9.6999999999999993</v>
      </c>
      <c r="E98" s="52"/>
    </row>
    <row r="99" spans="1:6" s="45" customFormat="1" ht="27" x14ac:dyDescent="0.25">
      <c r="A99" s="113"/>
      <c r="B99" s="30" t="s">
        <v>143</v>
      </c>
      <c r="C99" s="17" t="s">
        <v>23</v>
      </c>
      <c r="D99" s="23">
        <f t="shared" ref="D99" si="16">SUM(D100:D101)</f>
        <v>30.3</v>
      </c>
      <c r="E99" s="77">
        <f t="shared" ref="E99" si="17">SUM(E100:E101)</f>
        <v>0</v>
      </c>
    </row>
    <row r="100" spans="1:6" s="45" customFormat="1" ht="12.75" customHeight="1" x14ac:dyDescent="0.25">
      <c r="A100" s="114"/>
      <c r="B100" s="49" t="s">
        <v>10</v>
      </c>
      <c r="C100" s="99"/>
      <c r="D100" s="11">
        <v>29.1</v>
      </c>
      <c r="E100" s="52"/>
      <c r="F100" s="68"/>
    </row>
    <row r="101" spans="1:6" s="45" customFormat="1" ht="12.75" customHeight="1" x14ac:dyDescent="0.25">
      <c r="A101" s="114"/>
      <c r="B101" s="51" t="s">
        <v>17</v>
      </c>
      <c r="C101" s="100"/>
      <c r="D101" s="11">
        <v>1.2</v>
      </c>
      <c r="E101" s="52"/>
    </row>
    <row r="102" spans="1:6" s="45" customFormat="1" ht="15" customHeight="1" x14ac:dyDescent="0.25">
      <c r="A102" s="113"/>
      <c r="B102" s="33" t="s">
        <v>133</v>
      </c>
      <c r="C102" s="17" t="s">
        <v>25</v>
      </c>
      <c r="D102" s="23">
        <f t="shared" ref="D102" si="18">SUM(D103)</f>
        <v>5.2</v>
      </c>
      <c r="E102" s="77">
        <f t="shared" ref="E102" si="19">SUM(E103)</f>
        <v>0</v>
      </c>
    </row>
    <row r="103" spans="1:6" s="45" customFormat="1" ht="12.75" customHeight="1" x14ac:dyDescent="0.25">
      <c r="A103" s="113"/>
      <c r="B103" s="12" t="s">
        <v>10</v>
      </c>
      <c r="C103" s="6"/>
      <c r="D103" s="11">
        <v>5.2</v>
      </c>
      <c r="E103" s="5"/>
    </row>
    <row r="104" spans="1:6" s="45" customFormat="1" ht="18" customHeight="1" x14ac:dyDescent="0.25">
      <c r="A104" s="113" t="s">
        <v>42</v>
      </c>
      <c r="B104" s="31" t="s">
        <v>43</v>
      </c>
      <c r="C104" s="36"/>
      <c r="D104" s="32">
        <f>SUM(D105+D109+D112+D107)</f>
        <v>66.800000000000011</v>
      </c>
      <c r="E104" s="78">
        <f>SUM(E105+E109+E112+E107)</f>
        <v>0</v>
      </c>
    </row>
    <row r="105" spans="1:6" s="45" customFormat="1" ht="15" customHeight="1" x14ac:dyDescent="0.25">
      <c r="A105" s="113"/>
      <c r="B105" s="18" t="s">
        <v>138</v>
      </c>
      <c r="C105" s="17" t="s">
        <v>11</v>
      </c>
      <c r="D105" s="16">
        <f>SUM(D106)</f>
        <v>15.4</v>
      </c>
      <c r="E105" s="79">
        <f>SUM(E106)</f>
        <v>0</v>
      </c>
    </row>
    <row r="106" spans="1:6" s="45" customFormat="1" ht="12.75" customHeight="1" x14ac:dyDescent="0.25">
      <c r="A106" s="113"/>
      <c r="B106" s="12" t="s">
        <v>10</v>
      </c>
      <c r="C106" s="6"/>
      <c r="D106" s="11">
        <v>15.4</v>
      </c>
      <c r="E106" s="52"/>
      <c r="F106" s="68"/>
    </row>
    <row r="107" spans="1:6" s="45" customFormat="1" ht="15" customHeight="1" x14ac:dyDescent="0.25">
      <c r="A107" s="113"/>
      <c r="B107" s="92" t="s">
        <v>131</v>
      </c>
      <c r="C107" s="21" t="s">
        <v>22</v>
      </c>
      <c r="D107" s="23">
        <f>SUM(D108)</f>
        <v>7</v>
      </c>
      <c r="E107" s="77">
        <f>SUM(E108)</f>
        <v>0</v>
      </c>
      <c r="F107" s="68"/>
    </row>
    <row r="108" spans="1:6" s="45" customFormat="1" ht="12.75" customHeight="1" x14ac:dyDescent="0.25">
      <c r="A108" s="113"/>
      <c r="B108" s="12" t="s">
        <v>10</v>
      </c>
      <c r="C108" s="6"/>
      <c r="D108" s="11">
        <v>7</v>
      </c>
      <c r="E108" s="52"/>
      <c r="F108" s="68"/>
    </row>
    <row r="109" spans="1:6" s="45" customFormat="1" ht="27" x14ac:dyDescent="0.25">
      <c r="A109" s="113"/>
      <c r="B109" s="30" t="s">
        <v>145</v>
      </c>
      <c r="C109" s="17" t="s">
        <v>23</v>
      </c>
      <c r="D109" s="23">
        <f t="shared" ref="D109" si="20">SUM(D110:D111)</f>
        <v>40.900000000000006</v>
      </c>
      <c r="E109" s="77">
        <f t="shared" ref="E109" si="21">SUM(E110:E111)</f>
        <v>0</v>
      </c>
    </row>
    <row r="110" spans="1:6" s="45" customFormat="1" ht="12.75" customHeight="1" x14ac:dyDescent="0.25">
      <c r="A110" s="114"/>
      <c r="B110" s="49" t="s">
        <v>10</v>
      </c>
      <c r="C110" s="99"/>
      <c r="D110" s="11">
        <v>33.700000000000003</v>
      </c>
      <c r="E110" s="52"/>
      <c r="F110" s="68"/>
    </row>
    <row r="111" spans="1:6" s="45" customFormat="1" ht="12.75" customHeight="1" x14ac:dyDescent="0.25">
      <c r="A111" s="114"/>
      <c r="B111" s="51" t="s">
        <v>17</v>
      </c>
      <c r="C111" s="100"/>
      <c r="D111" s="11">
        <v>7.2</v>
      </c>
      <c r="E111" s="52"/>
    </row>
    <row r="112" spans="1:6" s="45" customFormat="1" ht="15" customHeight="1" x14ac:dyDescent="0.25">
      <c r="A112" s="113"/>
      <c r="B112" s="33" t="s">
        <v>133</v>
      </c>
      <c r="C112" s="17" t="s">
        <v>25</v>
      </c>
      <c r="D112" s="23">
        <f t="shared" ref="D112" si="22">SUM(D113)</f>
        <v>3.5</v>
      </c>
      <c r="E112" s="77">
        <f t="shared" ref="E112" si="23">SUM(E113)</f>
        <v>0</v>
      </c>
    </row>
    <row r="113" spans="1:6" s="45" customFormat="1" ht="12.75" customHeight="1" x14ac:dyDescent="0.25">
      <c r="A113" s="113"/>
      <c r="B113" s="12" t="s">
        <v>10</v>
      </c>
      <c r="C113" s="6"/>
      <c r="D113" s="11">
        <v>3.5</v>
      </c>
      <c r="E113" s="5"/>
    </row>
    <row r="114" spans="1:6" s="45" customFormat="1" ht="18" customHeight="1" x14ac:dyDescent="0.25">
      <c r="A114" s="113" t="s">
        <v>44</v>
      </c>
      <c r="B114" s="31" t="s">
        <v>45</v>
      </c>
      <c r="C114" s="38"/>
      <c r="D114" s="32">
        <f>SUM(D115+D117+D120)</f>
        <v>35</v>
      </c>
      <c r="E114" s="78">
        <f>SUM(E115+E117+E120)</f>
        <v>0</v>
      </c>
    </row>
    <row r="115" spans="1:6" s="45" customFormat="1" ht="15" customHeight="1" x14ac:dyDescent="0.25">
      <c r="A115" s="113"/>
      <c r="B115" s="18" t="s">
        <v>138</v>
      </c>
      <c r="C115" s="17" t="s">
        <v>11</v>
      </c>
      <c r="D115" s="16">
        <f>SUM(D116)</f>
        <v>8.6</v>
      </c>
      <c r="E115" s="79">
        <f>SUM(E116)</f>
        <v>0</v>
      </c>
    </row>
    <row r="116" spans="1:6" s="45" customFormat="1" ht="12.95" customHeight="1" x14ac:dyDescent="0.25">
      <c r="A116" s="113"/>
      <c r="B116" s="12" t="s">
        <v>10</v>
      </c>
      <c r="C116" s="6"/>
      <c r="D116" s="11">
        <v>8.6</v>
      </c>
      <c r="E116" s="52"/>
      <c r="F116" s="68"/>
    </row>
    <row r="117" spans="1:6" s="45" customFormat="1" ht="27" x14ac:dyDescent="0.25">
      <c r="A117" s="113"/>
      <c r="B117" s="30" t="s">
        <v>145</v>
      </c>
      <c r="C117" s="17" t="s">
        <v>23</v>
      </c>
      <c r="D117" s="23">
        <f t="shared" ref="D117" si="24">SUM(D118:D119)</f>
        <v>23.2</v>
      </c>
      <c r="E117" s="77">
        <f t="shared" ref="E117" si="25">SUM(E118:E119)</f>
        <v>0</v>
      </c>
    </row>
    <row r="118" spans="1:6" s="45" customFormat="1" ht="12.95" customHeight="1" x14ac:dyDescent="0.25">
      <c r="A118" s="114"/>
      <c r="B118" s="49" t="s">
        <v>10</v>
      </c>
      <c r="C118" s="99"/>
      <c r="D118" s="11">
        <v>22.5</v>
      </c>
      <c r="E118" s="11"/>
      <c r="F118" s="68"/>
    </row>
    <row r="119" spans="1:6" s="45" customFormat="1" ht="12.95" customHeight="1" x14ac:dyDescent="0.25">
      <c r="A119" s="114"/>
      <c r="B119" s="51" t="s">
        <v>17</v>
      </c>
      <c r="C119" s="101"/>
      <c r="D119" s="11">
        <v>0.7</v>
      </c>
      <c r="E119" s="11"/>
    </row>
    <row r="120" spans="1:6" s="45" customFormat="1" ht="15" customHeight="1" x14ac:dyDescent="0.25">
      <c r="A120" s="113"/>
      <c r="B120" s="33" t="s">
        <v>146</v>
      </c>
      <c r="C120" s="17" t="s">
        <v>25</v>
      </c>
      <c r="D120" s="23">
        <f t="shared" ref="D120" si="26">SUM(D121)</f>
        <v>3.2</v>
      </c>
      <c r="E120" s="77">
        <f t="shared" ref="E120" si="27">SUM(E121)</f>
        <v>0</v>
      </c>
    </row>
    <row r="121" spans="1:6" s="45" customFormat="1" ht="12.95" customHeight="1" x14ac:dyDescent="0.25">
      <c r="A121" s="113"/>
      <c r="B121" s="12" t="s">
        <v>10</v>
      </c>
      <c r="C121" s="6"/>
      <c r="D121" s="11">
        <v>3.2</v>
      </c>
      <c r="E121" s="5"/>
    </row>
    <row r="122" spans="1:6" s="45" customFormat="1" ht="18" customHeight="1" x14ac:dyDescent="0.25">
      <c r="A122" s="113" t="s">
        <v>46</v>
      </c>
      <c r="B122" s="31" t="s">
        <v>47</v>
      </c>
      <c r="C122" s="38"/>
      <c r="D122" s="32">
        <f>SUM(D123+D125+D128)</f>
        <v>71.399999999999991</v>
      </c>
      <c r="E122" s="78">
        <f>SUM(E123+E125+E128)</f>
        <v>0</v>
      </c>
    </row>
    <row r="123" spans="1:6" s="45" customFormat="1" ht="15" customHeight="1" x14ac:dyDescent="0.25">
      <c r="A123" s="113"/>
      <c r="B123" s="18" t="s">
        <v>138</v>
      </c>
      <c r="C123" s="17" t="s">
        <v>11</v>
      </c>
      <c r="D123" s="16">
        <f>SUM(D124)</f>
        <v>11.7</v>
      </c>
      <c r="E123" s="79">
        <f>SUM(E124)</f>
        <v>0</v>
      </c>
    </row>
    <row r="124" spans="1:6" s="45" customFormat="1" ht="12.75" customHeight="1" x14ac:dyDescent="0.25">
      <c r="A124" s="113"/>
      <c r="B124" s="12" t="s">
        <v>10</v>
      </c>
      <c r="C124" s="6"/>
      <c r="D124" s="11">
        <v>11.7</v>
      </c>
      <c r="E124" s="52"/>
      <c r="F124" s="68"/>
    </row>
    <row r="125" spans="1:6" s="45" customFormat="1" ht="27" x14ac:dyDescent="0.25">
      <c r="A125" s="113"/>
      <c r="B125" s="30" t="s">
        <v>143</v>
      </c>
      <c r="C125" s="17" t="s">
        <v>23</v>
      </c>
      <c r="D125" s="23">
        <f t="shared" ref="D125" si="28">SUM(D126:D127)</f>
        <v>54.099999999999994</v>
      </c>
      <c r="E125" s="77">
        <f t="shared" ref="E125" si="29">SUM(E126:E127)</f>
        <v>0</v>
      </c>
    </row>
    <row r="126" spans="1:6" s="45" customFormat="1" ht="12.75" customHeight="1" x14ac:dyDescent="0.25">
      <c r="A126" s="114"/>
      <c r="B126" s="49" t="s">
        <v>10</v>
      </c>
      <c r="C126" s="99"/>
      <c r="D126" s="11">
        <v>50.8</v>
      </c>
      <c r="E126" s="52"/>
      <c r="F126" s="68"/>
    </row>
    <row r="127" spans="1:6" s="45" customFormat="1" ht="12.75" customHeight="1" x14ac:dyDescent="0.25">
      <c r="A127" s="114"/>
      <c r="B127" s="51" t="s">
        <v>17</v>
      </c>
      <c r="C127" s="100"/>
      <c r="D127" s="11">
        <v>3.3</v>
      </c>
      <c r="E127" s="52"/>
    </row>
    <row r="128" spans="1:6" s="45" customFormat="1" ht="15" customHeight="1" x14ac:dyDescent="0.25">
      <c r="A128" s="113"/>
      <c r="B128" s="33" t="s">
        <v>133</v>
      </c>
      <c r="C128" s="17" t="s">
        <v>25</v>
      </c>
      <c r="D128" s="23">
        <f t="shared" ref="D128" si="30">SUM(D129)</f>
        <v>5.6</v>
      </c>
      <c r="E128" s="77">
        <f t="shared" ref="E128" si="31">SUM(E129)</f>
        <v>0</v>
      </c>
    </row>
    <row r="129" spans="1:6" s="45" customFormat="1" ht="12.75" customHeight="1" x14ac:dyDescent="0.25">
      <c r="A129" s="113"/>
      <c r="B129" s="12" t="s">
        <v>10</v>
      </c>
      <c r="C129" s="6"/>
      <c r="D129" s="11">
        <v>5.6</v>
      </c>
      <c r="E129" s="5"/>
      <c r="F129" s="68"/>
    </row>
    <row r="130" spans="1:6" s="45" customFormat="1" ht="18" customHeight="1" x14ac:dyDescent="0.25">
      <c r="A130" s="115" t="s">
        <v>48</v>
      </c>
      <c r="B130" s="31" t="s">
        <v>49</v>
      </c>
      <c r="C130" s="38"/>
      <c r="D130" s="32">
        <f>SUM(D131+D133+D136)</f>
        <v>52.800000000000004</v>
      </c>
      <c r="E130" s="78">
        <f>SUM(E131+E133+E136)</f>
        <v>0</v>
      </c>
    </row>
    <row r="131" spans="1:6" s="45" customFormat="1" ht="15" customHeight="1" x14ac:dyDescent="0.25">
      <c r="A131" s="116"/>
      <c r="B131" s="18" t="s">
        <v>138</v>
      </c>
      <c r="C131" s="17" t="s">
        <v>11</v>
      </c>
      <c r="D131" s="16">
        <f>SUM(D132)</f>
        <v>11.1</v>
      </c>
      <c r="E131" s="79">
        <f>SUM(E132)</f>
        <v>0</v>
      </c>
    </row>
    <row r="132" spans="1:6" s="45" customFormat="1" ht="12.75" customHeight="1" x14ac:dyDescent="0.25">
      <c r="A132" s="116"/>
      <c r="B132" s="12" t="s">
        <v>10</v>
      </c>
      <c r="C132" s="6"/>
      <c r="D132" s="11">
        <v>11.1</v>
      </c>
      <c r="E132" s="52"/>
    </row>
    <row r="133" spans="1:6" s="45" customFormat="1" ht="27" x14ac:dyDescent="0.25">
      <c r="A133" s="116"/>
      <c r="B133" s="30" t="s">
        <v>145</v>
      </c>
      <c r="C133" s="17" t="s">
        <v>23</v>
      </c>
      <c r="D133" s="23">
        <f t="shared" ref="D133" si="32">SUM(D134:D135)</f>
        <v>34.5</v>
      </c>
      <c r="E133" s="77">
        <f t="shared" ref="E133" si="33">SUM(E134:E135)</f>
        <v>0</v>
      </c>
    </row>
    <row r="134" spans="1:6" s="45" customFormat="1" ht="12.75" customHeight="1" x14ac:dyDescent="0.25">
      <c r="A134" s="116"/>
      <c r="B134" s="49" t="s">
        <v>10</v>
      </c>
      <c r="C134" s="99"/>
      <c r="D134" s="11">
        <v>33.299999999999997</v>
      </c>
      <c r="E134" s="52"/>
      <c r="F134" s="68"/>
    </row>
    <row r="135" spans="1:6" s="45" customFormat="1" ht="12.75" customHeight="1" x14ac:dyDescent="0.25">
      <c r="A135" s="116"/>
      <c r="B135" s="51" t="s">
        <v>17</v>
      </c>
      <c r="C135" s="100"/>
      <c r="D135" s="11">
        <v>1.2</v>
      </c>
      <c r="E135" s="52"/>
    </row>
    <row r="136" spans="1:6" s="45" customFormat="1" ht="15" customHeight="1" x14ac:dyDescent="0.25">
      <c r="A136" s="116"/>
      <c r="B136" s="33" t="s">
        <v>133</v>
      </c>
      <c r="C136" s="17" t="s">
        <v>25</v>
      </c>
      <c r="D136" s="23">
        <f t="shared" ref="D136" si="34">SUM(D137)</f>
        <v>7.2</v>
      </c>
      <c r="E136" s="77">
        <f t="shared" ref="E136" si="35">SUM(E137)</f>
        <v>0</v>
      </c>
    </row>
    <row r="137" spans="1:6" s="45" customFormat="1" ht="12.75" customHeight="1" x14ac:dyDescent="0.25">
      <c r="A137" s="116"/>
      <c r="B137" s="12" t="s">
        <v>10</v>
      </c>
      <c r="C137" s="6"/>
      <c r="D137" s="11">
        <v>7.2</v>
      </c>
      <c r="E137" s="5"/>
    </row>
    <row r="138" spans="1:6" s="45" customFormat="1" ht="18" customHeight="1" x14ac:dyDescent="0.25">
      <c r="A138" s="113" t="s">
        <v>50</v>
      </c>
      <c r="B138" s="31" t="s">
        <v>51</v>
      </c>
      <c r="C138" s="38"/>
      <c r="D138" s="32">
        <f>SUM(D139+D141+D144)</f>
        <v>26.7</v>
      </c>
      <c r="E138" s="78">
        <f>SUM(E139+E141+E144)</f>
        <v>0</v>
      </c>
    </row>
    <row r="139" spans="1:6" s="45" customFormat="1" ht="15" customHeight="1" x14ac:dyDescent="0.25">
      <c r="A139" s="113"/>
      <c r="B139" s="18" t="s">
        <v>138</v>
      </c>
      <c r="C139" s="17" t="s">
        <v>11</v>
      </c>
      <c r="D139" s="16">
        <f>SUM(D140)</f>
        <v>5.3</v>
      </c>
      <c r="E139" s="79">
        <f>SUM(E140)</f>
        <v>0</v>
      </c>
    </row>
    <row r="140" spans="1:6" s="45" customFormat="1" ht="12.75" customHeight="1" x14ac:dyDescent="0.25">
      <c r="A140" s="113"/>
      <c r="B140" s="12" t="s">
        <v>10</v>
      </c>
      <c r="C140" s="6"/>
      <c r="D140" s="11">
        <v>5.3</v>
      </c>
      <c r="E140" s="52"/>
      <c r="F140" s="68"/>
    </row>
    <row r="141" spans="1:6" s="45" customFormat="1" ht="27" x14ac:dyDescent="0.25">
      <c r="A141" s="113"/>
      <c r="B141" s="30" t="s">
        <v>145</v>
      </c>
      <c r="C141" s="17" t="s">
        <v>23</v>
      </c>
      <c r="D141" s="23">
        <f t="shared" ref="D141" si="36">SUM(D142:D143)</f>
        <v>17.599999999999998</v>
      </c>
      <c r="E141" s="77">
        <f t="shared" ref="E141" si="37">SUM(E142:E143)</f>
        <v>0</v>
      </c>
    </row>
    <row r="142" spans="1:6" s="45" customFormat="1" ht="12.75" customHeight="1" x14ac:dyDescent="0.25">
      <c r="A142" s="114"/>
      <c r="B142" s="49" t="s">
        <v>10</v>
      </c>
      <c r="C142" s="99"/>
      <c r="D142" s="11">
        <v>15.2</v>
      </c>
      <c r="E142" s="52"/>
      <c r="F142" s="68"/>
    </row>
    <row r="143" spans="1:6" s="45" customFormat="1" ht="12.75" customHeight="1" x14ac:dyDescent="0.25">
      <c r="A143" s="114"/>
      <c r="B143" s="51" t="s">
        <v>17</v>
      </c>
      <c r="C143" s="101"/>
      <c r="D143" s="11">
        <v>2.4</v>
      </c>
      <c r="E143" s="52"/>
    </row>
    <row r="144" spans="1:6" s="45" customFormat="1" ht="15" customHeight="1" x14ac:dyDescent="0.25">
      <c r="A144" s="113"/>
      <c r="B144" s="33" t="s">
        <v>146</v>
      </c>
      <c r="C144" s="17" t="s">
        <v>25</v>
      </c>
      <c r="D144" s="23">
        <f t="shared" ref="D144" si="38">SUM(D145)</f>
        <v>3.8</v>
      </c>
      <c r="E144" s="77">
        <f t="shared" ref="E144" si="39">SUM(E145)</f>
        <v>0</v>
      </c>
    </row>
    <row r="145" spans="1:6" s="45" customFormat="1" ht="12.75" customHeight="1" x14ac:dyDescent="0.25">
      <c r="A145" s="113"/>
      <c r="B145" s="12" t="s">
        <v>10</v>
      </c>
      <c r="C145" s="6"/>
      <c r="D145" s="11">
        <v>3.8</v>
      </c>
      <c r="E145" s="5"/>
    </row>
    <row r="146" spans="1:6" s="45" customFormat="1" ht="18" customHeight="1" x14ac:dyDescent="0.25">
      <c r="A146" s="97" t="s">
        <v>52</v>
      </c>
      <c r="B146" s="31" t="s">
        <v>53</v>
      </c>
      <c r="C146" s="38"/>
      <c r="D146" s="32">
        <f>SUM(D147+D151+D154+D149)</f>
        <v>58.6</v>
      </c>
      <c r="E146" s="78">
        <f>SUM(E147+E151+E154+E149)</f>
        <v>0</v>
      </c>
    </row>
    <row r="147" spans="1:6" s="45" customFormat="1" ht="15" customHeight="1" x14ac:dyDescent="0.25">
      <c r="A147" s="97"/>
      <c r="B147" s="18" t="s">
        <v>138</v>
      </c>
      <c r="C147" s="17" t="s">
        <v>11</v>
      </c>
      <c r="D147" s="16">
        <f>SUM(D148)</f>
        <v>9.6</v>
      </c>
      <c r="E147" s="79">
        <f>SUM(E148)</f>
        <v>0</v>
      </c>
    </row>
    <row r="148" spans="1:6" s="45" customFormat="1" ht="12.75" customHeight="1" x14ac:dyDescent="0.25">
      <c r="A148" s="97"/>
      <c r="B148" s="12" t="s">
        <v>10</v>
      </c>
      <c r="C148" s="6"/>
      <c r="D148" s="11">
        <v>9.6</v>
      </c>
      <c r="E148" s="52"/>
      <c r="F148" s="68"/>
    </row>
    <row r="149" spans="1:6" s="45" customFormat="1" ht="15" customHeight="1" x14ac:dyDescent="0.25">
      <c r="A149" s="97"/>
      <c r="B149" s="92" t="s">
        <v>131</v>
      </c>
      <c r="C149" s="21" t="s">
        <v>22</v>
      </c>
      <c r="D149" s="23">
        <f>SUM(D150)</f>
        <v>14</v>
      </c>
      <c r="E149" s="77">
        <f>SUM(E150)</f>
        <v>0</v>
      </c>
      <c r="F149" s="68"/>
    </row>
    <row r="150" spans="1:6" s="45" customFormat="1" ht="12.75" customHeight="1" x14ac:dyDescent="0.25">
      <c r="A150" s="97"/>
      <c r="B150" s="12" t="s">
        <v>10</v>
      </c>
      <c r="C150" s="6"/>
      <c r="D150" s="11">
        <v>14</v>
      </c>
      <c r="E150" s="52"/>
      <c r="F150" s="68"/>
    </row>
    <row r="151" spans="1:6" s="45" customFormat="1" ht="27" x14ac:dyDescent="0.25">
      <c r="A151" s="97"/>
      <c r="B151" s="30" t="s">
        <v>145</v>
      </c>
      <c r="C151" s="17" t="s">
        <v>23</v>
      </c>
      <c r="D151" s="23">
        <f t="shared" ref="D151" si="40">SUM(D152:D153)</f>
        <v>30.9</v>
      </c>
      <c r="E151" s="77">
        <f t="shared" ref="E151" si="41">SUM(E152:E153)</f>
        <v>0</v>
      </c>
    </row>
    <row r="152" spans="1:6" s="45" customFormat="1" ht="12.75" customHeight="1" x14ac:dyDescent="0.25">
      <c r="A152" s="98"/>
      <c r="B152" s="49" t="s">
        <v>10</v>
      </c>
      <c r="C152" s="99"/>
      <c r="D152" s="11">
        <v>28</v>
      </c>
      <c r="E152" s="52"/>
      <c r="F152" s="68"/>
    </row>
    <row r="153" spans="1:6" s="45" customFormat="1" ht="12.75" customHeight="1" x14ac:dyDescent="0.25">
      <c r="A153" s="98"/>
      <c r="B153" s="51" t="s">
        <v>17</v>
      </c>
      <c r="C153" s="100"/>
      <c r="D153" s="11">
        <v>2.9</v>
      </c>
      <c r="E153" s="52"/>
    </row>
    <row r="154" spans="1:6" s="45" customFormat="1" ht="15" customHeight="1" x14ac:dyDescent="0.25">
      <c r="A154" s="97"/>
      <c r="B154" s="33" t="s">
        <v>146</v>
      </c>
      <c r="C154" s="17" t="s">
        <v>25</v>
      </c>
      <c r="D154" s="23">
        <f t="shared" ref="D154" si="42">SUM(D155)</f>
        <v>4.0999999999999996</v>
      </c>
      <c r="E154" s="77">
        <f t="shared" ref="E154" si="43">SUM(E155)</f>
        <v>0</v>
      </c>
    </row>
    <row r="155" spans="1:6" s="45" customFormat="1" ht="12.75" customHeight="1" x14ac:dyDescent="0.25">
      <c r="A155" s="97"/>
      <c r="B155" s="12" t="s">
        <v>10</v>
      </c>
      <c r="C155" s="6"/>
      <c r="D155" s="11">
        <v>4.0999999999999996</v>
      </c>
      <c r="E155" s="5"/>
      <c r="F155" s="68"/>
    </row>
    <row r="156" spans="1:6" s="45" customFormat="1" ht="18" customHeight="1" x14ac:dyDescent="0.25">
      <c r="A156" s="97" t="s">
        <v>54</v>
      </c>
      <c r="B156" s="31" t="s">
        <v>55</v>
      </c>
      <c r="C156" s="38"/>
      <c r="D156" s="32">
        <f>SUM(D157+D161+D164+D159)</f>
        <v>76.7</v>
      </c>
      <c r="E156" s="78">
        <f>SUM(E157+E161+E164+E159)</f>
        <v>0</v>
      </c>
    </row>
    <row r="157" spans="1:6" s="45" customFormat="1" ht="15" customHeight="1" x14ac:dyDescent="0.25">
      <c r="A157" s="97"/>
      <c r="B157" s="18" t="s">
        <v>138</v>
      </c>
      <c r="C157" s="17" t="s">
        <v>11</v>
      </c>
      <c r="D157" s="16">
        <f>SUM(D158)</f>
        <v>15.7</v>
      </c>
      <c r="E157" s="79">
        <f>SUM(E158)</f>
        <v>0</v>
      </c>
    </row>
    <row r="158" spans="1:6" s="45" customFormat="1" ht="12.75" customHeight="1" x14ac:dyDescent="0.25">
      <c r="A158" s="97"/>
      <c r="B158" s="12" t="s">
        <v>10</v>
      </c>
      <c r="C158" s="6"/>
      <c r="D158" s="11">
        <v>15.7</v>
      </c>
      <c r="E158" s="52"/>
      <c r="F158" s="68"/>
    </row>
    <row r="159" spans="1:6" s="45" customFormat="1" ht="15" customHeight="1" x14ac:dyDescent="0.25">
      <c r="A159" s="97"/>
      <c r="B159" s="92" t="s">
        <v>131</v>
      </c>
      <c r="C159" s="21" t="s">
        <v>22</v>
      </c>
      <c r="D159" s="23">
        <f>SUM(D160)</f>
        <v>7</v>
      </c>
      <c r="E159" s="77">
        <f>SUM(E160)</f>
        <v>0</v>
      </c>
      <c r="F159" s="68"/>
    </row>
    <row r="160" spans="1:6" s="45" customFormat="1" ht="12.75" customHeight="1" x14ac:dyDescent="0.25">
      <c r="A160" s="97"/>
      <c r="B160" s="12" t="s">
        <v>10</v>
      </c>
      <c r="C160" s="6"/>
      <c r="D160" s="11">
        <v>7</v>
      </c>
      <c r="E160" s="52"/>
      <c r="F160" s="68"/>
    </row>
    <row r="161" spans="1:6" s="45" customFormat="1" ht="27" x14ac:dyDescent="0.25">
      <c r="A161" s="97"/>
      <c r="B161" s="30" t="s">
        <v>143</v>
      </c>
      <c r="C161" s="17" t="s">
        <v>23</v>
      </c>
      <c r="D161" s="23">
        <f t="shared" ref="D161" si="44">SUM(D162:D163)</f>
        <v>49.900000000000006</v>
      </c>
      <c r="E161" s="77">
        <f t="shared" ref="E161" si="45">SUM(E162:E163)</f>
        <v>0</v>
      </c>
    </row>
    <row r="162" spans="1:6" s="45" customFormat="1" ht="12.75" customHeight="1" x14ac:dyDescent="0.25">
      <c r="A162" s="98"/>
      <c r="B162" s="49" t="s">
        <v>10</v>
      </c>
      <c r="C162" s="99"/>
      <c r="D162" s="11">
        <v>40.6</v>
      </c>
      <c r="E162" s="52"/>
      <c r="F162" s="72"/>
    </row>
    <row r="163" spans="1:6" s="45" customFormat="1" ht="12.75" customHeight="1" x14ac:dyDescent="0.25">
      <c r="A163" s="98"/>
      <c r="B163" s="51" t="s">
        <v>17</v>
      </c>
      <c r="C163" s="100"/>
      <c r="D163" s="11">
        <v>9.3000000000000007</v>
      </c>
      <c r="E163" s="52"/>
      <c r="F163" s="72"/>
    </row>
    <row r="164" spans="1:6" s="45" customFormat="1" ht="15" customHeight="1" x14ac:dyDescent="0.25">
      <c r="A164" s="97"/>
      <c r="B164" s="33" t="s">
        <v>146</v>
      </c>
      <c r="C164" s="17" t="s">
        <v>25</v>
      </c>
      <c r="D164" s="23">
        <f t="shared" ref="D164" si="46">SUM(D165)</f>
        <v>4.0999999999999996</v>
      </c>
      <c r="E164" s="77">
        <f t="shared" ref="E164" si="47">SUM(E165)</f>
        <v>0</v>
      </c>
      <c r="F164" s="59"/>
    </row>
    <row r="165" spans="1:6" s="45" customFormat="1" ht="12.75" customHeight="1" x14ac:dyDescent="0.25">
      <c r="A165" s="97"/>
      <c r="B165" s="12" t="s">
        <v>10</v>
      </c>
      <c r="C165" s="6"/>
      <c r="D165" s="11">
        <v>4.0999999999999996</v>
      </c>
      <c r="E165" s="5"/>
      <c r="F165" s="68"/>
    </row>
    <row r="166" spans="1:6" s="45" customFormat="1" ht="18" customHeight="1" x14ac:dyDescent="0.25">
      <c r="A166" s="97" t="s">
        <v>56</v>
      </c>
      <c r="B166" s="80" t="s">
        <v>57</v>
      </c>
      <c r="C166" s="36"/>
      <c r="D166" s="32">
        <f>SUM(D168:D170)</f>
        <v>1102.0999999999999</v>
      </c>
      <c r="E166" s="32">
        <f>SUM(E168:E170)</f>
        <v>1015.9999999999999</v>
      </c>
      <c r="F166" s="59"/>
    </row>
    <row r="167" spans="1:6" s="45" customFormat="1" ht="15" customHeight="1" x14ac:dyDescent="0.25">
      <c r="A167" s="98"/>
      <c r="B167" s="18" t="s">
        <v>138</v>
      </c>
      <c r="C167" s="17" t="s">
        <v>11</v>
      </c>
      <c r="D167" s="16">
        <f t="shared" ref="D167:E167" si="48">SUM(D168:D170)</f>
        <v>1102.0999999999999</v>
      </c>
      <c r="E167" s="16">
        <f t="shared" si="48"/>
        <v>1015.9999999999999</v>
      </c>
      <c r="F167" s="59"/>
    </row>
    <row r="168" spans="1:6" s="45" customFormat="1" ht="12.75" customHeight="1" x14ac:dyDescent="0.25">
      <c r="A168" s="98"/>
      <c r="B168" s="58" t="s">
        <v>15</v>
      </c>
      <c r="C168" s="99"/>
      <c r="D168" s="11">
        <v>1061.2</v>
      </c>
      <c r="E168" s="11">
        <v>981.8</v>
      </c>
      <c r="F168" s="59"/>
    </row>
    <row r="169" spans="1:6" s="45" customFormat="1" ht="12.75" customHeight="1" x14ac:dyDescent="0.25">
      <c r="A169" s="98"/>
      <c r="B169" s="50" t="s">
        <v>63</v>
      </c>
      <c r="C169" s="100"/>
      <c r="D169" s="11">
        <v>1.3</v>
      </c>
      <c r="E169" s="11">
        <v>1.3</v>
      </c>
      <c r="F169" s="59"/>
    </row>
    <row r="170" spans="1:6" s="45" customFormat="1" ht="12.75" customHeight="1" x14ac:dyDescent="0.25">
      <c r="A170" s="98"/>
      <c r="B170" s="51" t="s">
        <v>10</v>
      </c>
      <c r="C170" s="100"/>
      <c r="D170" s="11">
        <v>39.6</v>
      </c>
      <c r="E170" s="11">
        <v>32.9</v>
      </c>
      <c r="F170" s="59"/>
    </row>
    <row r="171" spans="1:6" s="45" customFormat="1" ht="18" customHeight="1" x14ac:dyDescent="0.25">
      <c r="A171" s="97" t="s">
        <v>58</v>
      </c>
      <c r="B171" s="35" t="s">
        <v>59</v>
      </c>
      <c r="C171" s="38"/>
      <c r="D171" s="32">
        <f t="shared" ref="D171:E171" si="49">SUM(D172+D174)</f>
        <v>1238</v>
      </c>
      <c r="E171" s="32">
        <f t="shared" si="49"/>
        <v>1029.5</v>
      </c>
      <c r="F171" s="59"/>
    </row>
    <row r="172" spans="1:6" s="45" customFormat="1" ht="15" customHeight="1" x14ac:dyDescent="0.25">
      <c r="A172" s="97"/>
      <c r="B172" s="18" t="s">
        <v>138</v>
      </c>
      <c r="C172" s="17" t="s">
        <v>11</v>
      </c>
      <c r="D172" s="16">
        <f>SUM(D173)</f>
        <v>35.5</v>
      </c>
      <c r="E172" s="79">
        <f>SUM(E173)</f>
        <v>0</v>
      </c>
      <c r="F172" s="59"/>
    </row>
    <row r="173" spans="1:6" s="45" customFormat="1" ht="12.75" customHeight="1" x14ac:dyDescent="0.25">
      <c r="A173" s="97"/>
      <c r="B173" s="82" t="s">
        <v>15</v>
      </c>
      <c r="C173" s="6"/>
      <c r="D173" s="11">
        <v>35.5</v>
      </c>
      <c r="E173" s="11"/>
      <c r="F173" s="69"/>
    </row>
    <row r="174" spans="1:6" s="45" customFormat="1" ht="30.75" customHeight="1" x14ac:dyDescent="0.25">
      <c r="A174" s="98"/>
      <c r="B174" s="22" t="s">
        <v>142</v>
      </c>
      <c r="C174" s="21" t="s">
        <v>18</v>
      </c>
      <c r="D174" s="23">
        <f>SUM(D175:D180)</f>
        <v>1202.5</v>
      </c>
      <c r="E174" s="23">
        <f>SUM(E175:E180)</f>
        <v>1029.5</v>
      </c>
      <c r="F174" s="59"/>
    </row>
    <row r="175" spans="1:6" s="45" customFormat="1" ht="12.75" customHeight="1" x14ac:dyDescent="0.25">
      <c r="A175" s="98"/>
      <c r="B175" s="50" t="s">
        <v>20</v>
      </c>
      <c r="C175" s="100"/>
      <c r="D175" s="11">
        <v>730.5</v>
      </c>
      <c r="E175" s="11">
        <v>693.8</v>
      </c>
      <c r="F175" s="68"/>
    </row>
    <row r="176" spans="1:6" s="45" customFormat="1" ht="12.75" customHeight="1" x14ac:dyDescent="0.25">
      <c r="A176" s="98"/>
      <c r="B176" s="50" t="s">
        <v>152</v>
      </c>
      <c r="C176" s="100"/>
      <c r="D176" s="11">
        <v>6.4</v>
      </c>
      <c r="E176" s="11">
        <v>6.3</v>
      </c>
      <c r="F176" s="68"/>
    </row>
    <row r="177" spans="1:6" s="45" customFormat="1" ht="12.75" customHeight="1" x14ac:dyDescent="0.25">
      <c r="A177" s="98"/>
      <c r="B177" s="50" t="s">
        <v>63</v>
      </c>
      <c r="C177" s="100"/>
      <c r="D177" s="11">
        <v>12</v>
      </c>
      <c r="E177" s="11"/>
      <c r="F177" s="68"/>
    </row>
    <row r="178" spans="1:6" s="45" customFormat="1" ht="12.75" customHeight="1" x14ac:dyDescent="0.25">
      <c r="A178" s="98"/>
      <c r="B178" s="50" t="s">
        <v>151</v>
      </c>
      <c r="C178" s="100"/>
      <c r="D178" s="11">
        <v>8.6</v>
      </c>
      <c r="E178" s="11">
        <v>8.5</v>
      </c>
      <c r="F178" s="68"/>
    </row>
    <row r="179" spans="1:6" s="45" customFormat="1" ht="12.75" customHeight="1" x14ac:dyDescent="0.25">
      <c r="A179" s="98"/>
      <c r="B179" s="50" t="s">
        <v>10</v>
      </c>
      <c r="C179" s="100"/>
      <c r="D179" s="11">
        <v>442.3</v>
      </c>
      <c r="E179" s="11">
        <v>320.89999999999998</v>
      </c>
      <c r="F179" s="68"/>
    </row>
    <row r="180" spans="1:6" s="45" customFormat="1" ht="12.75" customHeight="1" x14ac:dyDescent="0.25">
      <c r="A180" s="98"/>
      <c r="B180" s="51" t="s">
        <v>17</v>
      </c>
      <c r="C180" s="101"/>
      <c r="D180" s="11">
        <v>2.7</v>
      </c>
      <c r="E180" s="52"/>
      <c r="F180" s="59"/>
    </row>
    <row r="181" spans="1:6" s="45" customFormat="1" ht="18" customHeight="1" x14ac:dyDescent="0.25">
      <c r="A181" s="97" t="s">
        <v>60</v>
      </c>
      <c r="B181" s="35" t="s">
        <v>154</v>
      </c>
      <c r="C181" s="38"/>
      <c r="D181" s="32">
        <f t="shared" ref="D181:E181" si="50">SUM(D182+D184)</f>
        <v>774.2</v>
      </c>
      <c r="E181" s="32">
        <f t="shared" si="50"/>
        <v>652.9</v>
      </c>
      <c r="F181" s="59"/>
    </row>
    <row r="182" spans="1:6" s="45" customFormat="1" ht="15" customHeight="1" x14ac:dyDescent="0.25">
      <c r="A182" s="97"/>
      <c r="B182" s="18" t="s">
        <v>138</v>
      </c>
      <c r="C182" s="17" t="s">
        <v>11</v>
      </c>
      <c r="D182" s="16">
        <f>SUM(D183)</f>
        <v>14</v>
      </c>
      <c r="E182" s="79">
        <f>SUM(E183)</f>
        <v>0</v>
      </c>
      <c r="F182" s="59"/>
    </row>
    <row r="183" spans="1:6" s="45" customFormat="1" ht="12.75" customHeight="1" x14ac:dyDescent="0.25">
      <c r="A183" s="97"/>
      <c r="B183" s="82" t="s">
        <v>15</v>
      </c>
      <c r="C183" s="6"/>
      <c r="D183" s="11">
        <v>14</v>
      </c>
      <c r="E183" s="11"/>
      <c r="F183" s="69"/>
    </row>
    <row r="184" spans="1:6" s="45" customFormat="1" ht="30.75" customHeight="1" x14ac:dyDescent="0.25">
      <c r="A184" s="98"/>
      <c r="B184" s="22" t="s">
        <v>147</v>
      </c>
      <c r="C184" s="21" t="s">
        <v>18</v>
      </c>
      <c r="D184" s="23">
        <f>SUM(D185:D190)</f>
        <v>760.2</v>
      </c>
      <c r="E184" s="23">
        <f>SUM(E185:E190)</f>
        <v>652.9</v>
      </c>
      <c r="F184" s="59"/>
    </row>
    <row r="185" spans="1:6" s="45" customFormat="1" ht="12.75" customHeight="1" x14ac:dyDescent="0.25">
      <c r="A185" s="98"/>
      <c r="B185" s="50" t="s">
        <v>20</v>
      </c>
      <c r="C185" s="100"/>
      <c r="D185" s="11">
        <v>399.7</v>
      </c>
      <c r="E185" s="11">
        <v>383.2</v>
      </c>
      <c r="F185" s="68"/>
    </row>
    <row r="186" spans="1:6" s="45" customFormat="1" ht="12.75" customHeight="1" x14ac:dyDescent="0.25">
      <c r="A186" s="98"/>
      <c r="B186" s="50" t="s">
        <v>152</v>
      </c>
      <c r="C186" s="100"/>
      <c r="D186" s="11">
        <v>5</v>
      </c>
      <c r="E186" s="11">
        <v>4.9000000000000004</v>
      </c>
      <c r="F186" s="68"/>
    </row>
    <row r="187" spans="1:6" s="45" customFormat="1" ht="12.75" customHeight="1" x14ac:dyDescent="0.25">
      <c r="A187" s="98"/>
      <c r="B187" s="50" t="s">
        <v>63</v>
      </c>
      <c r="C187" s="100"/>
      <c r="D187" s="11">
        <v>2.5</v>
      </c>
      <c r="E187" s="11"/>
      <c r="F187" s="68"/>
    </row>
    <row r="188" spans="1:6" s="45" customFormat="1" ht="12.75" customHeight="1" x14ac:dyDescent="0.25">
      <c r="A188" s="98"/>
      <c r="B188" s="50" t="s">
        <v>151</v>
      </c>
      <c r="C188" s="100"/>
      <c r="D188" s="11">
        <v>5.4</v>
      </c>
      <c r="E188" s="11">
        <v>5.3</v>
      </c>
      <c r="F188" s="68"/>
    </row>
    <row r="189" spans="1:6" s="45" customFormat="1" ht="12.75" customHeight="1" x14ac:dyDescent="0.25">
      <c r="A189" s="98"/>
      <c r="B189" s="50" t="s">
        <v>10</v>
      </c>
      <c r="C189" s="100"/>
      <c r="D189" s="11">
        <v>347.1</v>
      </c>
      <c r="E189" s="11">
        <v>259.5</v>
      </c>
      <c r="F189" s="68"/>
    </row>
    <row r="190" spans="1:6" s="45" customFormat="1" ht="12.75" customHeight="1" x14ac:dyDescent="0.25">
      <c r="A190" s="98"/>
      <c r="B190" s="51" t="s">
        <v>17</v>
      </c>
      <c r="C190" s="101"/>
      <c r="D190" s="11">
        <v>0.5</v>
      </c>
      <c r="E190" s="11"/>
      <c r="F190" s="59"/>
    </row>
    <row r="191" spans="1:6" s="45" customFormat="1" ht="18" customHeight="1" x14ac:dyDescent="0.25">
      <c r="A191" s="108" t="s">
        <v>61</v>
      </c>
      <c r="B191" s="35" t="s">
        <v>62</v>
      </c>
      <c r="C191" s="36"/>
      <c r="D191" s="32">
        <f t="shared" ref="D191:E191" si="51">SUM(D192+D194)</f>
        <v>1293.9000000000001</v>
      </c>
      <c r="E191" s="32">
        <f t="shared" si="51"/>
        <v>968.2</v>
      </c>
      <c r="F191" s="59"/>
    </row>
    <row r="192" spans="1:6" s="45" customFormat="1" ht="15" customHeight="1" x14ac:dyDescent="0.25">
      <c r="A192" s="105"/>
      <c r="B192" s="18" t="s">
        <v>138</v>
      </c>
      <c r="C192" s="17" t="s">
        <v>11</v>
      </c>
      <c r="D192" s="16">
        <f>SUM(D193)</f>
        <v>30</v>
      </c>
      <c r="E192" s="79">
        <f>SUM(E193)</f>
        <v>0</v>
      </c>
      <c r="F192" s="59"/>
    </row>
    <row r="193" spans="1:6" s="45" customFormat="1" ht="12.75" customHeight="1" x14ac:dyDescent="0.25">
      <c r="A193" s="105"/>
      <c r="B193" s="82" t="s">
        <v>15</v>
      </c>
      <c r="C193" s="6"/>
      <c r="D193" s="11">
        <v>30</v>
      </c>
      <c r="E193" s="11"/>
      <c r="F193" s="48"/>
    </row>
    <row r="194" spans="1:6" s="45" customFormat="1" ht="30.75" customHeight="1" x14ac:dyDescent="0.25">
      <c r="A194" s="106"/>
      <c r="B194" s="22" t="s">
        <v>142</v>
      </c>
      <c r="C194" s="21" t="s">
        <v>18</v>
      </c>
      <c r="D194" s="23">
        <f>SUM(D195:D199)</f>
        <v>1263.9000000000001</v>
      </c>
      <c r="E194" s="23">
        <f>SUM(E195:E199)</f>
        <v>968.2</v>
      </c>
      <c r="F194" s="48"/>
    </row>
    <row r="195" spans="1:6" s="45" customFormat="1" ht="12.75" customHeight="1" x14ac:dyDescent="0.25">
      <c r="A195" s="106"/>
      <c r="B195" s="50" t="s">
        <v>20</v>
      </c>
      <c r="C195" s="100"/>
      <c r="D195" s="11">
        <v>684.7</v>
      </c>
      <c r="E195" s="11">
        <v>657</v>
      </c>
      <c r="F195" s="68"/>
    </row>
    <row r="196" spans="1:6" s="45" customFormat="1" ht="12.75" customHeight="1" x14ac:dyDescent="0.25">
      <c r="A196" s="106"/>
      <c r="B196" s="50" t="s">
        <v>152</v>
      </c>
      <c r="C196" s="100"/>
      <c r="D196" s="11">
        <v>0.4</v>
      </c>
      <c r="E196" s="11">
        <v>0.4</v>
      </c>
      <c r="F196" s="68"/>
    </row>
    <row r="197" spans="1:6" s="45" customFormat="1" ht="12.75" customHeight="1" x14ac:dyDescent="0.25">
      <c r="A197" s="106"/>
      <c r="B197" s="50" t="s">
        <v>63</v>
      </c>
      <c r="C197" s="100"/>
      <c r="D197" s="11">
        <v>85</v>
      </c>
      <c r="E197" s="11"/>
      <c r="F197" s="68"/>
    </row>
    <row r="198" spans="1:6" s="45" customFormat="1" ht="12.75" customHeight="1" x14ac:dyDescent="0.25">
      <c r="A198" s="106"/>
      <c r="B198" s="50" t="s">
        <v>10</v>
      </c>
      <c r="C198" s="100"/>
      <c r="D198" s="11">
        <v>476.9</v>
      </c>
      <c r="E198" s="11">
        <v>310.8</v>
      </c>
    </row>
    <row r="199" spans="1:6" s="45" customFormat="1" ht="12.75" customHeight="1" x14ac:dyDescent="0.25">
      <c r="A199" s="106"/>
      <c r="B199" s="51" t="s">
        <v>17</v>
      </c>
      <c r="C199" s="101"/>
      <c r="D199" s="11">
        <v>16.899999999999999</v>
      </c>
      <c r="E199" s="52"/>
      <c r="F199" s="68"/>
    </row>
    <row r="200" spans="1:6" s="45" customFormat="1" ht="18" customHeight="1" x14ac:dyDescent="0.25">
      <c r="A200" s="108" t="s">
        <v>64</v>
      </c>
      <c r="B200" s="35" t="s">
        <v>65</v>
      </c>
      <c r="C200" s="36"/>
      <c r="D200" s="32">
        <f t="shared" ref="D200:E200" si="52">SUM(D201+D203)</f>
        <v>1748.3</v>
      </c>
      <c r="E200" s="32">
        <f t="shared" si="52"/>
        <v>1409.5</v>
      </c>
    </row>
    <row r="201" spans="1:6" s="45" customFormat="1" ht="15" customHeight="1" x14ac:dyDescent="0.25">
      <c r="A201" s="108"/>
      <c r="B201" s="18" t="s">
        <v>138</v>
      </c>
      <c r="C201" s="17" t="s">
        <v>11</v>
      </c>
      <c r="D201" s="16">
        <f>SUM(D202)</f>
        <v>28</v>
      </c>
      <c r="E201" s="79">
        <f>SUM(E202)</f>
        <v>0</v>
      </c>
    </row>
    <row r="202" spans="1:6" s="45" customFormat="1" ht="12.75" customHeight="1" x14ac:dyDescent="0.25">
      <c r="A202" s="108"/>
      <c r="B202" s="82" t="s">
        <v>15</v>
      </c>
      <c r="C202" s="6"/>
      <c r="D202" s="11">
        <v>28</v>
      </c>
      <c r="E202" s="11"/>
      <c r="F202" s="69"/>
    </row>
    <row r="203" spans="1:6" s="45" customFormat="1" ht="30.75" customHeight="1" x14ac:dyDescent="0.25">
      <c r="A203" s="107"/>
      <c r="B203" s="22" t="s">
        <v>142</v>
      </c>
      <c r="C203" s="21" t="s">
        <v>18</v>
      </c>
      <c r="D203" s="23">
        <f>SUM(D204:D210)</f>
        <v>1720.3</v>
      </c>
      <c r="E203" s="23">
        <f>SUM(E204:E210)</f>
        <v>1409.5</v>
      </c>
    </row>
    <row r="204" spans="1:6" s="45" customFormat="1" ht="12.75" customHeight="1" x14ac:dyDescent="0.25">
      <c r="A204" s="107"/>
      <c r="B204" s="50" t="s">
        <v>63</v>
      </c>
      <c r="C204" s="84"/>
      <c r="D204" s="11">
        <v>44.2</v>
      </c>
      <c r="E204" s="23"/>
    </row>
    <row r="205" spans="1:6" s="45" customFormat="1" ht="12.75" customHeight="1" x14ac:dyDescent="0.25">
      <c r="A205" s="107"/>
      <c r="B205" s="50" t="s">
        <v>20</v>
      </c>
      <c r="C205" s="100"/>
      <c r="D205" s="11">
        <v>833.7</v>
      </c>
      <c r="E205" s="11">
        <v>801.9</v>
      </c>
      <c r="F205" s="68"/>
    </row>
    <row r="206" spans="1:6" s="45" customFormat="1" ht="12.75" customHeight="1" x14ac:dyDescent="0.25">
      <c r="A206" s="107"/>
      <c r="B206" s="50" t="s">
        <v>152</v>
      </c>
      <c r="C206" s="100"/>
      <c r="D206" s="11">
        <v>5</v>
      </c>
      <c r="E206" s="11">
        <v>4.9000000000000004</v>
      </c>
      <c r="F206" s="68"/>
    </row>
    <row r="207" spans="1:6" s="45" customFormat="1" ht="12.75" customHeight="1" x14ac:dyDescent="0.25">
      <c r="A207" s="107"/>
      <c r="B207" s="50" t="s">
        <v>19</v>
      </c>
      <c r="C207" s="100"/>
      <c r="D207" s="11">
        <v>25.4</v>
      </c>
      <c r="E207" s="11">
        <v>1.4</v>
      </c>
      <c r="F207" s="68"/>
    </row>
    <row r="208" spans="1:6" s="45" customFormat="1" ht="12.75" customHeight="1" x14ac:dyDescent="0.25">
      <c r="A208" s="107"/>
      <c r="B208" s="50" t="s">
        <v>151</v>
      </c>
      <c r="C208" s="100"/>
      <c r="D208" s="11">
        <v>6.3</v>
      </c>
      <c r="E208" s="11">
        <v>6.2</v>
      </c>
      <c r="F208" s="68"/>
    </row>
    <row r="209" spans="1:6" s="45" customFormat="1" ht="12.75" customHeight="1" x14ac:dyDescent="0.25">
      <c r="A209" s="107"/>
      <c r="B209" s="50" t="s">
        <v>10</v>
      </c>
      <c r="C209" s="100"/>
      <c r="D209" s="11">
        <v>780.4</v>
      </c>
      <c r="E209" s="11">
        <v>595.1</v>
      </c>
      <c r="F209" s="68"/>
    </row>
    <row r="210" spans="1:6" s="45" customFormat="1" ht="12.75" customHeight="1" x14ac:dyDescent="0.25">
      <c r="A210" s="107"/>
      <c r="B210" s="51" t="s">
        <v>17</v>
      </c>
      <c r="C210" s="101"/>
      <c r="D210" s="11">
        <v>25.3</v>
      </c>
      <c r="E210" s="52"/>
      <c r="F210" s="69"/>
    </row>
    <row r="211" spans="1:6" s="45" customFormat="1" ht="18" customHeight="1" x14ac:dyDescent="0.25">
      <c r="A211" s="117" t="s">
        <v>66</v>
      </c>
      <c r="B211" s="40" t="s">
        <v>67</v>
      </c>
      <c r="C211" s="36"/>
      <c r="D211" s="32">
        <f>SUM(D212+D214)</f>
        <v>1990.5000000000002</v>
      </c>
      <c r="E211" s="32">
        <f>SUM(E212+E214)</f>
        <v>1595.1999999999998</v>
      </c>
    </row>
    <row r="212" spans="1:6" s="45" customFormat="1" ht="15" customHeight="1" x14ac:dyDescent="0.25">
      <c r="A212" s="118"/>
      <c r="B212" s="41" t="s">
        <v>138</v>
      </c>
      <c r="C212" s="17" t="s">
        <v>11</v>
      </c>
      <c r="D212" s="16">
        <f>SUM(D213)</f>
        <v>65</v>
      </c>
      <c r="E212" s="79">
        <f>SUM(E213)</f>
        <v>0</v>
      </c>
    </row>
    <row r="213" spans="1:6" s="45" customFormat="1" ht="12.75" customHeight="1" x14ac:dyDescent="0.25">
      <c r="A213" s="118"/>
      <c r="B213" s="83" t="s">
        <v>15</v>
      </c>
      <c r="C213" s="6"/>
      <c r="D213" s="11">
        <v>65</v>
      </c>
      <c r="E213" s="11"/>
    </row>
    <row r="214" spans="1:6" s="45" customFormat="1" ht="30.75" customHeight="1" x14ac:dyDescent="0.25">
      <c r="A214" s="118"/>
      <c r="B214" s="22" t="s">
        <v>142</v>
      </c>
      <c r="C214" s="21" t="s">
        <v>18</v>
      </c>
      <c r="D214" s="23">
        <f>SUM(D215:D220)</f>
        <v>1925.5000000000002</v>
      </c>
      <c r="E214" s="23">
        <f>SUM(E215:E220)</f>
        <v>1595.1999999999998</v>
      </c>
    </row>
    <row r="215" spans="1:6" s="45" customFormat="1" ht="12.75" customHeight="1" x14ac:dyDescent="0.25">
      <c r="A215" s="118"/>
      <c r="B215" s="50" t="s">
        <v>63</v>
      </c>
      <c r="C215" s="84"/>
      <c r="D215" s="11">
        <v>22</v>
      </c>
      <c r="E215" s="11">
        <v>6</v>
      </c>
    </row>
    <row r="216" spans="1:6" s="45" customFormat="1" ht="12.75" customHeight="1" x14ac:dyDescent="0.25">
      <c r="A216" s="118"/>
      <c r="B216" s="60" t="s">
        <v>20</v>
      </c>
      <c r="C216" s="100"/>
      <c r="D216" s="11">
        <v>1148.7</v>
      </c>
      <c r="E216" s="11">
        <v>1076.2</v>
      </c>
      <c r="F216" s="68"/>
    </row>
    <row r="217" spans="1:6" s="45" customFormat="1" ht="12.75" customHeight="1" x14ac:dyDescent="0.25">
      <c r="A217" s="118"/>
      <c r="B217" s="50" t="s">
        <v>152</v>
      </c>
      <c r="C217" s="100"/>
      <c r="D217" s="11">
        <v>3.7</v>
      </c>
      <c r="E217" s="11">
        <v>3.6</v>
      </c>
      <c r="F217" s="68"/>
    </row>
    <row r="218" spans="1:6" s="45" customFormat="1" ht="12.75" customHeight="1" x14ac:dyDescent="0.25">
      <c r="A218" s="118"/>
      <c r="B218" s="60" t="s">
        <v>151</v>
      </c>
      <c r="C218" s="100"/>
      <c r="D218" s="11">
        <v>5.4</v>
      </c>
      <c r="E218" s="11">
        <v>5.3</v>
      </c>
      <c r="F218" s="68"/>
    </row>
    <row r="219" spans="1:6" s="45" customFormat="1" ht="12.75" customHeight="1" x14ac:dyDescent="0.25">
      <c r="A219" s="118"/>
      <c r="B219" s="60" t="s">
        <v>10</v>
      </c>
      <c r="C219" s="100"/>
      <c r="D219" s="11">
        <v>739.2</v>
      </c>
      <c r="E219" s="11">
        <v>504.1</v>
      </c>
    </row>
    <row r="220" spans="1:6" s="45" customFormat="1" ht="12.75" customHeight="1" x14ac:dyDescent="0.25">
      <c r="A220" s="118"/>
      <c r="B220" s="61" t="s">
        <v>17</v>
      </c>
      <c r="C220" s="101"/>
      <c r="D220" s="11">
        <v>6.5</v>
      </c>
      <c r="E220" s="52"/>
    </row>
    <row r="221" spans="1:6" s="45" customFormat="1" ht="18" customHeight="1" x14ac:dyDescent="0.25">
      <c r="A221" s="108" t="s">
        <v>68</v>
      </c>
      <c r="B221" s="35" t="s">
        <v>69</v>
      </c>
      <c r="C221" s="36"/>
      <c r="D221" s="32">
        <f t="shared" ref="D221:E221" si="53">SUM(D222+D224)</f>
        <v>1345.6000000000001</v>
      </c>
      <c r="E221" s="32">
        <f t="shared" si="53"/>
        <v>1059.3000000000002</v>
      </c>
    </row>
    <row r="222" spans="1:6" s="45" customFormat="1" ht="15" customHeight="1" x14ac:dyDescent="0.25">
      <c r="A222" s="105"/>
      <c r="B222" s="18" t="s">
        <v>138</v>
      </c>
      <c r="C222" s="17" t="s">
        <v>11</v>
      </c>
      <c r="D222" s="16">
        <f>SUM(D223)</f>
        <v>45</v>
      </c>
      <c r="E222" s="79">
        <f>SUM(E223)</f>
        <v>0</v>
      </c>
    </row>
    <row r="223" spans="1:6" s="45" customFormat="1" ht="12.75" customHeight="1" x14ac:dyDescent="0.25">
      <c r="A223" s="105"/>
      <c r="B223" s="82" t="s">
        <v>15</v>
      </c>
      <c r="C223" s="6"/>
      <c r="D223" s="11">
        <v>45</v>
      </c>
      <c r="E223" s="11"/>
    </row>
    <row r="224" spans="1:6" s="45" customFormat="1" ht="30.75" customHeight="1" x14ac:dyDescent="0.25">
      <c r="A224" s="106"/>
      <c r="B224" s="22" t="s">
        <v>142</v>
      </c>
      <c r="C224" s="21" t="s">
        <v>18</v>
      </c>
      <c r="D224" s="23">
        <f>SUM(D225:D230)</f>
        <v>1300.6000000000001</v>
      </c>
      <c r="E224" s="23">
        <f>SUM(E225:E230)</f>
        <v>1059.3000000000002</v>
      </c>
    </row>
    <row r="225" spans="1:6" s="45" customFormat="1" ht="12.75" customHeight="1" x14ac:dyDescent="0.25">
      <c r="A225" s="106"/>
      <c r="B225" s="50" t="s">
        <v>19</v>
      </c>
      <c r="C225" s="100"/>
      <c r="D225" s="11">
        <v>21.7</v>
      </c>
      <c r="E225" s="11">
        <v>7.5</v>
      </c>
      <c r="F225" s="68"/>
    </row>
    <row r="226" spans="1:6" s="45" customFormat="1" ht="12.75" customHeight="1" x14ac:dyDescent="0.25">
      <c r="A226" s="106"/>
      <c r="B226" s="50" t="s">
        <v>20</v>
      </c>
      <c r="C226" s="100"/>
      <c r="D226" s="11">
        <v>715.9</v>
      </c>
      <c r="E226" s="11">
        <v>682.1</v>
      </c>
      <c r="F226" s="68"/>
    </row>
    <row r="227" spans="1:6" s="45" customFormat="1" ht="12.75" customHeight="1" x14ac:dyDescent="0.25">
      <c r="A227" s="106"/>
      <c r="B227" s="50" t="s">
        <v>63</v>
      </c>
      <c r="C227" s="100"/>
      <c r="D227" s="11">
        <v>12</v>
      </c>
      <c r="E227" s="11"/>
      <c r="F227" s="68"/>
    </row>
    <row r="228" spans="1:6" s="45" customFormat="1" ht="12.75" customHeight="1" x14ac:dyDescent="0.25">
      <c r="A228" s="106"/>
      <c r="B228" s="50" t="s">
        <v>151</v>
      </c>
      <c r="C228" s="100"/>
      <c r="D228" s="11">
        <v>1.1000000000000001</v>
      </c>
      <c r="E228" s="11">
        <v>1.1000000000000001</v>
      </c>
      <c r="F228" s="68"/>
    </row>
    <row r="229" spans="1:6" s="45" customFormat="1" ht="12.75" customHeight="1" x14ac:dyDescent="0.25">
      <c r="A229" s="106"/>
      <c r="B229" s="50" t="s">
        <v>10</v>
      </c>
      <c r="C229" s="100"/>
      <c r="D229" s="11">
        <v>534.1</v>
      </c>
      <c r="E229" s="11">
        <v>368.6</v>
      </c>
      <c r="F229" s="68"/>
    </row>
    <row r="230" spans="1:6" s="45" customFormat="1" ht="12.75" customHeight="1" x14ac:dyDescent="0.25">
      <c r="A230" s="106"/>
      <c r="B230" s="51" t="s">
        <v>17</v>
      </c>
      <c r="C230" s="101"/>
      <c r="D230" s="11">
        <v>15.8</v>
      </c>
      <c r="E230" s="52"/>
      <c r="F230" s="68"/>
    </row>
    <row r="231" spans="1:6" s="45" customFormat="1" ht="18" customHeight="1" x14ac:dyDescent="0.25">
      <c r="A231" s="117" t="s">
        <v>70</v>
      </c>
      <c r="B231" s="40" t="s">
        <v>71</v>
      </c>
      <c r="C231" s="36"/>
      <c r="D231" s="32">
        <f>SUM(D232+D234)</f>
        <v>2126.9</v>
      </c>
      <c r="E231" s="32">
        <f>SUM(E232+E234)</f>
        <v>1765.5</v>
      </c>
    </row>
    <row r="232" spans="1:6" s="45" customFormat="1" ht="15" customHeight="1" x14ac:dyDescent="0.25">
      <c r="A232" s="118"/>
      <c r="B232" s="41" t="s">
        <v>138</v>
      </c>
      <c r="C232" s="17" t="s">
        <v>11</v>
      </c>
      <c r="D232" s="16">
        <f>SUM(D233)</f>
        <v>50</v>
      </c>
      <c r="E232" s="79">
        <f>SUM(E233)</f>
        <v>0</v>
      </c>
    </row>
    <row r="233" spans="1:6" s="45" customFormat="1" ht="12.75" customHeight="1" x14ac:dyDescent="0.25">
      <c r="A233" s="118"/>
      <c r="B233" s="83" t="s">
        <v>15</v>
      </c>
      <c r="C233" s="6"/>
      <c r="D233" s="11">
        <v>50</v>
      </c>
      <c r="E233" s="11"/>
      <c r="F233" s="68"/>
    </row>
    <row r="234" spans="1:6" s="45" customFormat="1" ht="30.75" customHeight="1" x14ac:dyDescent="0.25">
      <c r="A234" s="118"/>
      <c r="B234" s="22" t="s">
        <v>142</v>
      </c>
      <c r="C234" s="21" t="s">
        <v>18</v>
      </c>
      <c r="D234" s="23">
        <f>SUM(D235:D240)</f>
        <v>2076.9</v>
      </c>
      <c r="E234" s="23">
        <f>SUM(E235:E240)</f>
        <v>1765.5</v>
      </c>
    </row>
    <row r="235" spans="1:6" s="45" customFormat="1" ht="12.75" customHeight="1" x14ac:dyDescent="0.25">
      <c r="A235" s="118"/>
      <c r="B235" s="60" t="s">
        <v>20</v>
      </c>
      <c r="C235" s="100"/>
      <c r="D235" s="11">
        <v>1456.1</v>
      </c>
      <c r="E235" s="11">
        <v>1387.4</v>
      </c>
      <c r="F235" s="68"/>
    </row>
    <row r="236" spans="1:6" s="45" customFormat="1" ht="12.75" customHeight="1" x14ac:dyDescent="0.25">
      <c r="A236" s="118"/>
      <c r="B236" s="50" t="s">
        <v>152</v>
      </c>
      <c r="C236" s="100"/>
      <c r="D236" s="11">
        <v>6.2</v>
      </c>
      <c r="E236" s="11">
        <v>6.1</v>
      </c>
      <c r="F236" s="68"/>
    </row>
    <row r="237" spans="1:6" s="45" customFormat="1" ht="12.75" customHeight="1" x14ac:dyDescent="0.25">
      <c r="A237" s="118"/>
      <c r="B237" s="50" t="s">
        <v>63</v>
      </c>
      <c r="C237" s="100"/>
      <c r="D237" s="11">
        <v>33.200000000000003</v>
      </c>
      <c r="E237" s="11"/>
      <c r="F237" s="68"/>
    </row>
    <row r="238" spans="1:6" s="45" customFormat="1" ht="12.75" customHeight="1" x14ac:dyDescent="0.25">
      <c r="A238" s="118"/>
      <c r="B238" s="60" t="s">
        <v>151</v>
      </c>
      <c r="C238" s="100"/>
      <c r="D238" s="11">
        <v>5.4</v>
      </c>
      <c r="E238" s="11">
        <v>5.3</v>
      </c>
      <c r="F238" s="68"/>
    </row>
    <row r="239" spans="1:6" s="45" customFormat="1" ht="12.75" customHeight="1" x14ac:dyDescent="0.25">
      <c r="A239" s="118"/>
      <c r="B239" s="60" t="s">
        <v>10</v>
      </c>
      <c r="C239" s="100"/>
      <c r="D239" s="11">
        <v>572.6</v>
      </c>
      <c r="E239" s="11">
        <v>366.7</v>
      </c>
      <c r="F239" s="68"/>
    </row>
    <row r="240" spans="1:6" s="45" customFormat="1" ht="12.75" customHeight="1" x14ac:dyDescent="0.25">
      <c r="A240" s="118"/>
      <c r="B240" s="61" t="s">
        <v>17</v>
      </c>
      <c r="C240" s="101"/>
      <c r="D240" s="11">
        <v>3.4</v>
      </c>
      <c r="E240" s="52"/>
      <c r="F240" s="68"/>
    </row>
    <row r="241" spans="1:6" s="45" customFormat="1" ht="18" customHeight="1" x14ac:dyDescent="0.25">
      <c r="A241" s="97" t="s">
        <v>72</v>
      </c>
      <c r="B241" s="35" t="s">
        <v>73</v>
      </c>
      <c r="C241" s="36"/>
      <c r="D241" s="32">
        <f t="shared" ref="D241:E241" si="54">SUM(D242+D244)</f>
        <v>622.29999999999995</v>
      </c>
      <c r="E241" s="32">
        <f t="shared" si="54"/>
        <v>544.80000000000007</v>
      </c>
    </row>
    <row r="242" spans="1:6" s="45" customFormat="1" ht="15" customHeight="1" x14ac:dyDescent="0.25">
      <c r="A242" s="97"/>
      <c r="B242" s="18" t="s">
        <v>138</v>
      </c>
      <c r="C242" s="17" t="s">
        <v>11</v>
      </c>
      <c r="D242" s="16">
        <f>SUM(D243)</f>
        <v>13</v>
      </c>
      <c r="E242" s="79">
        <f>SUM(E243)</f>
        <v>0</v>
      </c>
    </row>
    <row r="243" spans="1:6" s="45" customFormat="1" ht="12.75" customHeight="1" x14ac:dyDescent="0.25">
      <c r="A243" s="97"/>
      <c r="B243" s="82" t="s">
        <v>15</v>
      </c>
      <c r="C243" s="6"/>
      <c r="D243" s="11">
        <v>13</v>
      </c>
      <c r="E243" s="11"/>
    </row>
    <row r="244" spans="1:6" s="45" customFormat="1" ht="30.75" customHeight="1" x14ac:dyDescent="0.25">
      <c r="A244" s="98"/>
      <c r="B244" s="22" t="s">
        <v>147</v>
      </c>
      <c r="C244" s="21" t="s">
        <v>18</v>
      </c>
      <c r="D244" s="23">
        <f>SUM(D245:D250)</f>
        <v>609.29999999999995</v>
      </c>
      <c r="E244" s="23">
        <f>SUM(E245:E250)</f>
        <v>544.80000000000007</v>
      </c>
    </row>
    <row r="245" spans="1:6" s="45" customFormat="1" ht="12.75" customHeight="1" x14ac:dyDescent="0.25">
      <c r="A245" s="98"/>
      <c r="B245" s="50" t="s">
        <v>20</v>
      </c>
      <c r="C245" s="100"/>
      <c r="D245" s="11">
        <v>339.2</v>
      </c>
      <c r="E245" s="11">
        <v>324.60000000000002</v>
      </c>
      <c r="F245" s="68"/>
    </row>
    <row r="246" spans="1:6" s="45" customFormat="1" ht="12.75" customHeight="1" x14ac:dyDescent="0.25">
      <c r="A246" s="98"/>
      <c r="B246" s="50" t="s">
        <v>152</v>
      </c>
      <c r="C246" s="100"/>
      <c r="D246" s="11">
        <v>8.4</v>
      </c>
      <c r="E246" s="11">
        <v>8.3000000000000007</v>
      </c>
      <c r="F246" s="68"/>
    </row>
    <row r="247" spans="1:6" s="45" customFormat="1" ht="12.75" customHeight="1" x14ac:dyDescent="0.25">
      <c r="A247" s="98"/>
      <c r="B247" s="50" t="s">
        <v>63</v>
      </c>
      <c r="C247" s="100"/>
      <c r="D247" s="11">
        <v>2</v>
      </c>
      <c r="E247" s="11"/>
      <c r="F247" s="68"/>
    </row>
    <row r="248" spans="1:6" s="45" customFormat="1" ht="12.75" customHeight="1" x14ac:dyDescent="0.25">
      <c r="A248" s="98"/>
      <c r="B248" s="50" t="s">
        <v>151</v>
      </c>
      <c r="C248" s="100"/>
      <c r="D248" s="11">
        <v>5.4</v>
      </c>
      <c r="E248" s="11">
        <v>5.3</v>
      </c>
      <c r="F248" s="68"/>
    </row>
    <row r="249" spans="1:6" s="45" customFormat="1" ht="12.75" customHeight="1" x14ac:dyDescent="0.25">
      <c r="A249" s="98"/>
      <c r="B249" s="50" t="s">
        <v>10</v>
      </c>
      <c r="C249" s="100"/>
      <c r="D249" s="11">
        <v>232.9</v>
      </c>
      <c r="E249" s="11">
        <v>206.6</v>
      </c>
    </row>
    <row r="250" spans="1:6" s="45" customFormat="1" ht="12.75" customHeight="1" x14ac:dyDescent="0.25">
      <c r="A250" s="107"/>
      <c r="B250" s="51" t="s">
        <v>17</v>
      </c>
      <c r="C250" s="101"/>
      <c r="D250" s="11">
        <v>21.4</v>
      </c>
      <c r="E250" s="11"/>
      <c r="F250" s="71"/>
    </row>
    <row r="251" spans="1:6" s="45" customFormat="1" ht="18" customHeight="1" x14ac:dyDescent="0.25">
      <c r="A251" s="123" t="s">
        <v>74</v>
      </c>
      <c r="B251" s="40" t="s">
        <v>76</v>
      </c>
      <c r="C251" s="36"/>
      <c r="D251" s="32">
        <f>SUM(D252+D254)</f>
        <v>1070.0999999999999</v>
      </c>
      <c r="E251" s="32">
        <f>SUM(E252+E254)</f>
        <v>905.10000000000014</v>
      </c>
    </row>
    <row r="252" spans="1:6" s="45" customFormat="1" ht="15" customHeight="1" x14ac:dyDescent="0.25">
      <c r="A252" s="124"/>
      <c r="B252" s="41" t="s">
        <v>138</v>
      </c>
      <c r="C252" s="17" t="s">
        <v>11</v>
      </c>
      <c r="D252" s="16">
        <f>SUM(D253)</f>
        <v>33</v>
      </c>
      <c r="E252" s="79">
        <f>SUM(E253)</f>
        <v>0</v>
      </c>
    </row>
    <row r="253" spans="1:6" s="45" customFormat="1" ht="12.75" customHeight="1" x14ac:dyDescent="0.25">
      <c r="A253" s="124"/>
      <c r="B253" s="83" t="s">
        <v>15</v>
      </c>
      <c r="C253" s="6"/>
      <c r="D253" s="11">
        <v>33</v>
      </c>
      <c r="E253" s="11"/>
    </row>
    <row r="254" spans="1:6" s="45" customFormat="1" ht="30.75" customHeight="1" x14ac:dyDescent="0.25">
      <c r="A254" s="124"/>
      <c r="B254" s="22" t="s">
        <v>147</v>
      </c>
      <c r="C254" s="21" t="s">
        <v>18</v>
      </c>
      <c r="D254" s="23">
        <f>SUM(D255:D261)</f>
        <v>1037.0999999999999</v>
      </c>
      <c r="E254" s="23">
        <f>SUM(E255:E261)</f>
        <v>905.10000000000014</v>
      </c>
    </row>
    <row r="255" spans="1:6" s="45" customFormat="1" ht="12.75" customHeight="1" x14ac:dyDescent="0.25">
      <c r="A255" s="124"/>
      <c r="B255" s="60" t="s">
        <v>19</v>
      </c>
      <c r="C255" s="100"/>
      <c r="D255" s="11">
        <v>12.9</v>
      </c>
      <c r="E255" s="11">
        <v>0.7</v>
      </c>
    </row>
    <row r="256" spans="1:6" s="45" customFormat="1" ht="12.75" customHeight="1" x14ac:dyDescent="0.25">
      <c r="A256" s="124"/>
      <c r="B256" s="60" t="s">
        <v>20</v>
      </c>
      <c r="C256" s="100"/>
      <c r="D256" s="11">
        <v>596.9</v>
      </c>
      <c r="E256" s="11">
        <v>573.6</v>
      </c>
      <c r="F256" s="68"/>
    </row>
    <row r="257" spans="1:11" s="45" customFormat="1" ht="12.75" customHeight="1" x14ac:dyDescent="0.25">
      <c r="A257" s="124"/>
      <c r="B257" s="50" t="s">
        <v>152</v>
      </c>
      <c r="C257" s="100"/>
      <c r="D257" s="11">
        <v>6.9</v>
      </c>
      <c r="E257" s="11">
        <v>6.8</v>
      </c>
      <c r="F257" s="68"/>
    </row>
    <row r="258" spans="1:11" s="45" customFormat="1" ht="12.75" customHeight="1" x14ac:dyDescent="0.25">
      <c r="A258" s="124"/>
      <c r="B258" s="50" t="s">
        <v>63</v>
      </c>
      <c r="C258" s="100"/>
      <c r="D258" s="11">
        <v>11</v>
      </c>
      <c r="E258" s="11"/>
      <c r="F258" s="68"/>
    </row>
    <row r="259" spans="1:11" s="45" customFormat="1" ht="12.75" customHeight="1" x14ac:dyDescent="0.25">
      <c r="A259" s="124"/>
      <c r="B259" s="60" t="s">
        <v>151</v>
      </c>
      <c r="C259" s="100"/>
      <c r="D259" s="11">
        <v>4.3</v>
      </c>
      <c r="E259" s="11">
        <v>4.2</v>
      </c>
      <c r="F259" s="68"/>
    </row>
    <row r="260" spans="1:11" s="45" customFormat="1" ht="12.75" customHeight="1" x14ac:dyDescent="0.25">
      <c r="A260" s="124"/>
      <c r="B260" s="60" t="s">
        <v>10</v>
      </c>
      <c r="C260" s="100"/>
      <c r="D260" s="11">
        <v>382.4</v>
      </c>
      <c r="E260" s="11">
        <v>319.8</v>
      </c>
      <c r="F260" s="71"/>
    </row>
    <row r="261" spans="1:11" s="45" customFormat="1" ht="12.75" customHeight="1" x14ac:dyDescent="0.25">
      <c r="A261" s="124"/>
      <c r="B261" s="61" t="s">
        <v>17</v>
      </c>
      <c r="C261" s="101"/>
      <c r="D261" s="11">
        <v>22.7</v>
      </c>
      <c r="E261" s="11"/>
    </row>
    <row r="262" spans="1:11" s="45" customFormat="1" ht="18" customHeight="1" x14ac:dyDescent="0.25">
      <c r="A262" s="120" t="s">
        <v>75</v>
      </c>
      <c r="B262" s="40" t="s">
        <v>78</v>
      </c>
      <c r="C262" s="36"/>
      <c r="D262" s="32">
        <f t="shared" ref="D262:E262" si="55">SUM(D263+D265)</f>
        <v>859.8</v>
      </c>
      <c r="E262" s="32">
        <f t="shared" si="55"/>
        <v>714.8</v>
      </c>
    </row>
    <row r="263" spans="1:11" s="45" customFormat="1" ht="15" customHeight="1" x14ac:dyDescent="0.25">
      <c r="A263" s="121"/>
      <c r="B263" s="41" t="s">
        <v>138</v>
      </c>
      <c r="C263" s="17" t="s">
        <v>11</v>
      </c>
      <c r="D263" s="16">
        <f>SUM(D264)</f>
        <v>24</v>
      </c>
      <c r="E263" s="79">
        <f>SUM(E264)</f>
        <v>0</v>
      </c>
    </row>
    <row r="264" spans="1:11" s="45" customFormat="1" ht="12.75" customHeight="1" x14ac:dyDescent="0.25">
      <c r="A264" s="121"/>
      <c r="B264" s="83" t="s">
        <v>15</v>
      </c>
      <c r="C264" s="6"/>
      <c r="D264" s="11">
        <v>24</v>
      </c>
      <c r="E264" s="11"/>
    </row>
    <row r="265" spans="1:11" s="45" customFormat="1" ht="30.75" customHeight="1" x14ac:dyDescent="0.25">
      <c r="A265" s="121"/>
      <c r="B265" s="87" t="s">
        <v>142</v>
      </c>
      <c r="C265" s="21" t="s">
        <v>18</v>
      </c>
      <c r="D265" s="23">
        <f>SUM(D266:D271)</f>
        <v>835.8</v>
      </c>
      <c r="E265" s="23">
        <f>SUM(E266:E271)</f>
        <v>714.8</v>
      </c>
    </row>
    <row r="266" spans="1:11" s="45" customFormat="1" ht="12.75" customHeight="1" x14ac:dyDescent="0.25">
      <c r="A266" s="121"/>
      <c r="B266" s="60" t="s">
        <v>63</v>
      </c>
      <c r="C266" s="100"/>
      <c r="D266" s="11">
        <v>17.899999999999999</v>
      </c>
      <c r="E266" s="11">
        <v>0.9</v>
      </c>
    </row>
    <row r="267" spans="1:11" s="45" customFormat="1" ht="12.75" customHeight="1" x14ac:dyDescent="0.25">
      <c r="A267" s="121"/>
      <c r="B267" s="60" t="s">
        <v>20</v>
      </c>
      <c r="C267" s="100"/>
      <c r="D267" s="11">
        <v>461.3</v>
      </c>
      <c r="E267" s="11">
        <v>440.5</v>
      </c>
      <c r="F267" s="68"/>
    </row>
    <row r="268" spans="1:11" s="45" customFormat="1" ht="12.75" customHeight="1" x14ac:dyDescent="0.25">
      <c r="A268" s="121"/>
      <c r="B268" s="50" t="s">
        <v>152</v>
      </c>
      <c r="C268" s="100"/>
      <c r="D268" s="11">
        <v>11.9</v>
      </c>
      <c r="E268" s="11">
        <v>9.5</v>
      </c>
      <c r="F268" s="68"/>
    </row>
    <row r="269" spans="1:11" s="45" customFormat="1" ht="12.75" customHeight="1" x14ac:dyDescent="0.25">
      <c r="A269" s="121"/>
      <c r="B269" s="60" t="s">
        <v>151</v>
      </c>
      <c r="C269" s="100"/>
      <c r="D269" s="11">
        <v>17.7</v>
      </c>
      <c r="E269" s="11">
        <v>17.399999999999999</v>
      </c>
      <c r="F269" s="68"/>
    </row>
    <row r="270" spans="1:11" s="45" customFormat="1" ht="12.75" customHeight="1" x14ac:dyDescent="0.25">
      <c r="A270" s="121"/>
      <c r="B270" s="60" t="s">
        <v>10</v>
      </c>
      <c r="C270" s="100"/>
      <c r="D270" s="11">
        <v>304.5</v>
      </c>
      <c r="E270" s="11">
        <v>246.5</v>
      </c>
      <c r="F270" s="71"/>
    </row>
    <row r="271" spans="1:11" s="45" customFormat="1" ht="12.75" customHeight="1" x14ac:dyDescent="0.25">
      <c r="A271" s="122"/>
      <c r="B271" s="61" t="s">
        <v>17</v>
      </c>
      <c r="C271" s="101"/>
      <c r="D271" s="11">
        <v>22.5</v>
      </c>
      <c r="E271" s="11"/>
      <c r="F271" s="71"/>
    </row>
    <row r="272" spans="1:11" s="45" customFormat="1" ht="18" customHeight="1" x14ac:dyDescent="0.25">
      <c r="A272" s="119" t="s">
        <v>77</v>
      </c>
      <c r="B272" s="35" t="s">
        <v>82</v>
      </c>
      <c r="C272" s="36"/>
      <c r="D272" s="32">
        <f t="shared" ref="D272:E272" si="56">SUM(D273+D275)</f>
        <v>546.5</v>
      </c>
      <c r="E272" s="32">
        <f t="shared" si="56"/>
        <v>468.79999999999995</v>
      </c>
      <c r="G272" s="46"/>
      <c r="H272" s="47"/>
      <c r="I272" s="47"/>
      <c r="J272" s="47"/>
      <c r="K272" s="47"/>
    </row>
    <row r="273" spans="1:11" s="45" customFormat="1" ht="15" customHeight="1" x14ac:dyDescent="0.25">
      <c r="A273" s="97"/>
      <c r="B273" s="18" t="s">
        <v>138</v>
      </c>
      <c r="C273" s="17" t="s">
        <v>11</v>
      </c>
      <c r="D273" s="16">
        <f>SUM(D274)</f>
        <v>14.5</v>
      </c>
      <c r="E273" s="79">
        <f>SUM(E274)</f>
        <v>0</v>
      </c>
      <c r="G273" s="46"/>
      <c r="H273" s="47"/>
      <c r="I273" s="47"/>
      <c r="J273" s="47"/>
      <c r="K273" s="47"/>
    </row>
    <row r="274" spans="1:11" s="45" customFormat="1" ht="12.75" customHeight="1" x14ac:dyDescent="0.25">
      <c r="A274" s="97"/>
      <c r="B274" s="14" t="s">
        <v>15</v>
      </c>
      <c r="C274" s="6" t="s">
        <v>11</v>
      </c>
      <c r="D274" s="11">
        <v>14.5</v>
      </c>
      <c r="E274" s="11"/>
      <c r="F274" s="68"/>
      <c r="G274" s="46"/>
      <c r="H274" s="47"/>
      <c r="I274" s="47"/>
      <c r="J274" s="47"/>
      <c r="K274" s="47"/>
    </row>
    <row r="275" spans="1:11" s="45" customFormat="1" ht="30.75" customHeight="1" x14ac:dyDescent="0.25">
      <c r="A275" s="97"/>
      <c r="B275" s="30" t="s">
        <v>142</v>
      </c>
      <c r="C275" s="21" t="s">
        <v>18</v>
      </c>
      <c r="D275" s="23">
        <f>SUM(D276:D281)</f>
        <v>532</v>
      </c>
      <c r="E275" s="23">
        <f>SUM(E276:E281)</f>
        <v>468.79999999999995</v>
      </c>
      <c r="G275" s="46"/>
      <c r="H275" s="47"/>
      <c r="I275" s="47"/>
      <c r="J275" s="47"/>
      <c r="K275" s="47"/>
    </row>
    <row r="276" spans="1:11" s="45" customFormat="1" ht="12.75" customHeight="1" x14ac:dyDescent="0.25">
      <c r="A276" s="98"/>
      <c r="B276" s="49" t="s">
        <v>19</v>
      </c>
      <c r="C276" s="99" t="s">
        <v>18</v>
      </c>
      <c r="D276" s="11">
        <v>8.1</v>
      </c>
      <c r="E276" s="11">
        <v>8</v>
      </c>
      <c r="G276" s="46"/>
      <c r="H276" s="47"/>
      <c r="I276" s="47"/>
      <c r="J276" s="47"/>
      <c r="K276" s="47"/>
    </row>
    <row r="277" spans="1:11" s="45" customFormat="1" ht="12.75" customHeight="1" x14ac:dyDescent="0.25">
      <c r="A277" s="98"/>
      <c r="B277" s="50" t="s">
        <v>20</v>
      </c>
      <c r="C277" s="100"/>
      <c r="D277" s="11">
        <v>250.4</v>
      </c>
      <c r="E277" s="11">
        <v>240.7</v>
      </c>
      <c r="F277" s="68"/>
      <c r="G277" s="46"/>
      <c r="H277" s="47"/>
      <c r="I277" s="47"/>
      <c r="J277" s="47"/>
      <c r="K277" s="47"/>
    </row>
    <row r="278" spans="1:11" s="45" customFormat="1" ht="12.75" customHeight="1" x14ac:dyDescent="0.25">
      <c r="A278" s="98"/>
      <c r="B278" s="50" t="s">
        <v>152</v>
      </c>
      <c r="C278" s="100"/>
      <c r="D278" s="11">
        <v>2.2000000000000002</v>
      </c>
      <c r="E278" s="11">
        <v>2.2000000000000002</v>
      </c>
      <c r="F278" s="68"/>
      <c r="G278" s="46"/>
      <c r="H278" s="47"/>
      <c r="I278" s="47"/>
      <c r="J278" s="47"/>
      <c r="K278" s="47"/>
    </row>
    <row r="279" spans="1:11" s="45" customFormat="1" ht="12.75" customHeight="1" x14ac:dyDescent="0.25">
      <c r="A279" s="98"/>
      <c r="B279" s="50" t="s">
        <v>151</v>
      </c>
      <c r="C279" s="100"/>
      <c r="D279" s="11">
        <v>1.5</v>
      </c>
      <c r="E279" s="11">
        <v>1.5</v>
      </c>
      <c r="F279" s="68"/>
      <c r="G279" s="46"/>
      <c r="H279" s="47"/>
      <c r="I279" s="47"/>
      <c r="J279" s="47"/>
      <c r="K279" s="47"/>
    </row>
    <row r="280" spans="1:11" s="45" customFormat="1" ht="12.75" customHeight="1" x14ac:dyDescent="0.25">
      <c r="A280" s="98"/>
      <c r="B280" s="50" t="s">
        <v>10</v>
      </c>
      <c r="C280" s="100"/>
      <c r="D280" s="11">
        <v>249.1</v>
      </c>
      <c r="E280" s="11">
        <v>216.4</v>
      </c>
      <c r="F280" s="68"/>
      <c r="G280" s="46"/>
      <c r="H280" s="47"/>
      <c r="I280" s="47"/>
      <c r="J280" s="47"/>
      <c r="K280" s="47"/>
    </row>
    <row r="281" spans="1:11" s="45" customFormat="1" ht="12.75" customHeight="1" x14ac:dyDescent="0.25">
      <c r="A281" s="98"/>
      <c r="B281" s="51" t="s">
        <v>17</v>
      </c>
      <c r="C281" s="101"/>
      <c r="D281" s="11">
        <v>20.7</v>
      </c>
      <c r="E281" s="11"/>
      <c r="F281" s="68"/>
      <c r="G281" s="46"/>
      <c r="H281" s="47"/>
      <c r="I281" s="47"/>
      <c r="J281" s="47"/>
      <c r="K281" s="47"/>
    </row>
    <row r="282" spans="1:11" s="45" customFormat="1" ht="18" customHeight="1" x14ac:dyDescent="0.25">
      <c r="A282" s="97" t="s">
        <v>79</v>
      </c>
      <c r="B282" s="35" t="s">
        <v>84</v>
      </c>
      <c r="C282" s="36"/>
      <c r="D282" s="32">
        <f t="shared" ref="D282:E282" si="57">SUM(D283+D285)</f>
        <v>1108.5000000000002</v>
      </c>
      <c r="E282" s="32">
        <f t="shared" si="57"/>
        <v>926.3</v>
      </c>
      <c r="G282" s="46"/>
      <c r="H282" s="47"/>
      <c r="I282" s="47"/>
      <c r="J282" s="47"/>
      <c r="K282" s="47"/>
    </row>
    <row r="283" spans="1:11" s="45" customFormat="1" ht="15" customHeight="1" x14ac:dyDescent="0.25">
      <c r="A283" s="97"/>
      <c r="B283" s="18" t="s">
        <v>138</v>
      </c>
      <c r="C283" s="17" t="s">
        <v>11</v>
      </c>
      <c r="D283" s="16">
        <f>SUM(D284)</f>
        <v>24.5</v>
      </c>
      <c r="E283" s="79">
        <f>SUM(E284)</f>
        <v>0</v>
      </c>
      <c r="G283" s="46"/>
      <c r="H283" s="47"/>
      <c r="I283" s="47"/>
      <c r="J283" s="47"/>
      <c r="K283" s="47"/>
    </row>
    <row r="284" spans="1:11" s="45" customFormat="1" ht="12.75" customHeight="1" x14ac:dyDescent="0.25">
      <c r="A284" s="97"/>
      <c r="B284" s="14" t="s">
        <v>15</v>
      </c>
      <c r="C284" s="6"/>
      <c r="D284" s="11">
        <v>24.5</v>
      </c>
      <c r="E284" s="11"/>
      <c r="F284" s="68"/>
      <c r="G284" s="46"/>
      <c r="H284" s="47"/>
      <c r="I284" s="47"/>
      <c r="J284" s="47"/>
      <c r="K284" s="47"/>
    </row>
    <row r="285" spans="1:11" s="45" customFormat="1" ht="30.75" customHeight="1" x14ac:dyDescent="0.25">
      <c r="A285" s="97"/>
      <c r="B285" s="30" t="s">
        <v>142</v>
      </c>
      <c r="C285" s="21" t="s">
        <v>18</v>
      </c>
      <c r="D285" s="23">
        <f>SUM(D286:D291)</f>
        <v>1084.0000000000002</v>
      </c>
      <c r="E285" s="23">
        <f>SUM(E286:E291)</f>
        <v>926.3</v>
      </c>
      <c r="G285" s="46"/>
      <c r="H285" s="47"/>
      <c r="I285" s="47"/>
      <c r="J285" s="47"/>
      <c r="K285" s="47"/>
    </row>
    <row r="286" spans="1:11" s="45" customFormat="1" ht="12.75" customHeight="1" x14ac:dyDescent="0.25">
      <c r="A286" s="98"/>
      <c r="B286" s="49" t="s">
        <v>19</v>
      </c>
      <c r="C286" s="100"/>
      <c r="D286" s="11">
        <v>19.7</v>
      </c>
      <c r="E286" s="11">
        <v>15.2</v>
      </c>
      <c r="G286" s="46"/>
      <c r="H286" s="47"/>
      <c r="I286" s="47"/>
      <c r="J286" s="47"/>
      <c r="K286" s="47"/>
    </row>
    <row r="287" spans="1:11" s="45" customFormat="1" ht="12.75" customHeight="1" x14ac:dyDescent="0.25">
      <c r="A287" s="98"/>
      <c r="B287" s="50" t="s">
        <v>20</v>
      </c>
      <c r="C287" s="100"/>
      <c r="D287" s="11">
        <v>515.20000000000005</v>
      </c>
      <c r="E287" s="11">
        <v>494.8</v>
      </c>
      <c r="F287" s="68"/>
      <c r="G287" s="46"/>
      <c r="H287" s="47"/>
      <c r="I287" s="47"/>
      <c r="J287" s="47"/>
      <c r="K287" s="47"/>
    </row>
    <row r="288" spans="1:11" s="45" customFormat="1" ht="12.75" customHeight="1" x14ac:dyDescent="0.25">
      <c r="A288" s="98"/>
      <c r="B288" s="50" t="s">
        <v>152</v>
      </c>
      <c r="C288" s="100"/>
      <c r="D288" s="11">
        <v>0.7</v>
      </c>
      <c r="E288" s="11">
        <v>0.7</v>
      </c>
      <c r="F288" s="68"/>
      <c r="G288" s="46"/>
      <c r="H288" s="47"/>
      <c r="I288" s="47"/>
      <c r="J288" s="47"/>
      <c r="K288" s="47"/>
    </row>
    <row r="289" spans="1:11" s="45" customFormat="1" ht="12.75" customHeight="1" x14ac:dyDescent="0.25">
      <c r="A289" s="98"/>
      <c r="B289" s="50" t="s">
        <v>151</v>
      </c>
      <c r="C289" s="100"/>
      <c r="D289" s="11">
        <v>0.5</v>
      </c>
      <c r="E289" s="11">
        <v>0.5</v>
      </c>
      <c r="F289" s="68"/>
      <c r="G289" s="46"/>
      <c r="H289" s="47"/>
      <c r="I289" s="47"/>
      <c r="J289" s="47"/>
      <c r="K289" s="47"/>
    </row>
    <row r="290" spans="1:11" s="45" customFormat="1" ht="12.75" customHeight="1" x14ac:dyDescent="0.25">
      <c r="A290" s="98"/>
      <c r="B290" s="50" t="s">
        <v>10</v>
      </c>
      <c r="C290" s="100"/>
      <c r="D290" s="11">
        <v>472.6</v>
      </c>
      <c r="E290" s="11">
        <v>415.1</v>
      </c>
      <c r="F290" s="68"/>
      <c r="G290" s="46"/>
      <c r="H290" s="47"/>
      <c r="I290" s="47"/>
      <c r="J290" s="47"/>
      <c r="K290" s="47"/>
    </row>
    <row r="291" spans="1:11" s="45" customFormat="1" ht="12.75" customHeight="1" x14ac:dyDescent="0.25">
      <c r="A291" s="98"/>
      <c r="B291" s="51" t="s">
        <v>17</v>
      </c>
      <c r="C291" s="101"/>
      <c r="D291" s="11">
        <v>75.3</v>
      </c>
      <c r="E291" s="11"/>
      <c r="F291" s="68"/>
      <c r="G291" s="46"/>
      <c r="H291" s="47"/>
      <c r="I291" s="47"/>
      <c r="J291" s="47"/>
      <c r="K291" s="47"/>
    </row>
    <row r="292" spans="1:11" s="45" customFormat="1" ht="18" customHeight="1" x14ac:dyDescent="0.25">
      <c r="A292" s="97" t="s">
        <v>80</v>
      </c>
      <c r="B292" s="35" t="s">
        <v>86</v>
      </c>
      <c r="C292" s="36"/>
      <c r="D292" s="32">
        <f t="shared" ref="D292:E292" si="58">SUM(D293+D295)</f>
        <v>490.6</v>
      </c>
      <c r="E292" s="32">
        <f t="shared" si="58"/>
        <v>426.5</v>
      </c>
      <c r="G292" s="46"/>
      <c r="H292" s="47"/>
      <c r="I292" s="47"/>
      <c r="J292" s="47"/>
      <c r="K292" s="47"/>
    </row>
    <row r="293" spans="1:11" s="45" customFormat="1" ht="15" customHeight="1" x14ac:dyDescent="0.25">
      <c r="A293" s="97"/>
      <c r="B293" s="18" t="s">
        <v>138</v>
      </c>
      <c r="C293" s="17" t="s">
        <v>11</v>
      </c>
      <c r="D293" s="16">
        <f>SUM(D294)</f>
        <v>7</v>
      </c>
      <c r="E293" s="79">
        <f>SUM(E294)</f>
        <v>0</v>
      </c>
      <c r="G293" s="46"/>
      <c r="H293" s="47"/>
      <c r="I293" s="47"/>
      <c r="J293" s="47"/>
      <c r="K293" s="47"/>
    </row>
    <row r="294" spans="1:11" s="45" customFormat="1" ht="12.75" customHeight="1" x14ac:dyDescent="0.25">
      <c r="A294" s="97"/>
      <c r="B294" s="14" t="s">
        <v>15</v>
      </c>
      <c r="C294" s="6"/>
      <c r="D294" s="11">
        <v>7</v>
      </c>
      <c r="E294" s="11"/>
      <c r="G294" s="46"/>
      <c r="H294" s="47"/>
      <c r="I294" s="47"/>
      <c r="J294" s="47"/>
      <c r="K294" s="47"/>
    </row>
    <row r="295" spans="1:11" s="45" customFormat="1" ht="30.75" customHeight="1" x14ac:dyDescent="0.25">
      <c r="A295" s="97"/>
      <c r="B295" s="30" t="s">
        <v>142</v>
      </c>
      <c r="C295" s="21" t="s">
        <v>18</v>
      </c>
      <c r="D295" s="23">
        <f t="shared" ref="D295:E295" si="59">SUM(D296:D299)</f>
        <v>483.6</v>
      </c>
      <c r="E295" s="23">
        <f t="shared" si="59"/>
        <v>426.5</v>
      </c>
      <c r="G295" s="46"/>
      <c r="H295" s="47"/>
      <c r="I295" s="47"/>
      <c r="J295" s="47"/>
      <c r="K295" s="47"/>
    </row>
    <row r="296" spans="1:11" s="45" customFormat="1" ht="12.75" customHeight="1" x14ac:dyDescent="0.25">
      <c r="A296" s="98"/>
      <c r="B296" s="49" t="s">
        <v>19</v>
      </c>
      <c r="C296" s="99"/>
      <c r="D296" s="11">
        <v>15.4</v>
      </c>
      <c r="E296" s="11">
        <v>15.2</v>
      </c>
      <c r="G296" s="46"/>
      <c r="H296" s="47"/>
      <c r="I296" s="47"/>
      <c r="J296" s="47"/>
      <c r="K296" s="47"/>
    </row>
    <row r="297" spans="1:11" s="45" customFormat="1" ht="12.75" customHeight="1" x14ac:dyDescent="0.25">
      <c r="A297" s="98"/>
      <c r="B297" s="50" t="s">
        <v>20</v>
      </c>
      <c r="C297" s="100"/>
      <c r="D297" s="11">
        <v>166.2</v>
      </c>
      <c r="E297" s="11">
        <v>159.19999999999999</v>
      </c>
      <c r="F297" s="68"/>
      <c r="G297" s="46"/>
      <c r="H297" s="47"/>
      <c r="I297" s="47"/>
      <c r="J297" s="47"/>
      <c r="K297" s="47"/>
    </row>
    <row r="298" spans="1:11" s="45" customFormat="1" ht="12.75" customHeight="1" x14ac:dyDescent="0.25">
      <c r="A298" s="98"/>
      <c r="B298" s="50" t="s">
        <v>10</v>
      </c>
      <c r="C298" s="100"/>
      <c r="D298" s="11">
        <v>283</v>
      </c>
      <c r="E298" s="11">
        <v>252.1</v>
      </c>
      <c r="F298" s="68"/>
      <c r="G298" s="46"/>
      <c r="H298" s="47"/>
      <c r="I298" s="47"/>
      <c r="J298" s="47"/>
      <c r="K298" s="47"/>
    </row>
    <row r="299" spans="1:11" s="45" customFormat="1" ht="12.75" customHeight="1" x14ac:dyDescent="0.25">
      <c r="A299" s="98"/>
      <c r="B299" s="51" t="s">
        <v>17</v>
      </c>
      <c r="C299" s="101"/>
      <c r="D299" s="11">
        <v>19</v>
      </c>
      <c r="E299" s="11"/>
      <c r="F299" s="71"/>
      <c r="G299" s="46"/>
      <c r="H299" s="47"/>
      <c r="I299" s="47"/>
      <c r="J299" s="47"/>
      <c r="K299" s="47"/>
    </row>
    <row r="300" spans="1:11" s="45" customFormat="1" ht="18" customHeight="1" x14ac:dyDescent="0.25">
      <c r="A300" s="97" t="s">
        <v>81</v>
      </c>
      <c r="B300" s="35" t="s">
        <v>88</v>
      </c>
      <c r="C300" s="36"/>
      <c r="D300" s="32">
        <f>SUM(D301+D303)</f>
        <v>831.5</v>
      </c>
      <c r="E300" s="32">
        <f>SUM(E301+E303)</f>
        <v>713.3</v>
      </c>
      <c r="G300" s="46"/>
      <c r="H300" s="47"/>
      <c r="I300" s="47"/>
      <c r="J300" s="47"/>
      <c r="K300" s="47"/>
    </row>
    <row r="301" spans="1:11" s="45" customFormat="1" ht="15" customHeight="1" x14ac:dyDescent="0.25">
      <c r="A301" s="97"/>
      <c r="B301" s="18" t="s">
        <v>138</v>
      </c>
      <c r="C301" s="17" t="s">
        <v>11</v>
      </c>
      <c r="D301" s="16">
        <f>SUM(D302)</f>
        <v>5</v>
      </c>
      <c r="E301" s="79">
        <f>SUM(E302)</f>
        <v>0</v>
      </c>
      <c r="G301" s="46"/>
      <c r="H301" s="47"/>
      <c r="I301" s="47"/>
      <c r="J301" s="47"/>
      <c r="K301" s="47"/>
    </row>
    <row r="302" spans="1:11" s="45" customFormat="1" ht="12.75" customHeight="1" x14ac:dyDescent="0.25">
      <c r="A302" s="97"/>
      <c r="B302" s="82" t="s">
        <v>15</v>
      </c>
      <c r="C302" s="6"/>
      <c r="D302" s="11">
        <v>5</v>
      </c>
      <c r="E302" s="11"/>
      <c r="F302" s="68"/>
      <c r="G302" s="46"/>
      <c r="H302" s="47"/>
      <c r="I302" s="47"/>
      <c r="J302" s="47"/>
      <c r="K302" s="47"/>
    </row>
    <row r="303" spans="1:11" s="45" customFormat="1" ht="30.75" customHeight="1" x14ac:dyDescent="0.25">
      <c r="A303" s="98"/>
      <c r="B303" s="22" t="s">
        <v>142</v>
      </c>
      <c r="C303" s="21" t="s">
        <v>18</v>
      </c>
      <c r="D303" s="23">
        <f>SUM(D304:D309)</f>
        <v>826.5</v>
      </c>
      <c r="E303" s="23">
        <f>SUM(E304:E309)</f>
        <v>713.3</v>
      </c>
      <c r="G303" s="46"/>
      <c r="H303" s="47"/>
      <c r="I303" s="47"/>
      <c r="J303" s="47"/>
      <c r="K303" s="47"/>
    </row>
    <row r="304" spans="1:11" s="45" customFormat="1" ht="12.75" customHeight="1" x14ac:dyDescent="0.25">
      <c r="A304" s="98"/>
      <c r="B304" s="50" t="s">
        <v>19</v>
      </c>
      <c r="C304" s="100"/>
      <c r="D304" s="11">
        <v>36.4</v>
      </c>
      <c r="E304" s="11">
        <v>24.2</v>
      </c>
      <c r="G304" s="46"/>
      <c r="H304" s="47"/>
      <c r="I304" s="47"/>
      <c r="J304" s="47"/>
      <c r="K304" s="47"/>
    </row>
    <row r="305" spans="1:13" s="45" customFormat="1" ht="12.75" customHeight="1" x14ac:dyDescent="0.25">
      <c r="A305" s="98"/>
      <c r="B305" s="50" t="s">
        <v>20</v>
      </c>
      <c r="C305" s="100"/>
      <c r="D305" s="11">
        <v>274.3</v>
      </c>
      <c r="E305" s="11">
        <v>264.7</v>
      </c>
      <c r="F305" s="68"/>
      <c r="G305" s="46"/>
      <c r="H305" s="47"/>
      <c r="I305" s="47"/>
      <c r="J305" s="47"/>
      <c r="K305" s="47"/>
    </row>
    <row r="306" spans="1:13" s="45" customFormat="1" ht="12.75" customHeight="1" x14ac:dyDescent="0.25">
      <c r="A306" s="98"/>
      <c r="B306" s="50" t="s">
        <v>152</v>
      </c>
      <c r="C306" s="100"/>
      <c r="D306" s="11">
        <v>2.7</v>
      </c>
      <c r="E306" s="11">
        <v>2.7</v>
      </c>
      <c r="F306" s="68"/>
      <c r="G306" s="46"/>
      <c r="H306" s="47"/>
      <c r="I306" s="47"/>
      <c r="J306" s="47"/>
      <c r="K306" s="47"/>
    </row>
    <row r="307" spans="1:13" s="45" customFormat="1" ht="12.75" customHeight="1" x14ac:dyDescent="0.25">
      <c r="A307" s="98"/>
      <c r="B307" s="50" t="s">
        <v>151</v>
      </c>
      <c r="C307" s="100"/>
      <c r="D307" s="11">
        <v>2.5</v>
      </c>
      <c r="E307" s="11">
        <v>2.5</v>
      </c>
      <c r="F307" s="68"/>
      <c r="G307" s="46"/>
      <c r="H307" s="47"/>
      <c r="I307" s="47"/>
      <c r="J307" s="47"/>
      <c r="K307" s="47"/>
    </row>
    <row r="308" spans="1:13" s="45" customFormat="1" ht="12.75" customHeight="1" x14ac:dyDescent="0.25">
      <c r="A308" s="98"/>
      <c r="B308" s="50" t="s">
        <v>10</v>
      </c>
      <c r="C308" s="100"/>
      <c r="D308" s="11">
        <v>466.4</v>
      </c>
      <c r="E308" s="11">
        <v>419.2</v>
      </c>
      <c r="F308" s="68"/>
      <c r="G308" s="46"/>
      <c r="H308" s="47"/>
      <c r="I308" s="47"/>
      <c r="J308" s="47"/>
      <c r="K308" s="47"/>
    </row>
    <row r="309" spans="1:13" s="45" customFormat="1" ht="12.75" customHeight="1" x14ac:dyDescent="0.25">
      <c r="A309" s="98"/>
      <c r="B309" s="51" t="s">
        <v>17</v>
      </c>
      <c r="C309" s="101"/>
      <c r="D309" s="11">
        <v>44.2</v>
      </c>
      <c r="E309" s="11"/>
      <c r="G309" s="46"/>
      <c r="H309" s="47"/>
      <c r="I309" s="47"/>
      <c r="J309" s="47"/>
      <c r="K309" s="47"/>
    </row>
    <row r="310" spans="1:13" s="45" customFormat="1" ht="18" customHeight="1" x14ac:dyDescent="0.25">
      <c r="A310" s="97" t="s">
        <v>83</v>
      </c>
      <c r="B310" s="35" t="s">
        <v>90</v>
      </c>
      <c r="C310" s="36"/>
      <c r="D310" s="32">
        <f t="shared" ref="D310:E310" si="60">SUM(D311+D313)</f>
        <v>445.9</v>
      </c>
      <c r="E310" s="32">
        <f t="shared" si="60"/>
        <v>389.1</v>
      </c>
      <c r="G310" s="46"/>
      <c r="H310" s="47"/>
      <c r="I310" s="47"/>
      <c r="J310" s="47"/>
      <c r="K310" s="47"/>
    </row>
    <row r="311" spans="1:13" s="45" customFormat="1" ht="15" customHeight="1" x14ac:dyDescent="0.25">
      <c r="A311" s="97"/>
      <c r="B311" s="18" t="s">
        <v>138</v>
      </c>
      <c r="C311" s="17" t="s">
        <v>11</v>
      </c>
      <c r="D311" s="16">
        <f>SUM(D312)</f>
        <v>2.9</v>
      </c>
      <c r="E311" s="79">
        <f>SUM(E312)</f>
        <v>0</v>
      </c>
      <c r="G311" s="46"/>
      <c r="H311" s="47"/>
      <c r="I311" s="47"/>
      <c r="J311" s="47"/>
      <c r="K311" s="47"/>
    </row>
    <row r="312" spans="1:13" s="45" customFormat="1" ht="12.75" customHeight="1" x14ac:dyDescent="0.25">
      <c r="A312" s="97"/>
      <c r="B312" s="82" t="s">
        <v>15</v>
      </c>
      <c r="C312" s="6"/>
      <c r="D312" s="11">
        <v>2.9</v>
      </c>
      <c r="E312" s="11"/>
      <c r="G312" s="46"/>
      <c r="H312" s="47"/>
      <c r="I312" s="47"/>
      <c r="J312" s="47"/>
      <c r="K312" s="47"/>
      <c r="L312" s="48"/>
      <c r="M312" s="48"/>
    </row>
    <row r="313" spans="1:13" s="45" customFormat="1" ht="30.75" customHeight="1" x14ac:dyDescent="0.25">
      <c r="A313" s="98"/>
      <c r="B313" s="22" t="s">
        <v>142</v>
      </c>
      <c r="C313" s="21" t="s">
        <v>18</v>
      </c>
      <c r="D313" s="23">
        <f>SUM(D314:D319)</f>
        <v>443</v>
      </c>
      <c r="E313" s="23">
        <f>SUM(E314:E319)</f>
        <v>389.1</v>
      </c>
      <c r="G313" s="46"/>
      <c r="H313" s="47"/>
      <c r="I313" s="47"/>
      <c r="J313" s="47"/>
      <c r="K313" s="47"/>
      <c r="L313" s="48"/>
      <c r="M313" s="48"/>
    </row>
    <row r="314" spans="1:13" s="45" customFormat="1" ht="12.75" customHeight="1" x14ac:dyDescent="0.25">
      <c r="A314" s="98"/>
      <c r="B314" s="50" t="s">
        <v>19</v>
      </c>
      <c r="C314" s="100"/>
      <c r="D314" s="11">
        <v>26.3</v>
      </c>
      <c r="E314" s="11">
        <v>20.399999999999999</v>
      </c>
      <c r="G314" s="46"/>
      <c r="H314" s="47"/>
      <c r="I314" s="47"/>
      <c r="J314" s="47"/>
      <c r="K314" s="47"/>
      <c r="L314" s="48"/>
      <c r="M314" s="48"/>
    </row>
    <row r="315" spans="1:13" s="45" customFormat="1" ht="12.75" customHeight="1" x14ac:dyDescent="0.25">
      <c r="A315" s="98"/>
      <c r="B315" s="50" t="s">
        <v>20</v>
      </c>
      <c r="C315" s="100"/>
      <c r="D315" s="11">
        <v>143.1</v>
      </c>
      <c r="E315" s="11">
        <v>137.19999999999999</v>
      </c>
      <c r="F315" s="68"/>
      <c r="G315" s="46"/>
      <c r="H315" s="47"/>
      <c r="I315" s="47"/>
      <c r="J315" s="47"/>
      <c r="K315" s="47"/>
      <c r="L315" s="48"/>
      <c r="M315" s="48"/>
    </row>
    <row r="316" spans="1:13" s="45" customFormat="1" ht="12.75" customHeight="1" x14ac:dyDescent="0.25">
      <c r="A316" s="98"/>
      <c r="B316" s="50" t="s">
        <v>152</v>
      </c>
      <c r="C316" s="100"/>
      <c r="D316" s="11">
        <v>0.8</v>
      </c>
      <c r="E316" s="11">
        <v>0.8</v>
      </c>
      <c r="F316" s="68"/>
      <c r="G316" s="46"/>
      <c r="H316" s="47"/>
      <c r="I316" s="47"/>
      <c r="J316" s="47"/>
      <c r="K316" s="47"/>
      <c r="L316" s="48"/>
      <c r="M316" s="48"/>
    </row>
    <row r="317" spans="1:13" s="45" customFormat="1" ht="12.75" customHeight="1" x14ac:dyDescent="0.25">
      <c r="A317" s="98"/>
      <c r="B317" s="50" t="s">
        <v>151</v>
      </c>
      <c r="C317" s="100"/>
      <c r="D317" s="11">
        <v>1</v>
      </c>
      <c r="E317" s="11">
        <v>1</v>
      </c>
      <c r="F317" s="68"/>
      <c r="G317" s="46"/>
      <c r="H317" s="47"/>
      <c r="I317" s="47"/>
      <c r="J317" s="47"/>
      <c r="K317" s="47"/>
      <c r="L317" s="48"/>
      <c r="M317" s="48"/>
    </row>
    <row r="318" spans="1:13" s="45" customFormat="1" ht="12.75" customHeight="1" x14ac:dyDescent="0.25">
      <c r="A318" s="98"/>
      <c r="B318" s="50" t="s">
        <v>10</v>
      </c>
      <c r="C318" s="100"/>
      <c r="D318" s="11">
        <v>255.8</v>
      </c>
      <c r="E318" s="11">
        <v>229.7</v>
      </c>
      <c r="G318" s="46"/>
      <c r="H318" s="47"/>
      <c r="I318" s="47"/>
      <c r="J318" s="47"/>
      <c r="K318" s="47"/>
      <c r="L318" s="48"/>
      <c r="M318" s="48"/>
    </row>
    <row r="319" spans="1:13" s="45" customFormat="1" ht="12.75" customHeight="1" x14ac:dyDescent="0.25">
      <c r="A319" s="98"/>
      <c r="B319" s="51" t="s">
        <v>17</v>
      </c>
      <c r="C319" s="101"/>
      <c r="D319" s="11">
        <v>16</v>
      </c>
      <c r="E319" s="11"/>
      <c r="F319" s="68"/>
      <c r="G319" s="46"/>
      <c r="H319" s="47"/>
      <c r="I319" s="47"/>
      <c r="J319" s="47"/>
      <c r="K319" s="47"/>
      <c r="L319" s="48"/>
      <c r="M319" s="48"/>
    </row>
    <row r="320" spans="1:13" s="45" customFormat="1" ht="18" customHeight="1" x14ac:dyDescent="0.25">
      <c r="A320" s="97" t="s">
        <v>85</v>
      </c>
      <c r="B320" s="35" t="s">
        <v>92</v>
      </c>
      <c r="C320" s="36"/>
      <c r="D320" s="32">
        <f t="shared" ref="D320:E320" si="61">SUM(D321+D323)</f>
        <v>480.49999999999994</v>
      </c>
      <c r="E320" s="32">
        <f t="shared" si="61"/>
        <v>413.4</v>
      </c>
      <c r="G320" s="46"/>
      <c r="H320" s="47"/>
      <c r="I320" s="47"/>
      <c r="J320" s="47"/>
      <c r="K320" s="47"/>
      <c r="L320" s="48"/>
      <c r="M320" s="48"/>
    </row>
    <row r="321" spans="1:13" s="45" customFormat="1" ht="15" customHeight="1" x14ac:dyDescent="0.25">
      <c r="A321" s="97"/>
      <c r="B321" s="18" t="s">
        <v>138</v>
      </c>
      <c r="C321" s="17" t="s">
        <v>11</v>
      </c>
      <c r="D321" s="16">
        <f>SUM(D322)</f>
        <v>5</v>
      </c>
      <c r="E321" s="79">
        <f>SUM(E322)</f>
        <v>0</v>
      </c>
      <c r="G321" s="46"/>
      <c r="H321" s="47"/>
      <c r="I321" s="47"/>
      <c r="J321" s="47"/>
      <c r="K321" s="47"/>
      <c r="L321" s="48"/>
      <c r="M321" s="48"/>
    </row>
    <row r="322" spans="1:13" s="45" customFormat="1" ht="12.75" customHeight="1" x14ac:dyDescent="0.25">
      <c r="A322" s="97"/>
      <c r="B322" s="82" t="s">
        <v>15</v>
      </c>
      <c r="C322" s="6"/>
      <c r="D322" s="11">
        <v>5</v>
      </c>
      <c r="E322" s="11"/>
      <c r="F322" s="68"/>
      <c r="G322" s="46"/>
      <c r="H322" s="47"/>
      <c r="I322" s="47"/>
      <c r="J322" s="47"/>
      <c r="K322" s="47"/>
      <c r="L322" s="48"/>
      <c r="M322" s="48"/>
    </row>
    <row r="323" spans="1:13" s="45" customFormat="1" ht="30.75" customHeight="1" x14ac:dyDescent="0.25">
      <c r="A323" s="98"/>
      <c r="B323" s="22" t="s">
        <v>142</v>
      </c>
      <c r="C323" s="21" t="s">
        <v>18</v>
      </c>
      <c r="D323" s="23">
        <f>SUM(D324:D327)</f>
        <v>475.49999999999994</v>
      </c>
      <c r="E323" s="23">
        <f>SUM(E324:E327)</f>
        <v>413.4</v>
      </c>
      <c r="G323" s="46"/>
      <c r="H323" s="47"/>
      <c r="I323" s="47"/>
      <c r="J323" s="47"/>
      <c r="K323" s="47"/>
      <c r="L323" s="48"/>
      <c r="M323" s="48"/>
    </row>
    <row r="324" spans="1:13" s="45" customFormat="1" ht="12.75" customHeight="1" x14ac:dyDescent="0.25">
      <c r="A324" s="98"/>
      <c r="B324" s="49" t="s">
        <v>19</v>
      </c>
      <c r="C324" s="125"/>
      <c r="D324" s="11">
        <v>15.6</v>
      </c>
      <c r="E324" s="11">
        <v>15.4</v>
      </c>
      <c r="G324" s="46"/>
      <c r="H324" s="47"/>
      <c r="I324" s="47"/>
      <c r="J324" s="47"/>
      <c r="K324" s="47"/>
      <c r="L324" s="48"/>
      <c r="M324" s="48"/>
    </row>
    <row r="325" spans="1:13" s="45" customFormat="1" ht="12.75" customHeight="1" x14ac:dyDescent="0.25">
      <c r="A325" s="98"/>
      <c r="B325" s="50" t="s">
        <v>20</v>
      </c>
      <c r="C325" s="126"/>
      <c r="D325" s="11">
        <v>176.2</v>
      </c>
      <c r="E325" s="11">
        <v>169.4</v>
      </c>
      <c r="F325" s="68"/>
      <c r="G325" s="46"/>
      <c r="H325" s="47"/>
      <c r="I325" s="47"/>
      <c r="J325" s="47"/>
      <c r="K325" s="47"/>
      <c r="L325" s="48"/>
      <c r="M325" s="48"/>
    </row>
    <row r="326" spans="1:13" s="45" customFormat="1" ht="12.75" customHeight="1" x14ac:dyDescent="0.25">
      <c r="A326" s="98"/>
      <c r="B326" s="50" t="s">
        <v>10</v>
      </c>
      <c r="C326" s="126"/>
      <c r="D326" s="11">
        <v>262.5</v>
      </c>
      <c r="E326" s="11">
        <v>228.6</v>
      </c>
      <c r="F326" s="68"/>
      <c r="G326" s="46"/>
      <c r="H326" s="47"/>
      <c r="I326" s="47"/>
      <c r="J326" s="47"/>
      <c r="K326" s="47"/>
      <c r="L326" s="48"/>
      <c r="M326" s="48"/>
    </row>
    <row r="327" spans="1:13" s="45" customFormat="1" ht="12.75" customHeight="1" x14ac:dyDescent="0.25">
      <c r="A327" s="98"/>
      <c r="B327" s="51" t="s">
        <v>17</v>
      </c>
      <c r="C327" s="127"/>
      <c r="D327" s="11">
        <v>21.2</v>
      </c>
      <c r="E327" s="11"/>
      <c r="F327" s="68"/>
      <c r="G327" s="46"/>
      <c r="H327" s="47"/>
      <c r="I327" s="47"/>
      <c r="J327" s="47"/>
      <c r="K327" s="47"/>
      <c r="L327" s="48"/>
      <c r="M327" s="48"/>
    </row>
    <row r="328" spans="1:13" s="45" customFormat="1" ht="18" customHeight="1" x14ac:dyDescent="0.25">
      <c r="A328" s="97" t="s">
        <v>87</v>
      </c>
      <c r="B328" s="35" t="s">
        <v>94</v>
      </c>
      <c r="C328" s="36"/>
      <c r="D328" s="32">
        <f t="shared" ref="D328:E328" si="62">SUM(D329+D331)</f>
        <v>800.2</v>
      </c>
      <c r="E328" s="32">
        <f t="shared" si="62"/>
        <v>659.09999999999991</v>
      </c>
      <c r="G328" s="46"/>
      <c r="H328" s="47"/>
      <c r="I328" s="47"/>
      <c r="J328" s="47"/>
      <c r="K328" s="47"/>
      <c r="L328" s="48"/>
      <c r="M328" s="48"/>
    </row>
    <row r="329" spans="1:13" s="45" customFormat="1" ht="15" customHeight="1" x14ac:dyDescent="0.25">
      <c r="A329" s="97"/>
      <c r="B329" s="18" t="s">
        <v>138</v>
      </c>
      <c r="C329" s="17" t="s">
        <v>11</v>
      </c>
      <c r="D329" s="16">
        <f>SUM(D330)</f>
        <v>10</v>
      </c>
      <c r="E329" s="79">
        <f>SUM(E330)</f>
        <v>0</v>
      </c>
      <c r="G329" s="46"/>
      <c r="H329" s="47"/>
      <c r="I329" s="47"/>
      <c r="J329" s="47"/>
      <c r="K329" s="47"/>
      <c r="L329" s="48"/>
      <c r="M329" s="48"/>
    </row>
    <row r="330" spans="1:13" s="45" customFormat="1" ht="12.75" customHeight="1" x14ac:dyDescent="0.25">
      <c r="A330" s="97"/>
      <c r="B330" s="14" t="s">
        <v>15</v>
      </c>
      <c r="C330" s="6"/>
      <c r="D330" s="11">
        <v>10</v>
      </c>
      <c r="E330" s="11"/>
      <c r="G330" s="46"/>
      <c r="H330" s="47"/>
      <c r="I330" s="47"/>
      <c r="J330" s="47"/>
      <c r="K330" s="47"/>
      <c r="L330" s="48"/>
      <c r="M330" s="48"/>
    </row>
    <row r="331" spans="1:13" s="45" customFormat="1" ht="30.75" customHeight="1" x14ac:dyDescent="0.25">
      <c r="A331" s="97"/>
      <c r="B331" s="30" t="s">
        <v>142</v>
      </c>
      <c r="C331" s="21" t="s">
        <v>18</v>
      </c>
      <c r="D331" s="23">
        <f>SUM(D332:D337)</f>
        <v>790.2</v>
      </c>
      <c r="E331" s="23">
        <f>SUM(E332:E337)</f>
        <v>659.09999999999991</v>
      </c>
      <c r="G331" s="46"/>
      <c r="H331" s="47"/>
      <c r="I331" s="47"/>
      <c r="J331" s="47"/>
      <c r="K331" s="47"/>
      <c r="L331" s="48"/>
      <c r="M331" s="48"/>
    </row>
    <row r="332" spans="1:13" s="45" customFormat="1" ht="12.75" customHeight="1" x14ac:dyDescent="0.25">
      <c r="A332" s="98"/>
      <c r="B332" s="42" t="s">
        <v>19</v>
      </c>
      <c r="C332" s="125"/>
      <c r="D332" s="11">
        <v>21.8</v>
      </c>
      <c r="E332" s="11">
        <v>16.2</v>
      </c>
      <c r="G332" s="46"/>
      <c r="H332" s="47"/>
      <c r="I332" s="47"/>
      <c r="J332" s="47"/>
      <c r="K332" s="47"/>
      <c r="L332" s="48"/>
      <c r="M332" s="48"/>
    </row>
    <row r="333" spans="1:13" s="45" customFormat="1" ht="12.75" customHeight="1" x14ac:dyDescent="0.25">
      <c r="A333" s="98"/>
      <c r="B333" s="50" t="s">
        <v>20</v>
      </c>
      <c r="C333" s="126"/>
      <c r="D333" s="11">
        <v>296.3</v>
      </c>
      <c r="E333" s="11">
        <v>285.5</v>
      </c>
      <c r="F333" s="68"/>
      <c r="G333" s="46"/>
      <c r="H333" s="47"/>
      <c r="I333" s="47"/>
      <c r="J333" s="47"/>
      <c r="K333" s="47"/>
      <c r="L333" s="48"/>
      <c r="M333" s="48"/>
    </row>
    <row r="334" spans="1:13" s="45" customFormat="1" ht="12.75" customHeight="1" x14ac:dyDescent="0.25">
      <c r="A334" s="98"/>
      <c r="B334" s="50" t="s">
        <v>152</v>
      </c>
      <c r="C334" s="126"/>
      <c r="D334" s="11">
        <v>0.5</v>
      </c>
      <c r="E334" s="11">
        <v>0.5</v>
      </c>
      <c r="F334" s="68"/>
      <c r="G334" s="46"/>
      <c r="H334" s="47"/>
      <c r="I334" s="47"/>
      <c r="J334" s="47"/>
      <c r="K334" s="47"/>
      <c r="L334" s="48"/>
      <c r="M334" s="48"/>
    </row>
    <row r="335" spans="1:13" s="45" customFormat="1" ht="12.75" customHeight="1" x14ac:dyDescent="0.25">
      <c r="A335" s="98"/>
      <c r="B335" s="50" t="s">
        <v>151</v>
      </c>
      <c r="C335" s="126"/>
      <c r="D335" s="11">
        <v>0.5</v>
      </c>
      <c r="E335" s="11">
        <v>0.5</v>
      </c>
      <c r="F335" s="68"/>
      <c r="G335" s="46"/>
      <c r="H335" s="47"/>
      <c r="I335" s="47"/>
      <c r="J335" s="47"/>
      <c r="K335" s="47"/>
      <c r="L335" s="48"/>
      <c r="M335" s="48"/>
    </row>
    <row r="336" spans="1:13" s="45" customFormat="1" ht="12.75" customHeight="1" x14ac:dyDescent="0.25">
      <c r="A336" s="98"/>
      <c r="B336" s="50" t="s">
        <v>10</v>
      </c>
      <c r="C336" s="126"/>
      <c r="D336" s="11">
        <v>415.9</v>
      </c>
      <c r="E336" s="11">
        <v>356.4</v>
      </c>
      <c r="F336" s="68"/>
      <c r="G336" s="46"/>
      <c r="H336" s="47"/>
      <c r="I336" s="47"/>
      <c r="J336" s="47"/>
      <c r="K336" s="47"/>
      <c r="L336" s="48"/>
      <c r="M336" s="48"/>
    </row>
    <row r="337" spans="1:13" s="45" customFormat="1" ht="12.75" customHeight="1" x14ac:dyDescent="0.25">
      <c r="A337" s="98"/>
      <c r="B337" s="51" t="s">
        <v>17</v>
      </c>
      <c r="C337" s="127"/>
      <c r="D337" s="11">
        <v>55.2</v>
      </c>
      <c r="E337" s="11"/>
      <c r="F337" s="68"/>
      <c r="G337" s="46"/>
      <c r="H337" s="47"/>
      <c r="I337" s="47"/>
      <c r="J337" s="47"/>
      <c r="K337" s="47"/>
      <c r="L337" s="48"/>
      <c r="M337" s="48"/>
    </row>
    <row r="338" spans="1:13" s="45" customFormat="1" ht="18" customHeight="1" x14ac:dyDescent="0.25">
      <c r="A338" s="108" t="s">
        <v>89</v>
      </c>
      <c r="B338" s="35" t="s">
        <v>96</v>
      </c>
      <c r="C338" s="36"/>
      <c r="D338" s="32">
        <f t="shared" ref="D338:E338" si="63">SUM(D339+D344)</f>
        <v>330.2</v>
      </c>
      <c r="E338" s="32">
        <f t="shared" si="63"/>
        <v>234</v>
      </c>
      <c r="G338" s="46"/>
      <c r="H338" s="47"/>
      <c r="I338" s="47"/>
      <c r="J338" s="47"/>
      <c r="K338" s="47"/>
      <c r="L338" s="48"/>
      <c r="M338" s="48"/>
    </row>
    <row r="339" spans="1:13" s="45" customFormat="1" ht="30.75" customHeight="1" x14ac:dyDescent="0.25">
      <c r="A339" s="105"/>
      <c r="B339" s="30" t="s">
        <v>139</v>
      </c>
      <c r="C339" s="21" t="s">
        <v>18</v>
      </c>
      <c r="D339" s="23">
        <f>SUM(D340:D343)</f>
        <v>314.3</v>
      </c>
      <c r="E339" s="23">
        <f>SUM(E340:E343)</f>
        <v>229.6</v>
      </c>
      <c r="G339" s="46"/>
      <c r="H339" s="47"/>
      <c r="I339" s="47"/>
      <c r="J339" s="47"/>
      <c r="K339" s="47"/>
      <c r="L339" s="48"/>
      <c r="M339" s="48"/>
    </row>
    <row r="340" spans="1:13" s="45" customFormat="1" ht="12.75" customHeight="1" x14ac:dyDescent="0.25">
      <c r="A340" s="106"/>
      <c r="B340" s="49" t="s">
        <v>152</v>
      </c>
      <c r="C340" s="84"/>
      <c r="D340" s="11">
        <v>3.3</v>
      </c>
      <c r="E340" s="11">
        <v>3.3</v>
      </c>
      <c r="G340" s="46"/>
      <c r="H340" s="47"/>
      <c r="I340" s="47"/>
      <c r="J340" s="47"/>
      <c r="K340" s="47"/>
      <c r="L340" s="48"/>
      <c r="M340" s="48"/>
    </row>
    <row r="341" spans="1:13" s="45" customFormat="1" ht="12.75" customHeight="1" x14ac:dyDescent="0.25">
      <c r="A341" s="106"/>
      <c r="B341" s="50" t="s">
        <v>20</v>
      </c>
      <c r="C341" s="84"/>
      <c r="D341" s="11">
        <v>46.1</v>
      </c>
      <c r="E341" s="11">
        <v>44.8</v>
      </c>
      <c r="G341" s="46"/>
      <c r="H341" s="47"/>
      <c r="I341" s="47"/>
      <c r="J341" s="47"/>
      <c r="K341" s="47"/>
      <c r="L341" s="48"/>
      <c r="M341" s="48"/>
    </row>
    <row r="342" spans="1:13" s="45" customFormat="1" ht="12.95" customHeight="1" x14ac:dyDescent="0.25">
      <c r="A342" s="106"/>
      <c r="B342" s="50" t="s">
        <v>10</v>
      </c>
      <c r="C342" s="100"/>
      <c r="D342" s="11">
        <v>234.9</v>
      </c>
      <c r="E342" s="11">
        <v>181.5</v>
      </c>
      <c r="F342" s="68"/>
      <c r="G342" s="46"/>
      <c r="H342" s="47"/>
      <c r="I342" s="47"/>
      <c r="J342" s="47"/>
      <c r="K342" s="47"/>
      <c r="L342" s="48"/>
      <c r="M342" s="48"/>
    </row>
    <row r="343" spans="1:13" s="45" customFormat="1" ht="12.95" customHeight="1" x14ac:dyDescent="0.25">
      <c r="A343" s="106"/>
      <c r="B343" s="51" t="s">
        <v>17</v>
      </c>
      <c r="C343" s="101"/>
      <c r="D343" s="11">
        <v>30</v>
      </c>
      <c r="E343" s="11"/>
      <c r="F343" s="68"/>
      <c r="G343" s="46"/>
      <c r="H343" s="47"/>
      <c r="I343" s="47"/>
      <c r="J343" s="47"/>
      <c r="K343" s="47"/>
      <c r="L343" s="48"/>
      <c r="M343" s="48"/>
    </row>
    <row r="344" spans="1:13" s="45" customFormat="1" ht="15" customHeight="1" x14ac:dyDescent="0.25">
      <c r="A344" s="105"/>
      <c r="B344" s="90" t="s">
        <v>131</v>
      </c>
      <c r="C344" s="21" t="s">
        <v>22</v>
      </c>
      <c r="D344" s="23">
        <f t="shared" ref="D344:E344" si="64">SUM(D345)</f>
        <v>15.9</v>
      </c>
      <c r="E344" s="23">
        <f t="shared" si="64"/>
        <v>4.4000000000000004</v>
      </c>
      <c r="G344" s="46"/>
      <c r="H344" s="47"/>
      <c r="I344" s="47"/>
      <c r="J344" s="47"/>
      <c r="K344" s="47"/>
      <c r="L344" s="48"/>
      <c r="M344" s="48"/>
    </row>
    <row r="345" spans="1:13" s="45" customFormat="1" ht="12.95" customHeight="1" x14ac:dyDescent="0.25">
      <c r="A345" s="119"/>
      <c r="B345" s="12" t="s">
        <v>10</v>
      </c>
      <c r="C345" s="7"/>
      <c r="D345" s="11">
        <v>15.9</v>
      </c>
      <c r="E345" s="11">
        <v>4.4000000000000004</v>
      </c>
      <c r="G345" s="46"/>
      <c r="H345" s="47"/>
      <c r="I345" s="47"/>
      <c r="J345" s="47"/>
      <c r="K345" s="47"/>
      <c r="L345" s="48"/>
      <c r="M345" s="48"/>
    </row>
    <row r="346" spans="1:13" s="45" customFormat="1" ht="18" customHeight="1" x14ac:dyDescent="0.25">
      <c r="A346" s="108" t="s">
        <v>91</v>
      </c>
      <c r="B346" s="31" t="s">
        <v>98</v>
      </c>
      <c r="C346" s="38"/>
      <c r="D346" s="32">
        <f t="shared" ref="D346:E346" si="65">SUM(D347)</f>
        <v>108.9</v>
      </c>
      <c r="E346" s="32">
        <f t="shared" si="65"/>
        <v>102.7</v>
      </c>
      <c r="G346" s="46"/>
      <c r="H346" s="47"/>
      <c r="I346" s="47"/>
      <c r="J346" s="47"/>
      <c r="K346" s="47"/>
      <c r="L346" s="48"/>
      <c r="M346" s="48"/>
    </row>
    <row r="347" spans="1:13" s="45" customFormat="1" ht="30.75" customHeight="1" x14ac:dyDescent="0.25">
      <c r="A347" s="108"/>
      <c r="B347" s="30" t="s">
        <v>139</v>
      </c>
      <c r="C347" s="21" t="s">
        <v>18</v>
      </c>
      <c r="D347" s="23">
        <f t="shared" ref="D347:E347" si="66">SUM(D348:D349)</f>
        <v>108.9</v>
      </c>
      <c r="E347" s="23">
        <f t="shared" si="66"/>
        <v>102.7</v>
      </c>
      <c r="G347" s="46"/>
      <c r="H347" s="47"/>
      <c r="I347" s="47"/>
      <c r="J347" s="47"/>
      <c r="K347" s="47"/>
      <c r="L347" s="48"/>
      <c r="M347" s="48"/>
    </row>
    <row r="348" spans="1:13" s="45" customFormat="1" ht="12.75" customHeight="1" x14ac:dyDescent="0.25">
      <c r="A348" s="107"/>
      <c r="B348" s="49" t="s">
        <v>20</v>
      </c>
      <c r="C348" s="99"/>
      <c r="D348" s="11">
        <v>63.1</v>
      </c>
      <c r="E348" s="11">
        <v>62</v>
      </c>
      <c r="G348" s="46"/>
      <c r="H348" s="47"/>
      <c r="I348" s="47"/>
      <c r="J348" s="47"/>
      <c r="K348" s="47"/>
      <c r="L348" s="48"/>
      <c r="M348" s="48"/>
    </row>
    <row r="349" spans="1:13" s="45" customFormat="1" ht="12.75" customHeight="1" x14ac:dyDescent="0.25">
      <c r="A349" s="107"/>
      <c r="B349" s="51" t="s">
        <v>10</v>
      </c>
      <c r="C349" s="101"/>
      <c r="D349" s="11">
        <v>45.8</v>
      </c>
      <c r="E349" s="11">
        <v>40.700000000000003</v>
      </c>
      <c r="F349" s="68"/>
      <c r="G349" s="46"/>
      <c r="H349" s="47"/>
      <c r="I349" s="47"/>
      <c r="J349" s="47"/>
      <c r="K349" s="47"/>
      <c r="L349" s="48"/>
      <c r="M349" s="48"/>
    </row>
    <row r="350" spans="1:13" s="45" customFormat="1" ht="18" customHeight="1" x14ac:dyDescent="0.25">
      <c r="A350" s="97" t="s">
        <v>93</v>
      </c>
      <c r="B350" s="81" t="s">
        <v>100</v>
      </c>
      <c r="C350" s="38"/>
      <c r="D350" s="32">
        <f t="shared" ref="D350:E350" si="67">SUM(D351)</f>
        <v>465.29999999999995</v>
      </c>
      <c r="E350" s="32">
        <f t="shared" si="67"/>
        <v>420.3</v>
      </c>
      <c r="G350" s="46"/>
      <c r="H350" s="47"/>
      <c r="I350" s="47"/>
      <c r="J350" s="47"/>
      <c r="K350" s="47"/>
      <c r="L350" s="48"/>
      <c r="M350" s="48"/>
    </row>
    <row r="351" spans="1:13" s="45" customFormat="1" ht="30.75" customHeight="1" x14ac:dyDescent="0.25">
      <c r="A351" s="98"/>
      <c r="B351" s="22" t="s">
        <v>139</v>
      </c>
      <c r="C351" s="21" t="s">
        <v>18</v>
      </c>
      <c r="D351" s="23">
        <f>SUM(D352:D354)</f>
        <v>465.29999999999995</v>
      </c>
      <c r="E351" s="23">
        <f>SUM(E352:E354)</f>
        <v>420.3</v>
      </c>
      <c r="G351" s="46"/>
      <c r="H351" s="47"/>
      <c r="I351" s="47"/>
      <c r="J351" s="47"/>
      <c r="K351" s="47"/>
      <c r="L351" s="48"/>
      <c r="M351" s="48"/>
    </row>
    <row r="352" spans="1:13" s="45" customFormat="1" ht="12.75" customHeight="1" x14ac:dyDescent="0.25">
      <c r="A352" s="98"/>
      <c r="B352" s="50" t="s">
        <v>20</v>
      </c>
      <c r="C352" s="100"/>
      <c r="D352" s="11">
        <v>60.4</v>
      </c>
      <c r="E352" s="11">
        <v>59.5</v>
      </c>
      <c r="F352" s="68"/>
      <c r="G352" s="46"/>
      <c r="H352" s="47"/>
      <c r="I352" s="47"/>
      <c r="J352" s="47"/>
      <c r="K352" s="47"/>
      <c r="L352" s="48"/>
      <c r="M352" s="48"/>
    </row>
    <row r="353" spans="1:13" s="45" customFormat="1" ht="12.75" customHeight="1" x14ac:dyDescent="0.25">
      <c r="A353" s="98"/>
      <c r="B353" s="50" t="s">
        <v>10</v>
      </c>
      <c r="C353" s="100"/>
      <c r="D353" s="11">
        <v>394.4</v>
      </c>
      <c r="E353" s="11">
        <v>360.8</v>
      </c>
      <c r="G353" s="46"/>
      <c r="H353" s="47"/>
      <c r="I353" s="47"/>
      <c r="J353" s="47"/>
      <c r="K353" s="47"/>
      <c r="L353" s="48"/>
      <c r="M353" s="48"/>
    </row>
    <row r="354" spans="1:13" s="45" customFormat="1" ht="12.75" customHeight="1" x14ac:dyDescent="0.25">
      <c r="A354" s="98"/>
      <c r="B354" s="51" t="s">
        <v>17</v>
      </c>
      <c r="C354" s="101"/>
      <c r="D354" s="11">
        <v>10.5</v>
      </c>
      <c r="E354" s="11"/>
      <c r="G354" s="46"/>
      <c r="H354" s="47"/>
      <c r="I354" s="47"/>
      <c r="J354" s="47"/>
      <c r="K354" s="47"/>
      <c r="L354" s="48"/>
      <c r="M354" s="48"/>
    </row>
    <row r="355" spans="1:13" s="45" customFormat="1" ht="18" customHeight="1" x14ac:dyDescent="0.25">
      <c r="A355" s="97" t="s">
        <v>95</v>
      </c>
      <c r="B355" s="35" t="s">
        <v>102</v>
      </c>
      <c r="C355" s="38"/>
      <c r="D355" s="32">
        <f>SUM(D356)</f>
        <v>1180.5999999999999</v>
      </c>
      <c r="E355" s="32">
        <f>SUM(E356)</f>
        <v>986.5</v>
      </c>
      <c r="G355" s="46"/>
      <c r="H355" s="47"/>
      <c r="I355" s="47"/>
      <c r="J355" s="47"/>
      <c r="K355" s="47"/>
      <c r="L355" s="48"/>
      <c r="M355" s="48"/>
    </row>
    <row r="356" spans="1:13" s="45" customFormat="1" ht="15" customHeight="1" x14ac:dyDescent="0.25">
      <c r="A356" s="97"/>
      <c r="B356" s="18" t="s">
        <v>131</v>
      </c>
      <c r="C356" s="21" t="s">
        <v>22</v>
      </c>
      <c r="D356" s="23">
        <f>SUM(D357:D360)</f>
        <v>1180.5999999999999</v>
      </c>
      <c r="E356" s="23">
        <f>SUM(E357:E360)</f>
        <v>986.5</v>
      </c>
      <c r="G356" s="46"/>
      <c r="H356" s="47"/>
      <c r="I356" s="47"/>
      <c r="J356" s="47"/>
      <c r="K356" s="47"/>
      <c r="L356" s="48"/>
      <c r="M356" s="48"/>
    </row>
    <row r="357" spans="1:13" s="45" customFormat="1" ht="12.75" customHeight="1" x14ac:dyDescent="0.25">
      <c r="A357" s="98"/>
      <c r="B357" s="49" t="s">
        <v>19</v>
      </c>
      <c r="C357" s="99"/>
      <c r="D357" s="11">
        <v>43.6</v>
      </c>
      <c r="E357" s="11"/>
      <c r="G357" s="46"/>
      <c r="H357" s="47"/>
      <c r="I357" s="47"/>
      <c r="J357" s="47"/>
      <c r="K357" s="47"/>
      <c r="L357" s="48"/>
      <c r="M357" s="48"/>
    </row>
    <row r="358" spans="1:13" s="45" customFormat="1" ht="12.75" customHeight="1" x14ac:dyDescent="0.25">
      <c r="A358" s="98"/>
      <c r="B358" s="50" t="s">
        <v>63</v>
      </c>
      <c r="C358" s="100"/>
      <c r="D358" s="11">
        <v>7.2</v>
      </c>
      <c r="E358" s="11">
        <v>7.2</v>
      </c>
      <c r="G358" s="46"/>
      <c r="H358" s="47"/>
      <c r="I358" s="47"/>
      <c r="J358" s="47"/>
      <c r="K358" s="47"/>
      <c r="L358" s="48"/>
      <c r="M358" s="48"/>
    </row>
    <row r="359" spans="1:13" s="45" customFormat="1" ht="12.75" customHeight="1" x14ac:dyDescent="0.25">
      <c r="A359" s="98"/>
      <c r="B359" s="50" t="s">
        <v>10</v>
      </c>
      <c r="C359" s="100"/>
      <c r="D359" s="11">
        <v>1128</v>
      </c>
      <c r="E359" s="11">
        <v>979.3</v>
      </c>
      <c r="F359" s="70"/>
      <c r="G359" s="46"/>
      <c r="H359" s="47"/>
      <c r="I359" s="47"/>
      <c r="J359" s="47"/>
      <c r="K359" s="47"/>
      <c r="L359" s="48"/>
      <c r="M359" s="48"/>
    </row>
    <row r="360" spans="1:13" s="45" customFormat="1" ht="12.75" customHeight="1" x14ac:dyDescent="0.25">
      <c r="A360" s="98"/>
      <c r="B360" s="51" t="s">
        <v>17</v>
      </c>
      <c r="C360" s="101"/>
      <c r="D360" s="11">
        <v>1.8</v>
      </c>
      <c r="E360" s="11"/>
      <c r="F360" s="68"/>
      <c r="G360" s="46"/>
      <c r="H360" s="47"/>
      <c r="I360" s="47"/>
      <c r="J360" s="47"/>
      <c r="K360" s="47"/>
      <c r="L360" s="48"/>
      <c r="M360" s="48"/>
    </row>
    <row r="361" spans="1:13" s="45" customFormat="1" ht="18" customHeight="1" x14ac:dyDescent="0.25">
      <c r="A361" s="108" t="s">
        <v>97</v>
      </c>
      <c r="B361" s="35" t="s">
        <v>104</v>
      </c>
      <c r="C361" s="38"/>
      <c r="D361" s="32">
        <f>SUM(D362)</f>
        <v>161.80000000000001</v>
      </c>
      <c r="E361" s="32">
        <f>SUM(E362)</f>
        <v>128.5</v>
      </c>
      <c r="G361" s="46"/>
      <c r="H361" s="47"/>
      <c r="I361" s="47"/>
      <c r="J361" s="47"/>
      <c r="K361" s="47"/>
      <c r="L361" s="48"/>
      <c r="M361" s="48"/>
    </row>
    <row r="362" spans="1:13" s="45" customFormat="1" ht="15" customHeight="1" x14ac:dyDescent="0.25">
      <c r="A362" s="105"/>
      <c r="B362" s="18" t="s">
        <v>140</v>
      </c>
      <c r="C362" s="21" t="s">
        <v>22</v>
      </c>
      <c r="D362" s="23">
        <f t="shared" ref="D362:E362" si="68">SUM(D363:D365)</f>
        <v>161.80000000000001</v>
      </c>
      <c r="E362" s="23">
        <f t="shared" si="68"/>
        <v>128.5</v>
      </c>
      <c r="G362" s="46"/>
      <c r="H362" s="47"/>
      <c r="I362" s="47"/>
      <c r="J362" s="47"/>
      <c r="K362" s="47"/>
      <c r="L362" s="48"/>
      <c r="M362" s="48"/>
    </row>
    <row r="363" spans="1:13" s="45" customFormat="1" ht="12.75" customHeight="1" x14ac:dyDescent="0.25">
      <c r="A363" s="106"/>
      <c r="B363" s="49" t="s">
        <v>63</v>
      </c>
      <c r="C363" s="99"/>
      <c r="D363" s="11">
        <v>3.1</v>
      </c>
      <c r="E363" s="11">
        <v>3.1</v>
      </c>
      <c r="G363" s="46"/>
      <c r="H363" s="47"/>
      <c r="I363" s="47"/>
      <c r="J363" s="47"/>
      <c r="K363" s="47"/>
      <c r="L363" s="48"/>
      <c r="M363" s="48"/>
    </row>
    <row r="364" spans="1:13" s="45" customFormat="1" ht="12.75" customHeight="1" x14ac:dyDescent="0.25">
      <c r="A364" s="106"/>
      <c r="B364" s="50" t="s">
        <v>10</v>
      </c>
      <c r="C364" s="100"/>
      <c r="D364" s="11">
        <v>155.30000000000001</v>
      </c>
      <c r="E364" s="11">
        <v>125.4</v>
      </c>
      <c r="F364" s="68"/>
      <c r="G364" s="46"/>
      <c r="H364" s="47"/>
      <c r="I364" s="47"/>
      <c r="J364" s="47"/>
      <c r="K364" s="47"/>
      <c r="L364" s="48"/>
      <c r="M364" s="48"/>
    </row>
    <row r="365" spans="1:13" s="45" customFormat="1" ht="12.75" customHeight="1" x14ac:dyDescent="0.25">
      <c r="A365" s="106"/>
      <c r="B365" s="51" t="s">
        <v>17</v>
      </c>
      <c r="C365" s="101"/>
      <c r="D365" s="11">
        <v>3.4</v>
      </c>
      <c r="E365" s="11"/>
      <c r="F365" s="68"/>
      <c r="G365" s="46"/>
      <c r="H365" s="47"/>
      <c r="I365" s="47"/>
      <c r="J365" s="47"/>
      <c r="K365" s="47"/>
      <c r="L365" s="48"/>
      <c r="M365" s="48"/>
    </row>
    <row r="366" spans="1:13" s="45" customFormat="1" ht="18" customHeight="1" x14ac:dyDescent="0.25">
      <c r="A366" s="97" t="s">
        <v>99</v>
      </c>
      <c r="B366" s="35" t="s">
        <v>106</v>
      </c>
      <c r="C366" s="38"/>
      <c r="D366" s="32">
        <f t="shared" ref="D366:E366" si="69">SUM(D367)</f>
        <v>198.29999999999998</v>
      </c>
      <c r="E366" s="32">
        <f t="shared" si="69"/>
        <v>149.69999999999999</v>
      </c>
      <c r="G366" s="46"/>
      <c r="H366" s="47"/>
      <c r="I366" s="47"/>
      <c r="J366" s="47"/>
      <c r="K366" s="47"/>
      <c r="L366" s="48"/>
      <c r="M366" s="48"/>
    </row>
    <row r="367" spans="1:13" s="45" customFormat="1" ht="15" customHeight="1" x14ac:dyDescent="0.25">
      <c r="A367" s="97"/>
      <c r="B367" s="18" t="s">
        <v>140</v>
      </c>
      <c r="C367" s="21" t="s">
        <v>22</v>
      </c>
      <c r="D367" s="23">
        <f t="shared" ref="D367" si="70">SUM(D368:D370)</f>
        <v>198.29999999999998</v>
      </c>
      <c r="E367" s="23">
        <f t="shared" ref="E367" si="71">SUM(E368:E370)</f>
        <v>149.69999999999999</v>
      </c>
      <c r="G367" s="46"/>
      <c r="H367" s="47"/>
      <c r="I367" s="47"/>
      <c r="J367" s="47"/>
      <c r="K367" s="47"/>
      <c r="L367" s="48"/>
      <c r="M367" s="48"/>
    </row>
    <row r="368" spans="1:13" s="45" customFormat="1" ht="12.75" customHeight="1" x14ac:dyDescent="0.25">
      <c r="A368" s="98"/>
      <c r="B368" s="49" t="s">
        <v>63</v>
      </c>
      <c r="C368" s="99"/>
      <c r="D368" s="11">
        <v>4.7</v>
      </c>
      <c r="E368" s="11">
        <v>4.7</v>
      </c>
      <c r="G368" s="46"/>
      <c r="H368" s="47"/>
      <c r="I368" s="47"/>
      <c r="J368" s="47"/>
      <c r="K368" s="47"/>
      <c r="L368" s="48"/>
      <c r="M368" s="48"/>
    </row>
    <row r="369" spans="1:13" s="45" customFormat="1" ht="12.75" customHeight="1" x14ac:dyDescent="0.25">
      <c r="A369" s="98"/>
      <c r="B369" s="50" t="s">
        <v>10</v>
      </c>
      <c r="C369" s="100"/>
      <c r="D369" s="11">
        <v>190.6</v>
      </c>
      <c r="E369" s="11">
        <v>145</v>
      </c>
      <c r="F369" s="68"/>
      <c r="G369" s="46"/>
      <c r="H369" s="47"/>
      <c r="I369" s="47"/>
      <c r="J369" s="47"/>
      <c r="K369" s="47"/>
      <c r="L369" s="48"/>
      <c r="M369" s="48"/>
    </row>
    <row r="370" spans="1:13" s="45" customFormat="1" ht="12.75" customHeight="1" x14ac:dyDescent="0.25">
      <c r="A370" s="98"/>
      <c r="B370" s="51" t="s">
        <v>17</v>
      </c>
      <c r="C370" s="101"/>
      <c r="D370" s="11">
        <v>3</v>
      </c>
      <c r="E370" s="11"/>
      <c r="F370" s="68"/>
      <c r="G370" s="46"/>
      <c r="H370" s="47"/>
      <c r="I370" s="47"/>
      <c r="J370" s="47"/>
      <c r="K370" s="47"/>
      <c r="L370" s="48"/>
      <c r="M370" s="48"/>
    </row>
    <row r="371" spans="1:13" s="45" customFormat="1" ht="18" customHeight="1" x14ac:dyDescent="0.25">
      <c r="A371" s="97" t="s">
        <v>101</v>
      </c>
      <c r="B371" s="35" t="s">
        <v>108</v>
      </c>
      <c r="C371" s="36"/>
      <c r="D371" s="32">
        <f t="shared" ref="D371:E371" si="72">SUM(D372)</f>
        <v>174</v>
      </c>
      <c r="E371" s="32">
        <f t="shared" si="72"/>
        <v>138.80000000000001</v>
      </c>
      <c r="G371" s="46"/>
      <c r="H371" s="47"/>
      <c r="I371" s="47"/>
      <c r="J371" s="47"/>
      <c r="K371" s="47"/>
      <c r="L371" s="48"/>
      <c r="M371" s="48"/>
    </row>
    <row r="372" spans="1:13" s="45" customFormat="1" ht="15" customHeight="1" x14ac:dyDescent="0.25">
      <c r="A372" s="97"/>
      <c r="B372" s="18" t="s">
        <v>131</v>
      </c>
      <c r="C372" s="21" t="s">
        <v>22</v>
      </c>
      <c r="D372" s="23">
        <f t="shared" ref="D372" si="73">SUM(D373:D375)</f>
        <v>174</v>
      </c>
      <c r="E372" s="23">
        <f t="shared" ref="E372" si="74">SUM(E373:E375)</f>
        <v>138.80000000000001</v>
      </c>
      <c r="G372" s="46"/>
      <c r="H372" s="47"/>
      <c r="I372" s="47"/>
      <c r="J372" s="47"/>
      <c r="K372" s="47"/>
      <c r="L372" s="48"/>
      <c r="M372" s="48"/>
    </row>
    <row r="373" spans="1:13" s="45" customFormat="1" ht="12.75" customHeight="1" x14ac:dyDescent="0.25">
      <c r="A373" s="98"/>
      <c r="B373" s="49" t="s">
        <v>63</v>
      </c>
      <c r="C373" s="99"/>
      <c r="D373" s="11">
        <v>1</v>
      </c>
      <c r="E373" s="11">
        <v>1</v>
      </c>
      <c r="G373" s="46"/>
      <c r="H373" s="47"/>
      <c r="I373" s="47"/>
      <c r="J373" s="47"/>
      <c r="K373" s="47"/>
      <c r="L373" s="48"/>
      <c r="M373" s="48"/>
    </row>
    <row r="374" spans="1:13" s="45" customFormat="1" ht="12.75" customHeight="1" x14ac:dyDescent="0.25">
      <c r="A374" s="98"/>
      <c r="B374" s="50" t="s">
        <v>10</v>
      </c>
      <c r="C374" s="100"/>
      <c r="D374" s="11">
        <v>171.2</v>
      </c>
      <c r="E374" s="11">
        <v>137.80000000000001</v>
      </c>
      <c r="F374" s="68"/>
      <c r="G374" s="46"/>
      <c r="H374" s="47"/>
      <c r="I374" s="47"/>
      <c r="J374" s="47"/>
      <c r="K374" s="47"/>
      <c r="L374" s="48"/>
      <c r="M374" s="48"/>
    </row>
    <row r="375" spans="1:13" s="45" customFormat="1" ht="12.75" customHeight="1" x14ac:dyDescent="0.25">
      <c r="A375" s="98"/>
      <c r="B375" s="51" t="s">
        <v>17</v>
      </c>
      <c r="C375" s="101"/>
      <c r="D375" s="11">
        <v>1.8</v>
      </c>
      <c r="E375" s="11"/>
      <c r="G375" s="46"/>
      <c r="H375" s="47"/>
      <c r="I375" s="47"/>
      <c r="J375" s="47"/>
      <c r="K375" s="47"/>
      <c r="L375" s="48"/>
      <c r="M375" s="48"/>
    </row>
    <row r="376" spans="1:13" s="45" customFormat="1" ht="18" customHeight="1" x14ac:dyDescent="0.25">
      <c r="A376" s="97" t="s">
        <v>103</v>
      </c>
      <c r="B376" s="35" t="s">
        <v>110</v>
      </c>
      <c r="C376" s="38"/>
      <c r="D376" s="32">
        <f t="shared" ref="D376:E376" si="75">SUM(D377)</f>
        <v>267.3</v>
      </c>
      <c r="E376" s="32">
        <f t="shared" si="75"/>
        <v>215.2</v>
      </c>
      <c r="G376" s="46"/>
      <c r="H376" s="47"/>
      <c r="I376" s="47"/>
      <c r="J376" s="47"/>
      <c r="K376" s="47"/>
      <c r="L376" s="48"/>
      <c r="M376" s="48"/>
    </row>
    <row r="377" spans="1:13" s="45" customFormat="1" ht="15" customHeight="1" x14ac:dyDescent="0.25">
      <c r="A377" s="97"/>
      <c r="B377" s="18" t="s">
        <v>140</v>
      </c>
      <c r="C377" s="21" t="s">
        <v>22</v>
      </c>
      <c r="D377" s="23">
        <f t="shared" ref="D377" si="76">SUM(D378:D380)</f>
        <v>267.3</v>
      </c>
      <c r="E377" s="23">
        <f t="shared" ref="E377" si="77">SUM(E378:E380)</f>
        <v>215.2</v>
      </c>
      <c r="G377" s="46"/>
      <c r="H377" s="47"/>
      <c r="I377" s="47"/>
      <c r="J377" s="47"/>
      <c r="K377" s="47"/>
      <c r="L377" s="48"/>
      <c r="M377" s="48"/>
    </row>
    <row r="378" spans="1:13" s="45" customFormat="1" ht="12.75" customHeight="1" x14ac:dyDescent="0.25">
      <c r="A378" s="98"/>
      <c r="B378" s="49" t="s">
        <v>63</v>
      </c>
      <c r="C378" s="99"/>
      <c r="D378" s="11">
        <v>3.2</v>
      </c>
      <c r="E378" s="11">
        <v>3.2</v>
      </c>
      <c r="G378" s="46"/>
      <c r="H378" s="47"/>
      <c r="I378" s="47"/>
      <c r="J378" s="47"/>
      <c r="K378" s="47"/>
      <c r="L378" s="48"/>
      <c r="M378" s="48"/>
    </row>
    <row r="379" spans="1:13" s="45" customFormat="1" ht="12.75" customHeight="1" x14ac:dyDescent="0.25">
      <c r="A379" s="98"/>
      <c r="B379" s="50" t="s">
        <v>10</v>
      </c>
      <c r="C379" s="100"/>
      <c r="D379" s="11">
        <v>258.8</v>
      </c>
      <c r="E379" s="11">
        <v>212</v>
      </c>
      <c r="F379" s="53"/>
      <c r="G379" s="46"/>
      <c r="H379" s="47"/>
      <c r="I379" s="47"/>
      <c r="J379" s="47"/>
      <c r="K379" s="47"/>
      <c r="L379" s="48"/>
      <c r="M379" s="48"/>
    </row>
    <row r="380" spans="1:13" s="45" customFormat="1" ht="12.75" customHeight="1" x14ac:dyDescent="0.25">
      <c r="A380" s="98"/>
      <c r="B380" s="51" t="s">
        <v>17</v>
      </c>
      <c r="C380" s="101"/>
      <c r="D380" s="11">
        <v>5.3</v>
      </c>
      <c r="E380" s="11"/>
      <c r="F380" s="68"/>
      <c r="G380" s="46"/>
      <c r="H380" s="47"/>
      <c r="I380" s="47"/>
      <c r="J380" s="47"/>
      <c r="K380" s="47"/>
      <c r="L380" s="48"/>
      <c r="M380" s="48"/>
    </row>
    <row r="381" spans="1:13" s="45" customFormat="1" ht="18" customHeight="1" x14ac:dyDescent="0.25">
      <c r="A381" s="97" t="s">
        <v>105</v>
      </c>
      <c r="B381" s="35" t="s">
        <v>112</v>
      </c>
      <c r="C381" s="36"/>
      <c r="D381" s="32">
        <f t="shared" ref="D381:E381" si="78">SUM(D382)</f>
        <v>173.5</v>
      </c>
      <c r="E381" s="32">
        <f t="shared" si="78"/>
        <v>132.4</v>
      </c>
      <c r="G381" s="46"/>
      <c r="H381" s="47"/>
      <c r="I381" s="47"/>
      <c r="J381" s="47"/>
      <c r="K381" s="47"/>
      <c r="L381" s="48"/>
      <c r="M381" s="48"/>
    </row>
    <row r="382" spans="1:13" s="45" customFormat="1" ht="15" customHeight="1" x14ac:dyDescent="0.25">
      <c r="A382" s="97"/>
      <c r="B382" s="18" t="s">
        <v>131</v>
      </c>
      <c r="C382" s="21" t="s">
        <v>22</v>
      </c>
      <c r="D382" s="23">
        <f t="shared" ref="D382" si="79">SUM(D383:D385)</f>
        <v>173.5</v>
      </c>
      <c r="E382" s="23">
        <f t="shared" ref="E382" si="80">SUM(E383:E385)</f>
        <v>132.4</v>
      </c>
      <c r="G382" s="46"/>
      <c r="H382" s="47"/>
      <c r="I382" s="47"/>
      <c r="J382" s="47"/>
      <c r="K382" s="47"/>
      <c r="L382" s="48"/>
      <c r="M382" s="48"/>
    </row>
    <row r="383" spans="1:13" s="45" customFormat="1" ht="12.75" customHeight="1" x14ac:dyDescent="0.25">
      <c r="A383" s="98"/>
      <c r="B383" s="49" t="s">
        <v>63</v>
      </c>
      <c r="C383" s="99"/>
      <c r="D383" s="52">
        <v>0</v>
      </c>
      <c r="E383" s="11"/>
      <c r="G383" s="46"/>
      <c r="H383" s="47"/>
      <c r="I383" s="47"/>
      <c r="J383" s="47"/>
      <c r="K383" s="47"/>
      <c r="L383" s="48"/>
      <c r="M383" s="48"/>
    </row>
    <row r="384" spans="1:13" s="45" customFormat="1" ht="12.75" customHeight="1" x14ac:dyDescent="0.25">
      <c r="A384" s="98"/>
      <c r="B384" s="50" t="s">
        <v>10</v>
      </c>
      <c r="C384" s="100"/>
      <c r="D384" s="11">
        <v>172.7</v>
      </c>
      <c r="E384" s="11">
        <v>132.4</v>
      </c>
      <c r="F384" s="68"/>
      <c r="G384" s="46"/>
      <c r="H384" s="47"/>
      <c r="I384" s="47"/>
      <c r="J384" s="47"/>
      <c r="K384" s="47"/>
      <c r="L384" s="48"/>
      <c r="M384" s="48"/>
    </row>
    <row r="385" spans="1:13" s="45" customFormat="1" ht="12.75" customHeight="1" x14ac:dyDescent="0.25">
      <c r="A385" s="98"/>
      <c r="B385" s="51" t="s">
        <v>17</v>
      </c>
      <c r="C385" s="101"/>
      <c r="D385" s="11">
        <v>0.8</v>
      </c>
      <c r="E385" s="11"/>
      <c r="G385" s="46"/>
      <c r="H385" s="47"/>
      <c r="I385" s="47"/>
      <c r="J385" s="47"/>
      <c r="K385" s="47"/>
      <c r="L385" s="48"/>
      <c r="M385" s="48"/>
    </row>
    <row r="386" spans="1:13" s="45" customFormat="1" ht="18" customHeight="1" x14ac:dyDescent="0.25">
      <c r="A386" s="107" t="s">
        <v>107</v>
      </c>
      <c r="B386" s="35" t="s">
        <v>114</v>
      </c>
      <c r="C386" s="36"/>
      <c r="D386" s="32">
        <f t="shared" ref="D386:E386" si="81">SUM(D387)</f>
        <v>190.3</v>
      </c>
      <c r="E386" s="32">
        <f t="shared" si="81"/>
        <v>150.70000000000002</v>
      </c>
      <c r="G386" s="46"/>
      <c r="H386" s="47"/>
      <c r="I386" s="47"/>
      <c r="J386" s="47"/>
      <c r="K386" s="47"/>
      <c r="L386" s="48"/>
      <c r="M386" s="48"/>
    </row>
    <row r="387" spans="1:13" s="45" customFormat="1" ht="15" customHeight="1" x14ac:dyDescent="0.25">
      <c r="A387" s="106"/>
      <c r="B387" s="18" t="s">
        <v>131</v>
      </c>
      <c r="C387" s="21" t="s">
        <v>22</v>
      </c>
      <c r="D387" s="23">
        <f t="shared" ref="D387" si="82">SUM(D388:D390)</f>
        <v>190.3</v>
      </c>
      <c r="E387" s="23">
        <f t="shared" ref="E387" si="83">SUM(E388:E390)</f>
        <v>150.70000000000002</v>
      </c>
      <c r="G387" s="46"/>
      <c r="H387" s="47"/>
      <c r="I387" s="47"/>
      <c r="J387" s="47"/>
      <c r="K387" s="47"/>
      <c r="L387" s="48"/>
      <c r="M387" s="48"/>
    </row>
    <row r="388" spans="1:13" s="45" customFormat="1" ht="12.75" customHeight="1" x14ac:dyDescent="0.25">
      <c r="A388" s="106"/>
      <c r="B388" s="49" t="s">
        <v>63</v>
      </c>
      <c r="C388" s="99"/>
      <c r="D388" s="11">
        <v>4.4000000000000004</v>
      </c>
      <c r="E388" s="11">
        <v>4.4000000000000004</v>
      </c>
      <c r="G388" s="46"/>
      <c r="H388" s="47"/>
      <c r="I388" s="47"/>
      <c r="J388" s="47"/>
      <c r="K388" s="47"/>
      <c r="L388" s="48"/>
      <c r="M388" s="48"/>
    </row>
    <row r="389" spans="1:13" s="45" customFormat="1" ht="12.75" customHeight="1" x14ac:dyDescent="0.25">
      <c r="A389" s="106"/>
      <c r="B389" s="50" t="s">
        <v>10</v>
      </c>
      <c r="C389" s="100"/>
      <c r="D389" s="11">
        <v>182.4</v>
      </c>
      <c r="E389" s="11">
        <v>146.30000000000001</v>
      </c>
      <c r="F389" s="68"/>
      <c r="G389" s="46"/>
      <c r="H389" s="47"/>
      <c r="I389" s="47"/>
      <c r="J389" s="47"/>
      <c r="K389" s="47"/>
      <c r="L389" s="48"/>
      <c r="M389" s="48"/>
    </row>
    <row r="390" spans="1:13" s="45" customFormat="1" ht="12.75" customHeight="1" x14ac:dyDescent="0.25">
      <c r="A390" s="106"/>
      <c r="B390" s="51" t="s">
        <v>17</v>
      </c>
      <c r="C390" s="101"/>
      <c r="D390" s="11">
        <v>3.5</v>
      </c>
      <c r="E390" s="11"/>
      <c r="F390" s="68"/>
      <c r="G390" s="46"/>
      <c r="H390" s="47"/>
      <c r="I390" s="47"/>
      <c r="J390" s="47"/>
      <c r="K390" s="47"/>
      <c r="L390" s="48"/>
      <c r="M390" s="48"/>
    </row>
    <row r="391" spans="1:13" s="45" customFormat="1" ht="18" customHeight="1" x14ac:dyDescent="0.25">
      <c r="A391" s="97" t="s">
        <v>109</v>
      </c>
      <c r="B391" s="35" t="s">
        <v>116</v>
      </c>
      <c r="C391" s="36"/>
      <c r="D391" s="32">
        <f t="shared" ref="D391:E391" si="84">SUM(D392)</f>
        <v>138.60000000000002</v>
      </c>
      <c r="E391" s="32">
        <f t="shared" si="84"/>
        <v>103.2</v>
      </c>
      <c r="G391" s="46"/>
      <c r="H391" s="47"/>
      <c r="I391" s="47"/>
      <c r="J391" s="47"/>
      <c r="K391" s="47"/>
      <c r="L391" s="48"/>
      <c r="M391" s="48"/>
    </row>
    <row r="392" spans="1:13" s="45" customFormat="1" ht="15" customHeight="1" x14ac:dyDescent="0.25">
      <c r="A392" s="97"/>
      <c r="B392" s="18" t="s">
        <v>140</v>
      </c>
      <c r="C392" s="21" t="s">
        <v>22</v>
      </c>
      <c r="D392" s="23">
        <f t="shared" ref="D392" si="85">SUM(D393:D395)</f>
        <v>138.60000000000002</v>
      </c>
      <c r="E392" s="23">
        <f t="shared" ref="E392" si="86">SUM(E393:E395)</f>
        <v>103.2</v>
      </c>
      <c r="G392" s="46"/>
      <c r="H392" s="47"/>
      <c r="I392" s="47"/>
      <c r="J392" s="47"/>
      <c r="K392" s="47"/>
      <c r="L392" s="48"/>
      <c r="M392" s="48"/>
    </row>
    <row r="393" spans="1:13" s="45" customFormat="1" ht="12.75" customHeight="1" x14ac:dyDescent="0.25">
      <c r="A393" s="98"/>
      <c r="B393" s="49" t="s">
        <v>63</v>
      </c>
      <c r="C393" s="99"/>
      <c r="D393" s="11">
        <v>5.4</v>
      </c>
      <c r="E393" s="11">
        <v>5.4</v>
      </c>
      <c r="G393" s="46"/>
      <c r="H393" s="47"/>
      <c r="I393" s="47"/>
      <c r="J393" s="47"/>
      <c r="K393" s="47"/>
      <c r="L393" s="48"/>
      <c r="M393" s="48"/>
    </row>
    <row r="394" spans="1:13" s="45" customFormat="1" ht="12.75" customHeight="1" x14ac:dyDescent="0.25">
      <c r="A394" s="98"/>
      <c r="B394" s="50" t="s">
        <v>10</v>
      </c>
      <c r="C394" s="100"/>
      <c r="D394" s="11">
        <v>132.80000000000001</v>
      </c>
      <c r="E394" s="11">
        <v>97.8</v>
      </c>
      <c r="F394" s="68"/>
      <c r="G394" s="46"/>
      <c r="H394" s="47"/>
      <c r="I394" s="47"/>
      <c r="J394" s="47"/>
      <c r="K394" s="47"/>
      <c r="L394" s="48"/>
      <c r="M394" s="48"/>
    </row>
    <row r="395" spans="1:13" s="45" customFormat="1" ht="12.75" customHeight="1" x14ac:dyDescent="0.25">
      <c r="A395" s="98"/>
      <c r="B395" s="51" t="s">
        <v>17</v>
      </c>
      <c r="C395" s="101"/>
      <c r="D395" s="11">
        <v>0.4</v>
      </c>
      <c r="E395" s="11"/>
      <c r="G395" s="46"/>
      <c r="H395" s="47"/>
      <c r="I395" s="47"/>
      <c r="J395" s="47"/>
      <c r="K395" s="47"/>
      <c r="L395" s="48"/>
      <c r="M395" s="48"/>
    </row>
    <row r="396" spans="1:13" s="45" customFormat="1" ht="18" customHeight="1" x14ac:dyDescent="0.25">
      <c r="A396" s="97" t="s">
        <v>111</v>
      </c>
      <c r="B396" s="35" t="s">
        <v>118</v>
      </c>
      <c r="C396" s="36"/>
      <c r="D396" s="32">
        <f t="shared" ref="D396:E396" si="87">SUM(D397)</f>
        <v>173.00000000000003</v>
      </c>
      <c r="E396" s="32">
        <f t="shared" si="87"/>
        <v>141.80000000000001</v>
      </c>
      <c r="G396" s="46"/>
      <c r="H396" s="47"/>
      <c r="I396" s="47"/>
      <c r="J396" s="47"/>
      <c r="K396" s="47"/>
      <c r="L396" s="48"/>
      <c r="M396" s="48"/>
    </row>
    <row r="397" spans="1:13" s="45" customFormat="1" ht="15.75" customHeight="1" x14ac:dyDescent="0.25">
      <c r="A397" s="97"/>
      <c r="B397" s="37" t="s">
        <v>148</v>
      </c>
      <c r="C397" s="21" t="s">
        <v>22</v>
      </c>
      <c r="D397" s="23">
        <f t="shared" ref="D397" si="88">SUM(D398:D400)</f>
        <v>173.00000000000003</v>
      </c>
      <c r="E397" s="23">
        <f t="shared" ref="E397" si="89">SUM(E398:E400)</f>
        <v>141.80000000000001</v>
      </c>
      <c r="G397" s="46"/>
      <c r="H397" s="47"/>
      <c r="I397" s="47"/>
      <c r="J397" s="47"/>
      <c r="K397" s="47"/>
      <c r="L397" s="48"/>
      <c r="M397" s="48"/>
    </row>
    <row r="398" spans="1:13" s="45" customFormat="1" ht="12.75" customHeight="1" x14ac:dyDescent="0.25">
      <c r="A398" s="98"/>
      <c r="B398" s="49" t="s">
        <v>63</v>
      </c>
      <c r="C398" s="99"/>
      <c r="D398" s="11">
        <v>1.3</v>
      </c>
      <c r="E398" s="11">
        <v>1.3</v>
      </c>
      <c r="G398" s="46"/>
      <c r="H398" s="47"/>
      <c r="I398" s="47"/>
      <c r="J398" s="47"/>
      <c r="K398" s="47"/>
      <c r="L398" s="48"/>
      <c r="M398" s="48"/>
    </row>
    <row r="399" spans="1:13" s="45" customFormat="1" ht="12.75" customHeight="1" x14ac:dyDescent="0.25">
      <c r="A399" s="98"/>
      <c r="B399" s="50" t="s">
        <v>10</v>
      </c>
      <c r="C399" s="100"/>
      <c r="D399" s="11">
        <v>169.3</v>
      </c>
      <c r="E399" s="11">
        <v>140.5</v>
      </c>
      <c r="F399" s="68"/>
      <c r="G399" s="46"/>
      <c r="H399" s="47"/>
      <c r="I399" s="47"/>
      <c r="J399" s="47"/>
      <c r="K399" s="47"/>
      <c r="L399" s="48"/>
      <c r="M399" s="48"/>
    </row>
    <row r="400" spans="1:13" s="45" customFormat="1" ht="12.75" customHeight="1" x14ac:dyDescent="0.25">
      <c r="A400" s="98"/>
      <c r="B400" s="51" t="s">
        <v>17</v>
      </c>
      <c r="C400" s="101"/>
      <c r="D400" s="11">
        <v>2.4</v>
      </c>
      <c r="E400" s="11"/>
      <c r="F400" s="68"/>
      <c r="G400" s="46"/>
      <c r="H400" s="47"/>
      <c r="I400" s="47"/>
      <c r="J400" s="47"/>
      <c r="K400" s="47"/>
      <c r="L400" s="48"/>
      <c r="M400" s="48"/>
    </row>
    <row r="401" spans="1:13" s="45" customFormat="1" ht="18" customHeight="1" x14ac:dyDescent="0.25">
      <c r="A401" s="97" t="s">
        <v>113</v>
      </c>
      <c r="B401" s="35" t="s">
        <v>120</v>
      </c>
      <c r="C401" s="36"/>
      <c r="D401" s="32">
        <f t="shared" ref="D401:E401" si="90">SUM(D402)</f>
        <v>158.60000000000002</v>
      </c>
      <c r="E401" s="32">
        <f t="shared" si="90"/>
        <v>128.9</v>
      </c>
      <c r="G401" s="46"/>
      <c r="H401" s="47"/>
      <c r="I401" s="47"/>
      <c r="J401" s="47"/>
      <c r="K401" s="47"/>
      <c r="L401" s="48"/>
      <c r="M401" s="48"/>
    </row>
    <row r="402" spans="1:13" s="45" customFormat="1" ht="15" customHeight="1" x14ac:dyDescent="0.25">
      <c r="A402" s="97"/>
      <c r="B402" s="37" t="s">
        <v>131</v>
      </c>
      <c r="C402" s="21" t="s">
        <v>22</v>
      </c>
      <c r="D402" s="23">
        <f t="shared" ref="D402" si="91">SUM(D403:D405)</f>
        <v>158.60000000000002</v>
      </c>
      <c r="E402" s="23">
        <f t="shared" ref="E402" si="92">SUM(E403:E405)</f>
        <v>128.9</v>
      </c>
      <c r="G402" s="46"/>
      <c r="H402" s="47"/>
      <c r="I402" s="47"/>
      <c r="J402" s="47"/>
      <c r="K402" s="47"/>
      <c r="L402" s="48"/>
      <c r="M402" s="48"/>
    </row>
    <row r="403" spans="1:13" s="45" customFormat="1" ht="12.75" customHeight="1" x14ac:dyDescent="0.25">
      <c r="A403" s="98"/>
      <c r="B403" s="49" t="s">
        <v>63</v>
      </c>
      <c r="C403" s="99"/>
      <c r="D403" s="11">
        <v>0.3</v>
      </c>
      <c r="E403" s="11">
        <v>0.3</v>
      </c>
      <c r="G403" s="46"/>
      <c r="H403" s="47"/>
      <c r="I403" s="47"/>
      <c r="J403" s="47"/>
      <c r="K403" s="47"/>
      <c r="L403" s="48"/>
      <c r="M403" s="48"/>
    </row>
    <row r="404" spans="1:13" s="45" customFormat="1" ht="12.75" customHeight="1" x14ac:dyDescent="0.25">
      <c r="A404" s="98"/>
      <c r="B404" s="50" t="s">
        <v>10</v>
      </c>
      <c r="C404" s="100"/>
      <c r="D404" s="11">
        <v>157.30000000000001</v>
      </c>
      <c r="E404" s="11">
        <v>128.6</v>
      </c>
      <c r="F404" s="68"/>
      <c r="G404" s="46"/>
      <c r="H404" s="47"/>
      <c r="I404" s="47"/>
      <c r="J404" s="47"/>
      <c r="K404" s="47"/>
      <c r="L404" s="48"/>
      <c r="M404" s="48"/>
    </row>
    <row r="405" spans="1:13" s="45" customFormat="1" ht="12.75" customHeight="1" x14ac:dyDescent="0.25">
      <c r="A405" s="98"/>
      <c r="B405" s="51" t="s">
        <v>17</v>
      </c>
      <c r="C405" s="101"/>
      <c r="D405" s="11">
        <v>1</v>
      </c>
      <c r="E405" s="11"/>
      <c r="F405" s="68"/>
      <c r="G405" s="46"/>
      <c r="H405" s="47"/>
      <c r="I405" s="47"/>
      <c r="J405" s="47"/>
      <c r="K405" s="47"/>
      <c r="L405" s="48"/>
      <c r="M405" s="48"/>
    </row>
    <row r="406" spans="1:13" s="45" customFormat="1" ht="18" customHeight="1" x14ac:dyDescent="0.25">
      <c r="A406" s="97" t="s">
        <v>115</v>
      </c>
      <c r="B406" s="35" t="s">
        <v>122</v>
      </c>
      <c r="C406" s="36"/>
      <c r="D406" s="32">
        <f t="shared" ref="D406:E406" si="93">SUM(D407)</f>
        <v>173.10000000000002</v>
      </c>
      <c r="E406" s="32">
        <f t="shared" si="93"/>
        <v>109.1</v>
      </c>
      <c r="G406" s="46"/>
      <c r="H406" s="47"/>
      <c r="I406" s="47"/>
      <c r="J406" s="47"/>
      <c r="K406" s="47"/>
      <c r="L406" s="48"/>
      <c r="M406" s="48"/>
    </row>
    <row r="407" spans="1:13" s="45" customFormat="1" ht="15" customHeight="1" x14ac:dyDescent="0.25">
      <c r="A407" s="97"/>
      <c r="B407" s="37" t="s">
        <v>131</v>
      </c>
      <c r="C407" s="21" t="s">
        <v>22</v>
      </c>
      <c r="D407" s="23">
        <f t="shared" ref="D407" si="94">SUM(D408:D410)</f>
        <v>173.10000000000002</v>
      </c>
      <c r="E407" s="23">
        <f t="shared" ref="E407" si="95">SUM(E408:E410)</f>
        <v>109.1</v>
      </c>
      <c r="G407" s="46"/>
      <c r="H407" s="47"/>
      <c r="I407" s="47"/>
      <c r="J407" s="47"/>
      <c r="K407" s="47"/>
      <c r="L407" s="48"/>
      <c r="M407" s="48"/>
    </row>
    <row r="408" spans="1:13" s="45" customFormat="1" ht="12.75" customHeight="1" x14ac:dyDescent="0.25">
      <c r="A408" s="98"/>
      <c r="B408" s="49" t="s">
        <v>63</v>
      </c>
      <c r="C408" s="99"/>
      <c r="D408" s="11">
        <v>1.8</v>
      </c>
      <c r="E408" s="11">
        <v>1.8</v>
      </c>
      <c r="G408" s="46"/>
      <c r="H408" s="47"/>
      <c r="I408" s="47"/>
      <c r="J408" s="47"/>
      <c r="K408" s="47"/>
      <c r="L408" s="48"/>
      <c r="M408" s="48"/>
    </row>
    <row r="409" spans="1:13" s="45" customFormat="1" ht="12.75" customHeight="1" x14ac:dyDescent="0.25">
      <c r="A409" s="98"/>
      <c r="B409" s="50" t="s">
        <v>10</v>
      </c>
      <c r="C409" s="100"/>
      <c r="D409" s="11">
        <v>153.30000000000001</v>
      </c>
      <c r="E409" s="11">
        <v>107.3</v>
      </c>
      <c r="G409" s="46"/>
      <c r="H409" s="47"/>
      <c r="I409" s="47"/>
      <c r="J409" s="47"/>
      <c r="K409" s="47"/>
      <c r="L409" s="48"/>
      <c r="M409" s="48"/>
    </row>
    <row r="410" spans="1:13" s="45" customFormat="1" ht="12.75" customHeight="1" x14ac:dyDescent="0.25">
      <c r="A410" s="98"/>
      <c r="B410" s="51" t="s">
        <v>17</v>
      </c>
      <c r="C410" s="101"/>
      <c r="D410" s="11">
        <v>18</v>
      </c>
      <c r="E410" s="11"/>
      <c r="J410" s="47"/>
      <c r="K410" s="47"/>
      <c r="L410" s="48"/>
      <c r="M410" s="48"/>
    </row>
    <row r="411" spans="1:13" s="45" customFormat="1" ht="18" customHeight="1" x14ac:dyDescent="0.25">
      <c r="A411" s="97" t="s">
        <v>117</v>
      </c>
      <c r="B411" s="35" t="s">
        <v>124</v>
      </c>
      <c r="C411" s="36"/>
      <c r="D411" s="32">
        <f t="shared" ref="D411:E411" si="96">SUM(D412)</f>
        <v>161.80000000000001</v>
      </c>
      <c r="E411" s="32">
        <f t="shared" si="96"/>
        <v>131.4</v>
      </c>
      <c r="J411" s="47"/>
      <c r="K411" s="47"/>
      <c r="L411" s="48"/>
      <c r="M411" s="48"/>
    </row>
    <row r="412" spans="1:13" s="45" customFormat="1" ht="15" customHeight="1" x14ac:dyDescent="0.25">
      <c r="A412" s="97"/>
      <c r="B412" s="37" t="s">
        <v>131</v>
      </c>
      <c r="C412" s="21" t="s">
        <v>22</v>
      </c>
      <c r="D412" s="23">
        <f t="shared" ref="D412" si="97">SUM(D413:D415)</f>
        <v>161.80000000000001</v>
      </c>
      <c r="E412" s="23">
        <f t="shared" ref="E412" si="98">SUM(E413:E415)</f>
        <v>131.4</v>
      </c>
      <c r="J412" s="47"/>
      <c r="K412" s="47"/>
      <c r="L412" s="48"/>
      <c r="M412" s="48"/>
    </row>
    <row r="413" spans="1:13" s="45" customFormat="1" ht="12.75" customHeight="1" x14ac:dyDescent="0.25">
      <c r="A413" s="98"/>
      <c r="B413" s="49" t="s">
        <v>63</v>
      </c>
      <c r="C413" s="99"/>
      <c r="D413" s="11">
        <v>3.1</v>
      </c>
      <c r="E413" s="11">
        <v>3.1</v>
      </c>
      <c r="J413" s="47"/>
      <c r="K413" s="47"/>
      <c r="L413" s="48"/>
      <c r="M413" s="48"/>
    </row>
    <row r="414" spans="1:13" s="45" customFormat="1" ht="12.75" customHeight="1" x14ac:dyDescent="0.25">
      <c r="A414" s="98"/>
      <c r="B414" s="50" t="s">
        <v>10</v>
      </c>
      <c r="C414" s="100"/>
      <c r="D414" s="11">
        <v>157.4</v>
      </c>
      <c r="E414" s="11">
        <v>128.30000000000001</v>
      </c>
      <c r="F414" s="68"/>
      <c r="J414" s="47"/>
      <c r="K414" s="47"/>
      <c r="L414" s="48"/>
      <c r="M414" s="48"/>
    </row>
    <row r="415" spans="1:13" s="45" customFormat="1" ht="12.75" customHeight="1" x14ac:dyDescent="0.25">
      <c r="A415" s="98"/>
      <c r="B415" s="51" t="s">
        <v>17</v>
      </c>
      <c r="C415" s="101"/>
      <c r="D415" s="11">
        <v>1.3</v>
      </c>
      <c r="E415" s="11"/>
      <c r="F415" s="68"/>
      <c r="J415" s="47"/>
      <c r="K415" s="47"/>
      <c r="L415" s="48"/>
      <c r="M415" s="48"/>
    </row>
    <row r="416" spans="1:13" s="45" customFormat="1" ht="18" customHeight="1" x14ac:dyDescent="0.25">
      <c r="A416" s="97" t="s">
        <v>119</v>
      </c>
      <c r="B416" s="35" t="s">
        <v>125</v>
      </c>
      <c r="C416" s="36"/>
      <c r="D416" s="32">
        <f t="shared" ref="D416:E416" si="99">SUM(D417)</f>
        <v>127.4</v>
      </c>
      <c r="E416" s="32">
        <f t="shared" si="99"/>
        <v>102.89999999999999</v>
      </c>
      <c r="J416" s="47"/>
      <c r="K416" s="47"/>
      <c r="L416" s="48"/>
      <c r="M416" s="48"/>
    </row>
    <row r="417" spans="1:13" s="45" customFormat="1" ht="15" customHeight="1" x14ac:dyDescent="0.25">
      <c r="A417" s="97"/>
      <c r="B417" s="37" t="s">
        <v>131</v>
      </c>
      <c r="C417" s="21" t="s">
        <v>22</v>
      </c>
      <c r="D417" s="23">
        <f t="shared" ref="D417" si="100">SUM(D418:D420)</f>
        <v>127.4</v>
      </c>
      <c r="E417" s="23">
        <f t="shared" ref="E417" si="101">SUM(E418:E420)</f>
        <v>102.89999999999999</v>
      </c>
      <c r="J417" s="47"/>
      <c r="K417" s="47"/>
      <c r="L417" s="48"/>
      <c r="M417" s="48"/>
    </row>
    <row r="418" spans="1:13" s="45" customFormat="1" ht="12.75" customHeight="1" x14ac:dyDescent="0.25">
      <c r="A418" s="98"/>
      <c r="B418" s="49" t="s">
        <v>63</v>
      </c>
      <c r="C418" s="99" t="s">
        <v>22</v>
      </c>
      <c r="D418" s="11">
        <v>6.3</v>
      </c>
      <c r="E418" s="11">
        <v>6.3</v>
      </c>
      <c r="J418" s="47"/>
      <c r="K418" s="47"/>
      <c r="L418" s="48"/>
      <c r="M418" s="48"/>
    </row>
    <row r="419" spans="1:13" s="45" customFormat="1" ht="12.75" customHeight="1" x14ac:dyDescent="0.25">
      <c r="A419" s="98"/>
      <c r="B419" s="50" t="s">
        <v>10</v>
      </c>
      <c r="C419" s="100"/>
      <c r="D419" s="11">
        <v>120.9</v>
      </c>
      <c r="E419" s="11">
        <v>96.6</v>
      </c>
      <c r="F419" s="68"/>
      <c r="J419" s="47"/>
      <c r="K419" s="47"/>
      <c r="L419" s="48"/>
      <c r="M419" s="48"/>
    </row>
    <row r="420" spans="1:13" s="45" customFormat="1" ht="12.75" customHeight="1" x14ac:dyDescent="0.25">
      <c r="A420" s="98"/>
      <c r="B420" s="51" t="s">
        <v>17</v>
      </c>
      <c r="C420" s="101"/>
      <c r="D420" s="11">
        <v>0.2</v>
      </c>
      <c r="E420" s="11"/>
      <c r="F420" s="68"/>
      <c r="J420" s="47"/>
      <c r="K420" s="47"/>
      <c r="L420" s="48"/>
      <c r="M420" s="48"/>
    </row>
    <row r="421" spans="1:13" s="45" customFormat="1" ht="18" customHeight="1" x14ac:dyDescent="0.25">
      <c r="A421" s="97" t="s">
        <v>121</v>
      </c>
      <c r="B421" s="35" t="s">
        <v>126</v>
      </c>
      <c r="C421" s="36"/>
      <c r="D421" s="32">
        <f t="shared" ref="D421:E421" si="102">SUM(D422+D424)</f>
        <v>2260</v>
      </c>
      <c r="E421" s="32">
        <f t="shared" si="102"/>
        <v>1813.3000000000002</v>
      </c>
      <c r="J421" s="47"/>
      <c r="K421" s="47"/>
      <c r="L421" s="48"/>
      <c r="M421" s="48"/>
    </row>
    <row r="422" spans="1:13" s="45" customFormat="1" ht="15" customHeight="1" x14ac:dyDescent="0.25">
      <c r="A422" s="97"/>
      <c r="B422" s="18" t="s">
        <v>138</v>
      </c>
      <c r="C422" s="17" t="s">
        <v>11</v>
      </c>
      <c r="D422" s="16">
        <f>SUM(D423)</f>
        <v>168</v>
      </c>
      <c r="E422" s="16">
        <f>SUM(E423)</f>
        <v>164.4</v>
      </c>
      <c r="J422" s="47"/>
      <c r="K422" s="47"/>
      <c r="L422" s="48"/>
      <c r="M422" s="48"/>
    </row>
    <row r="423" spans="1:13" s="45" customFormat="1" ht="12.75" customHeight="1" x14ac:dyDescent="0.25">
      <c r="A423" s="97"/>
      <c r="B423" s="14" t="s">
        <v>15</v>
      </c>
      <c r="C423" s="6"/>
      <c r="D423" s="11">
        <v>168</v>
      </c>
      <c r="E423" s="11">
        <v>164.4</v>
      </c>
      <c r="F423" s="70"/>
      <c r="J423" s="47"/>
      <c r="K423" s="47"/>
      <c r="L423" s="48"/>
      <c r="M423" s="48"/>
    </row>
    <row r="424" spans="1:13" s="45" customFormat="1" ht="15" customHeight="1" x14ac:dyDescent="0.25">
      <c r="A424" s="97"/>
      <c r="B424" s="39" t="s">
        <v>146</v>
      </c>
      <c r="C424" s="17" t="s">
        <v>25</v>
      </c>
      <c r="D424" s="23">
        <f>SUM(D425:D430)</f>
        <v>2092</v>
      </c>
      <c r="E424" s="23">
        <f>SUM(E425:E430)</f>
        <v>1648.9</v>
      </c>
      <c r="J424" s="47"/>
      <c r="K424" s="47"/>
      <c r="L424" s="48"/>
      <c r="M424" s="48"/>
    </row>
    <row r="425" spans="1:13" s="45" customFormat="1" ht="12.75" customHeight="1" x14ac:dyDescent="0.25">
      <c r="A425" s="98"/>
      <c r="B425" s="49" t="s">
        <v>14</v>
      </c>
      <c r="C425" s="99"/>
      <c r="D425" s="11">
        <v>80.2</v>
      </c>
      <c r="E425" s="11">
        <v>71.099999999999994</v>
      </c>
      <c r="F425" s="70"/>
      <c r="J425" s="47"/>
      <c r="K425" s="47"/>
      <c r="L425" s="48"/>
      <c r="M425" s="48"/>
    </row>
    <row r="426" spans="1:13" s="45" customFormat="1" ht="12.75" customHeight="1" x14ac:dyDescent="0.25">
      <c r="A426" s="98"/>
      <c r="B426" s="50" t="s">
        <v>19</v>
      </c>
      <c r="C426" s="100"/>
      <c r="D426" s="11">
        <v>79.2</v>
      </c>
      <c r="E426" s="11">
        <v>77.2</v>
      </c>
      <c r="F426" s="68"/>
      <c r="J426" s="47"/>
      <c r="K426" s="47"/>
      <c r="L426" s="48"/>
      <c r="M426" s="48"/>
    </row>
    <row r="427" spans="1:13" s="45" customFormat="1" ht="12.75" customHeight="1" x14ac:dyDescent="0.25">
      <c r="A427" s="98"/>
      <c r="B427" s="58" t="s">
        <v>15</v>
      </c>
      <c r="C427" s="100"/>
      <c r="D427" s="11">
        <v>210.2</v>
      </c>
      <c r="E427" s="11">
        <v>202.7</v>
      </c>
      <c r="F427" s="70"/>
      <c r="J427" s="47"/>
      <c r="K427" s="47"/>
      <c r="L427" s="48"/>
      <c r="M427" s="48"/>
    </row>
    <row r="428" spans="1:13" s="45" customFormat="1" ht="12.75" customHeight="1" x14ac:dyDescent="0.25">
      <c r="A428" s="98"/>
      <c r="B428" s="50" t="s">
        <v>10</v>
      </c>
      <c r="C428" s="100"/>
      <c r="D428" s="11">
        <v>1095.4000000000001</v>
      </c>
      <c r="E428" s="11">
        <v>943.5</v>
      </c>
      <c r="F428" s="53"/>
      <c r="J428" s="47"/>
      <c r="K428" s="47"/>
      <c r="L428" s="48"/>
      <c r="M428" s="48"/>
    </row>
    <row r="429" spans="1:13" s="45" customFormat="1" ht="12.75" customHeight="1" x14ac:dyDescent="0.25">
      <c r="A429" s="98"/>
      <c r="B429" s="50" t="s">
        <v>26</v>
      </c>
      <c r="C429" s="100"/>
      <c r="D429" s="11">
        <v>325.8</v>
      </c>
      <c r="E429" s="11">
        <v>302.5</v>
      </c>
      <c r="F429" s="53"/>
      <c r="J429" s="47"/>
      <c r="K429" s="47"/>
      <c r="L429" s="48"/>
      <c r="M429" s="48"/>
    </row>
    <row r="430" spans="1:13" s="45" customFormat="1" ht="12.75" customHeight="1" x14ac:dyDescent="0.25">
      <c r="A430" s="98"/>
      <c r="B430" s="51" t="s">
        <v>17</v>
      </c>
      <c r="C430" s="101"/>
      <c r="D430" s="11">
        <v>301.2</v>
      </c>
      <c r="E430" s="11">
        <v>51.9</v>
      </c>
      <c r="F430" s="70"/>
      <c r="J430" s="47"/>
      <c r="K430" s="47"/>
      <c r="L430" s="48"/>
      <c r="M430" s="48"/>
    </row>
    <row r="431" spans="1:13" s="45" customFormat="1" ht="18" customHeight="1" x14ac:dyDescent="0.25">
      <c r="A431" s="108" t="s">
        <v>123</v>
      </c>
      <c r="B431" s="81" t="s">
        <v>127</v>
      </c>
      <c r="C431" s="36"/>
      <c r="D431" s="32">
        <f t="shared" ref="D431:E431" si="103">SUM(D432)</f>
        <v>432</v>
      </c>
      <c r="E431" s="32">
        <f t="shared" si="103"/>
        <v>315.3</v>
      </c>
      <c r="J431" s="47"/>
      <c r="K431" s="47"/>
      <c r="L431" s="48"/>
      <c r="M431" s="48"/>
    </row>
    <row r="432" spans="1:13" s="45" customFormat="1" ht="15" customHeight="1" x14ac:dyDescent="0.25">
      <c r="A432" s="107"/>
      <c r="B432" s="22" t="s">
        <v>141</v>
      </c>
      <c r="C432" s="21" t="s">
        <v>27</v>
      </c>
      <c r="D432" s="23">
        <f>SUM(D433:D434)</f>
        <v>432</v>
      </c>
      <c r="E432" s="23">
        <f>SUM(E433:E434)</f>
        <v>315.3</v>
      </c>
      <c r="J432" s="47"/>
      <c r="K432" s="47"/>
      <c r="L432" s="48"/>
      <c r="M432" s="48"/>
    </row>
    <row r="433" spans="1:13" s="45" customFormat="1" ht="12.75" customHeight="1" x14ac:dyDescent="0.25">
      <c r="A433" s="107"/>
      <c r="B433" s="50" t="s">
        <v>15</v>
      </c>
      <c r="C433" s="100"/>
      <c r="D433" s="63">
        <v>427.6</v>
      </c>
      <c r="E433" s="63">
        <v>315.3</v>
      </c>
      <c r="J433" s="47"/>
      <c r="K433" s="47"/>
      <c r="L433" s="48"/>
      <c r="M433" s="48"/>
    </row>
    <row r="434" spans="1:13" s="45" customFormat="1" ht="12.75" customHeight="1" x14ac:dyDescent="0.25">
      <c r="A434" s="107"/>
      <c r="B434" s="51" t="s">
        <v>10</v>
      </c>
      <c r="C434" s="100"/>
      <c r="D434" s="63">
        <v>4.4000000000000004</v>
      </c>
      <c r="E434" s="63"/>
      <c r="J434" s="47"/>
      <c r="K434" s="47"/>
      <c r="L434" s="48"/>
      <c r="M434" s="48"/>
    </row>
    <row r="435" spans="1:13" s="45" customFormat="1" ht="21" customHeight="1" x14ac:dyDescent="0.25">
      <c r="A435" s="130" t="s">
        <v>128</v>
      </c>
      <c r="B435" s="131"/>
      <c r="C435" s="8"/>
      <c r="D435" s="9">
        <f>SUM(D485+D481+D475+D466+D461+D454+D444+D436)</f>
        <v>52511.899999999994</v>
      </c>
      <c r="E435" s="9">
        <f>SUM(E485+E481+E475+E466+E461+E454+E444+E436)</f>
        <v>26927.899999999998</v>
      </c>
    </row>
    <row r="436" spans="1:13" s="45" customFormat="1" ht="15" customHeight="1" x14ac:dyDescent="0.25">
      <c r="A436" s="132" t="s">
        <v>129</v>
      </c>
      <c r="B436" s="132"/>
      <c r="C436" s="64" t="s">
        <v>11</v>
      </c>
      <c r="D436" s="10">
        <f>SUM(D437:D443)</f>
        <v>9440.3000000000011</v>
      </c>
      <c r="E436" s="10">
        <f>SUM(E437:E443)</f>
        <v>6293.8</v>
      </c>
    </row>
    <row r="437" spans="1:13" s="45" customFormat="1" ht="12.75" customHeight="1" x14ac:dyDescent="0.25">
      <c r="A437" s="132"/>
      <c r="B437" s="62" t="s">
        <v>14</v>
      </c>
      <c r="C437" s="135"/>
      <c r="D437" s="11">
        <f>SUM(D16)</f>
        <v>20</v>
      </c>
      <c r="E437" s="11"/>
    </row>
    <row r="438" spans="1:13" s="45" customFormat="1" ht="12.75" customHeight="1" x14ac:dyDescent="0.25">
      <c r="A438" s="128"/>
      <c r="B438" s="14" t="s">
        <v>15</v>
      </c>
      <c r="C438" s="136"/>
      <c r="D438" s="11">
        <f>SUM(D17+D168+D173+D183+D193+D202+D213+D223+D233+D243+D253+D264+D284+D294+D302+D312+D322+D330+D423+D274)</f>
        <v>3569.5000000000005</v>
      </c>
      <c r="E438" s="11">
        <f>SUM(E17+E168+E173+E183+E193+E202+E213+E223+E233+E243+E253+E264+E284+E294+E302+E312+E322+E330+E423+E274)</f>
        <v>2106.5</v>
      </c>
    </row>
    <row r="439" spans="1:13" s="45" customFormat="1" ht="12.75" customHeight="1" x14ac:dyDescent="0.25">
      <c r="A439" s="128"/>
      <c r="B439" s="49" t="s">
        <v>63</v>
      </c>
      <c r="C439" s="136"/>
      <c r="D439" s="11">
        <f>SUM(D169)</f>
        <v>1.3</v>
      </c>
      <c r="E439" s="11">
        <f>SUM(E169)</f>
        <v>1.3</v>
      </c>
    </row>
    <row r="440" spans="1:13" s="45" customFormat="1" ht="12.75" customHeight="1" x14ac:dyDescent="0.25">
      <c r="A440" s="128"/>
      <c r="B440" s="89" t="s">
        <v>151</v>
      </c>
      <c r="C440" s="136"/>
      <c r="D440" s="11">
        <f>SUM(D18)</f>
        <v>0.3</v>
      </c>
      <c r="E440" s="11"/>
    </row>
    <row r="441" spans="1:13" s="45" customFormat="1" ht="12.75" customHeight="1" x14ac:dyDescent="0.25">
      <c r="A441" s="128"/>
      <c r="B441" s="65" t="s">
        <v>10</v>
      </c>
      <c r="C441" s="136"/>
      <c r="D441" s="11">
        <f>SUM(D20+D64+D72+D80+D90+D98+D106+D116+D124+D132+D140+D148+D158+D170+D13)</f>
        <v>5704.5</v>
      </c>
      <c r="E441" s="11">
        <f>SUM(E20+E64+E72+E80+E90+E98+E106+E116+E124+E132+E140+E148+E158+E170+E13)</f>
        <v>4186</v>
      </c>
    </row>
    <row r="442" spans="1:13" s="45" customFormat="1" ht="12.75" customHeight="1" x14ac:dyDescent="0.25">
      <c r="A442" s="128"/>
      <c r="B442" s="50" t="s">
        <v>16</v>
      </c>
      <c r="C442" s="136"/>
      <c r="D442" s="11">
        <f>SUM(D19)</f>
        <v>112.2</v>
      </c>
      <c r="E442" s="11"/>
    </row>
    <row r="443" spans="1:13" s="45" customFormat="1" ht="12.95" customHeight="1" x14ac:dyDescent="0.25">
      <c r="A443" s="138"/>
      <c r="B443" s="12" t="s">
        <v>17</v>
      </c>
      <c r="C443" s="137"/>
      <c r="D443" s="11">
        <f>SUM(D21)</f>
        <v>32.5</v>
      </c>
      <c r="E443" s="11"/>
    </row>
    <row r="444" spans="1:13" s="45" customFormat="1" ht="15" customHeight="1" x14ac:dyDescent="0.25">
      <c r="A444" s="128" t="s">
        <v>130</v>
      </c>
      <c r="B444" s="128"/>
      <c r="C444" s="64" t="s">
        <v>18</v>
      </c>
      <c r="D444" s="10">
        <f>SUM(D445:D453)</f>
        <v>19002.899999999998</v>
      </c>
      <c r="E444" s="10">
        <f>SUM(E445:E453)</f>
        <v>15398.5</v>
      </c>
    </row>
    <row r="445" spans="1:13" s="45" customFormat="1" ht="12.95" customHeight="1" x14ac:dyDescent="0.25">
      <c r="A445" s="93"/>
      <c r="B445" s="12" t="s">
        <v>14</v>
      </c>
      <c r="C445" s="132"/>
      <c r="D445" s="11">
        <f>SUM(D23)</f>
        <v>134.80000000000001</v>
      </c>
      <c r="E445" s="11"/>
    </row>
    <row r="446" spans="1:13" s="45" customFormat="1" ht="12.95" customHeight="1" x14ac:dyDescent="0.25">
      <c r="A446" s="94"/>
      <c r="B446" s="12" t="s">
        <v>21</v>
      </c>
      <c r="C446" s="128"/>
      <c r="D446" s="11">
        <f>SUM(D25)</f>
        <v>0.9</v>
      </c>
      <c r="E446" s="11"/>
    </row>
    <row r="447" spans="1:13" s="45" customFormat="1" ht="12.95" customHeight="1" x14ac:dyDescent="0.25">
      <c r="A447" s="94"/>
      <c r="B447" s="50" t="s">
        <v>152</v>
      </c>
      <c r="C447" s="128"/>
      <c r="D447" s="11">
        <f>SUM(D176+D196+D206+D236+D246+D268+D278+D340+D186+D217+D257+D288+D306+D316+D334)</f>
        <v>64.099999999999994</v>
      </c>
      <c r="E447" s="11">
        <f>SUM(E176+E196+E206+E236+E246+E268+E278+E340+E186+E217+E257+E288+E306+E316+E334)</f>
        <v>61</v>
      </c>
    </row>
    <row r="448" spans="1:13" s="45" customFormat="1" ht="12.95" customHeight="1" x14ac:dyDescent="0.25">
      <c r="A448" s="94"/>
      <c r="B448" s="12" t="s">
        <v>19</v>
      </c>
      <c r="C448" s="128"/>
      <c r="D448" s="11">
        <f>SUM(D24+D225+D255+D304+D314+D332+D276+D286+D296+D324+D207)</f>
        <v>342</v>
      </c>
      <c r="E448" s="11">
        <f>SUM(E24+E225+E255+E304+E314+E332+E276+E286+E296+E324+E207)</f>
        <v>128.4</v>
      </c>
    </row>
    <row r="449" spans="1:5" s="45" customFormat="1" ht="12.95" customHeight="1" x14ac:dyDescent="0.25">
      <c r="A449" s="94"/>
      <c r="B449" s="12" t="s">
        <v>63</v>
      </c>
      <c r="C449" s="128"/>
      <c r="D449" s="11">
        <f>SUM(D266+D215+D204+D197+D227+D237+D247+D258+D177+D187)</f>
        <v>241.8</v>
      </c>
      <c r="E449" s="11">
        <f>SUM(E266+E215+E204)</f>
        <v>6.9</v>
      </c>
    </row>
    <row r="450" spans="1:5" s="45" customFormat="1" ht="12.95" customHeight="1" x14ac:dyDescent="0.25">
      <c r="A450" s="94"/>
      <c r="B450" s="12" t="s">
        <v>151</v>
      </c>
      <c r="C450" s="128"/>
      <c r="D450" s="11">
        <f>SUM(D178+D188+D208+D218+D228+D238+D248+D259+D269+D279+D289+D307+D317+D335)</f>
        <v>65.599999999999994</v>
      </c>
      <c r="E450" s="11">
        <f>SUM(E178+E188+E208+E218+E228+E238+E248+E259+E269+E279+E289+E307+E317+E335)</f>
        <v>64.599999999999994</v>
      </c>
    </row>
    <row r="451" spans="1:5" s="45" customFormat="1" ht="12.95" customHeight="1" x14ac:dyDescent="0.25">
      <c r="A451" s="94"/>
      <c r="B451" s="12" t="s">
        <v>20</v>
      </c>
      <c r="C451" s="128"/>
      <c r="D451" s="11">
        <f>SUM(D26+D175+D185+D195+D205+D226+D216+D245+D235+D256+D267+D277+D287+D297+D305+D315+D325+D333+D348+D352+D341)</f>
        <v>9387.9</v>
      </c>
      <c r="E451" s="11">
        <f>SUM(E26+E175+E185+E195+E205+E226+E216+E245+E235+E256+E267+E277+E287+E297+E305+E315+E325+E333+E348+E352+E341)</f>
        <v>8938.5</v>
      </c>
    </row>
    <row r="452" spans="1:5" s="45" customFormat="1" ht="12.95" customHeight="1" x14ac:dyDescent="0.25">
      <c r="A452" s="94"/>
      <c r="B452" s="12" t="s">
        <v>10</v>
      </c>
      <c r="C452" s="128"/>
      <c r="D452" s="11">
        <f>SUM(D27+D179+D189+D198+D209+D219+D229+D249+D260+D270+D280+D290+D298+D308+D318+D326+D336+D342+D349+D353+D239)</f>
        <v>8336</v>
      </c>
      <c r="E452" s="11">
        <f>SUM(E27+E179+E189+E198+E209+E219+E229+E249+E260+E270+E280+E290+E298+E308+E318+E326+E336+E342+E349+E353+E239)</f>
        <v>6199.0999999999995</v>
      </c>
    </row>
    <row r="453" spans="1:5" s="45" customFormat="1" ht="12.95" customHeight="1" x14ac:dyDescent="0.25">
      <c r="A453" s="94"/>
      <c r="B453" s="67" t="s">
        <v>17</v>
      </c>
      <c r="C453" s="128"/>
      <c r="D453" s="11">
        <f>SUM(D180+D190+D199+D210+D220+D230+D240+D250+D261+D271+D281+D291+D299+D309+D319+D327+D337+D343+D354)</f>
        <v>429.79999999999995</v>
      </c>
      <c r="E453" s="11"/>
    </row>
    <row r="454" spans="1:5" s="45" customFormat="1" ht="15" customHeight="1" x14ac:dyDescent="0.25">
      <c r="A454" s="133" t="s">
        <v>131</v>
      </c>
      <c r="B454" s="134"/>
      <c r="C454" s="85" t="s">
        <v>22</v>
      </c>
      <c r="D454" s="10">
        <f>SUM(D455:D460)</f>
        <v>4586.1000000000004</v>
      </c>
      <c r="E454" s="10">
        <f>SUM(E455:E460)</f>
        <v>2734.2000000000003</v>
      </c>
    </row>
    <row r="455" spans="1:5" s="45" customFormat="1" ht="12.75" customHeight="1" x14ac:dyDescent="0.25">
      <c r="A455" s="128"/>
      <c r="B455" s="86" t="s">
        <v>14</v>
      </c>
      <c r="C455" s="135"/>
      <c r="D455" s="11">
        <f>SUM(D29)</f>
        <v>142.5</v>
      </c>
      <c r="E455" s="11">
        <f>SUM(E29)</f>
        <v>11.3</v>
      </c>
    </row>
    <row r="456" spans="1:5" s="45" customFormat="1" ht="12.75" customHeight="1" x14ac:dyDescent="0.25">
      <c r="A456" s="128"/>
      <c r="B456" s="12" t="s">
        <v>21</v>
      </c>
      <c r="C456" s="136"/>
      <c r="D456" s="11">
        <f>SUM(D30)</f>
        <v>30.3</v>
      </c>
      <c r="E456" s="11"/>
    </row>
    <row r="457" spans="1:5" s="45" customFormat="1" ht="12.75" customHeight="1" x14ac:dyDescent="0.25">
      <c r="A457" s="128"/>
      <c r="B457" s="12" t="s">
        <v>19</v>
      </c>
      <c r="C457" s="136"/>
      <c r="D457" s="11">
        <f>SUM(D357+D31)</f>
        <v>69.2</v>
      </c>
      <c r="E457" s="11">
        <f>SUM(E357+E31)</f>
        <v>0.5</v>
      </c>
    </row>
    <row r="458" spans="1:5" s="45" customFormat="1" ht="12.95" customHeight="1" x14ac:dyDescent="0.25">
      <c r="A458" s="128"/>
      <c r="B458" s="12" t="s">
        <v>63</v>
      </c>
      <c r="C458" s="136"/>
      <c r="D458" s="11">
        <f>SUM(D358+D363+D368+D373+D378+D383+D388+D393+D398+D403+D408+D413+D418)</f>
        <v>41.8</v>
      </c>
      <c r="E458" s="11">
        <f>SUM(E358+E363+E368+E373+E378+E383+E388+E393+E398+E403+E408+E413+E418)</f>
        <v>41.8</v>
      </c>
    </row>
    <row r="459" spans="1:5" s="45" customFormat="1" ht="12.95" customHeight="1" x14ac:dyDescent="0.25">
      <c r="A459" s="128"/>
      <c r="B459" s="12" t="s">
        <v>10</v>
      </c>
      <c r="C459" s="136"/>
      <c r="D459" s="11">
        <f>SUM(D32+D345+D359+D364+D369+D374+D379+D384+D389+D394+D399+D404+D409+D414+D419+D82+D108+D150+D160)</f>
        <v>4259.4000000000005</v>
      </c>
      <c r="E459" s="11">
        <f>SUM(E32+E345+E359+E364+E369+E374+E379+E384+E389+E394+E399+E404+E409+E414+E419+E82+E108+E150+E160)</f>
        <v>2680.6000000000004</v>
      </c>
    </row>
    <row r="460" spans="1:5" s="45" customFormat="1" ht="12.95" customHeight="1" x14ac:dyDescent="0.25">
      <c r="A460" s="128"/>
      <c r="B460" s="67" t="s">
        <v>17</v>
      </c>
      <c r="C460" s="137"/>
      <c r="D460" s="11">
        <f>SUM(D360+D365+D370+D375+D380+D385+D390+D395+D400+D405+D410+D415+D420)</f>
        <v>42.9</v>
      </c>
      <c r="E460" s="11"/>
    </row>
    <row r="461" spans="1:5" s="45" customFormat="1" ht="15" customHeight="1" x14ac:dyDescent="0.25">
      <c r="A461" s="133" t="s">
        <v>132</v>
      </c>
      <c r="B461" s="134"/>
      <c r="C461" s="85" t="s">
        <v>23</v>
      </c>
      <c r="D461" s="10">
        <f>SUM(D462:D465)</f>
        <v>5650.2</v>
      </c>
      <c r="E461" s="10">
        <f>SUM(E462:E465)</f>
        <v>140.6</v>
      </c>
    </row>
    <row r="462" spans="1:5" s="45" customFormat="1" ht="12.75" customHeight="1" x14ac:dyDescent="0.25">
      <c r="A462" s="128"/>
      <c r="B462" s="91" t="s">
        <v>15</v>
      </c>
      <c r="C462" s="136"/>
      <c r="D462" s="11">
        <f>SUM(D35)</f>
        <v>29.5</v>
      </c>
      <c r="E462" s="11">
        <f>SUM(E35)</f>
        <v>22.2</v>
      </c>
    </row>
    <row r="463" spans="1:5" s="45" customFormat="1" ht="12.75" customHeight="1" x14ac:dyDescent="0.25">
      <c r="A463" s="128"/>
      <c r="B463" s="12" t="s">
        <v>24</v>
      </c>
      <c r="C463" s="136"/>
      <c r="D463" s="11">
        <f>SUM(D34)</f>
        <v>2636.9</v>
      </c>
      <c r="E463" s="11"/>
    </row>
    <row r="464" spans="1:5" s="45" customFormat="1" ht="12.95" customHeight="1" x14ac:dyDescent="0.25">
      <c r="A464" s="128"/>
      <c r="B464" s="66" t="s">
        <v>10</v>
      </c>
      <c r="C464" s="136"/>
      <c r="D464" s="11">
        <f>SUM(D36+D66+D74+D84+D92+D100+D110+D118+D126+D134+D142+D152+D162)</f>
        <v>2950.5</v>
      </c>
      <c r="E464" s="11">
        <f>SUM(E36+E66+E74+E84+E92+E100+E110+E118+E126+E134+E142+E152+E162)</f>
        <v>118.4</v>
      </c>
    </row>
    <row r="465" spans="1:5" s="45" customFormat="1" ht="12.95" customHeight="1" x14ac:dyDescent="0.25">
      <c r="A465" s="138"/>
      <c r="B465" s="12" t="s">
        <v>17</v>
      </c>
      <c r="C465" s="137"/>
      <c r="D465" s="11">
        <f>SUM(D67+D75+D85+D93+D101+D111+D119+D127+D135+D143+D153+D163)</f>
        <v>33.299999999999997</v>
      </c>
      <c r="E465" s="11"/>
    </row>
    <row r="466" spans="1:5" s="45" customFormat="1" ht="15" customHeight="1" x14ac:dyDescent="0.25">
      <c r="A466" s="128" t="s">
        <v>133</v>
      </c>
      <c r="B466" s="128"/>
      <c r="C466" s="64" t="s">
        <v>25</v>
      </c>
      <c r="D466" s="10">
        <f>SUM(D467:D474)</f>
        <v>7964.1999999999989</v>
      </c>
      <c r="E466" s="10">
        <f>SUM(E467:E474)</f>
        <v>2039.3000000000002</v>
      </c>
    </row>
    <row r="467" spans="1:5" s="45" customFormat="1" ht="12.95" customHeight="1" x14ac:dyDescent="0.25">
      <c r="A467" s="93"/>
      <c r="B467" s="12" t="s">
        <v>14</v>
      </c>
      <c r="C467" s="132"/>
      <c r="D467" s="11">
        <f>SUM(D425+D38)</f>
        <v>331.5</v>
      </c>
      <c r="E467" s="11">
        <f>SUM(E425+E38)</f>
        <v>171.1</v>
      </c>
    </row>
    <row r="468" spans="1:5" s="45" customFormat="1" ht="12.95" customHeight="1" x14ac:dyDescent="0.25">
      <c r="A468" s="94"/>
      <c r="B468" s="12" t="s">
        <v>19</v>
      </c>
      <c r="C468" s="128"/>
      <c r="D468" s="63">
        <f>SUM(D426+D41)</f>
        <v>479.09999999999997</v>
      </c>
      <c r="E468" s="63">
        <f>SUM(E426+E41)</f>
        <v>83.3</v>
      </c>
    </row>
    <row r="469" spans="1:5" s="45" customFormat="1" ht="12.95" customHeight="1" x14ac:dyDescent="0.25">
      <c r="A469" s="94"/>
      <c r="B469" s="50" t="s">
        <v>152</v>
      </c>
      <c r="C469" s="128"/>
      <c r="D469" s="63">
        <f>SUM(D39)</f>
        <v>490.8</v>
      </c>
      <c r="E469" s="63">
        <f>SUM(E39)</f>
        <v>1.3</v>
      </c>
    </row>
    <row r="470" spans="1:5" s="45" customFormat="1" ht="12.95" customHeight="1" x14ac:dyDescent="0.25">
      <c r="A470" s="94"/>
      <c r="B470" s="14" t="s">
        <v>15</v>
      </c>
      <c r="C470" s="128"/>
      <c r="D470" s="11">
        <f>SUM(D427+D42)</f>
        <v>213.89999999999998</v>
      </c>
      <c r="E470" s="11">
        <f>SUM(E427+E42)</f>
        <v>202.7</v>
      </c>
    </row>
    <row r="471" spans="1:5" s="45" customFormat="1" ht="12.95" customHeight="1" x14ac:dyDescent="0.25">
      <c r="A471" s="94"/>
      <c r="B471" s="89" t="s">
        <v>151</v>
      </c>
      <c r="C471" s="128"/>
      <c r="D471" s="11">
        <f>SUM(D40)</f>
        <v>20.5</v>
      </c>
      <c r="E471" s="11"/>
    </row>
    <row r="472" spans="1:5" s="45" customFormat="1" ht="12.95" customHeight="1" x14ac:dyDescent="0.25">
      <c r="A472" s="94"/>
      <c r="B472" s="12" t="s">
        <v>10</v>
      </c>
      <c r="C472" s="128"/>
      <c r="D472" s="11">
        <f>SUM(D43+D69+D77+D87+D95+D103+D113+D121+D129+D137+D145+D155+D165+D428)</f>
        <v>2606.3999999999996</v>
      </c>
      <c r="E472" s="11">
        <f>SUM(E43+E69+E77+E87+E95+E103+E113+E121+E129+E137+E145+E155+E165+E428)</f>
        <v>1226.5</v>
      </c>
    </row>
    <row r="473" spans="1:5" s="45" customFormat="1" ht="12.75" customHeight="1" x14ac:dyDescent="0.25">
      <c r="A473" s="94"/>
      <c r="B473" s="67" t="s">
        <v>26</v>
      </c>
      <c r="C473" s="128"/>
      <c r="D473" s="15">
        <f>SUM(D429+D44)</f>
        <v>3520.8</v>
      </c>
      <c r="E473" s="15">
        <f>SUM(E429+E44)</f>
        <v>302.5</v>
      </c>
    </row>
    <row r="474" spans="1:5" s="45" customFormat="1" ht="12.95" customHeight="1" x14ac:dyDescent="0.25">
      <c r="A474" s="95"/>
      <c r="B474" s="12" t="s">
        <v>17</v>
      </c>
      <c r="C474" s="138"/>
      <c r="D474" s="15">
        <f>SUM(D430)</f>
        <v>301.2</v>
      </c>
      <c r="E474" s="15">
        <f>SUM(E430)</f>
        <v>51.9</v>
      </c>
    </row>
    <row r="475" spans="1:5" s="45" customFormat="1" ht="15" customHeight="1" x14ac:dyDescent="0.25">
      <c r="A475" s="128" t="s">
        <v>134</v>
      </c>
      <c r="B475" s="128"/>
      <c r="C475" s="64" t="s">
        <v>27</v>
      </c>
      <c r="D475" s="10">
        <f>SUM(D476:D480)</f>
        <v>545</v>
      </c>
      <c r="E475" s="10">
        <f>SUM(E476:E480)</f>
        <v>321.5</v>
      </c>
    </row>
    <row r="476" spans="1:5" s="45" customFormat="1" ht="12.95" customHeight="1" x14ac:dyDescent="0.25">
      <c r="A476" s="93"/>
      <c r="B476" s="62" t="s">
        <v>14</v>
      </c>
      <c r="C476" s="132"/>
      <c r="D476" s="11">
        <f>SUM(D46)</f>
        <v>9.1</v>
      </c>
      <c r="E476" s="11">
        <f>SUM(E46)</f>
        <v>2</v>
      </c>
    </row>
    <row r="477" spans="1:5" s="45" customFormat="1" ht="12.95" customHeight="1" x14ac:dyDescent="0.25">
      <c r="A477" s="94"/>
      <c r="B477" s="14" t="s">
        <v>15</v>
      </c>
      <c r="C477" s="128"/>
      <c r="D477" s="11">
        <f>SUM(D433+D47)</f>
        <v>431.90000000000003</v>
      </c>
      <c r="E477" s="11">
        <f>SUM(E433+E47)</f>
        <v>319.5</v>
      </c>
    </row>
    <row r="478" spans="1:5" s="45" customFormat="1" ht="12.95" customHeight="1" x14ac:dyDescent="0.25">
      <c r="A478" s="94"/>
      <c r="B478" s="12" t="s">
        <v>21</v>
      </c>
      <c r="C478" s="128"/>
      <c r="D478" s="11">
        <f>SUM(D48)</f>
        <v>0.7</v>
      </c>
      <c r="E478" s="11"/>
    </row>
    <row r="479" spans="1:5" s="45" customFormat="1" ht="12.95" customHeight="1" x14ac:dyDescent="0.25">
      <c r="A479" s="94"/>
      <c r="B479" s="12" t="s">
        <v>10</v>
      </c>
      <c r="C479" s="128"/>
      <c r="D479" s="11">
        <f>SUM(D434+D49)</f>
        <v>60.699999999999996</v>
      </c>
      <c r="E479" s="11"/>
    </row>
    <row r="480" spans="1:5" s="45" customFormat="1" ht="12.95" customHeight="1" x14ac:dyDescent="0.25">
      <c r="A480" s="95"/>
      <c r="B480" s="12" t="s">
        <v>28</v>
      </c>
      <c r="C480" s="138"/>
      <c r="D480" s="15">
        <f>SUM(D50)</f>
        <v>42.6</v>
      </c>
      <c r="E480" s="15"/>
    </row>
    <row r="481" spans="1:5" s="45" customFormat="1" ht="15" customHeight="1" x14ac:dyDescent="0.25">
      <c r="A481" s="128" t="s">
        <v>135</v>
      </c>
      <c r="B481" s="128"/>
      <c r="C481" s="64" t="s">
        <v>29</v>
      </c>
      <c r="D481" s="10">
        <f>SUM(D482:D484)</f>
        <v>1066.6000000000001</v>
      </c>
      <c r="E481" s="88">
        <f>SUM(E482:E484)</f>
        <v>0</v>
      </c>
    </row>
    <row r="482" spans="1:5" s="45" customFormat="1" ht="12.75" customHeight="1" x14ac:dyDescent="0.25">
      <c r="A482" s="93"/>
      <c r="B482" s="12" t="s">
        <v>14</v>
      </c>
      <c r="C482" s="135"/>
      <c r="D482" s="13">
        <f>SUM(D52)</f>
        <v>24.1</v>
      </c>
      <c r="E482" s="13"/>
    </row>
    <row r="483" spans="1:5" s="45" customFormat="1" ht="12.95" customHeight="1" x14ac:dyDescent="0.25">
      <c r="A483" s="94"/>
      <c r="B483" s="12" t="s">
        <v>10</v>
      </c>
      <c r="C483" s="136"/>
      <c r="D483" s="13">
        <f>SUM(D53)</f>
        <v>822.1</v>
      </c>
      <c r="E483" s="13"/>
    </row>
    <row r="484" spans="1:5" s="45" customFormat="1" ht="12.95" customHeight="1" x14ac:dyDescent="0.25">
      <c r="A484" s="95"/>
      <c r="B484" s="12" t="s">
        <v>28</v>
      </c>
      <c r="C484" s="137"/>
      <c r="D484" s="13">
        <f>SUM(D54)</f>
        <v>220.4</v>
      </c>
      <c r="E484" s="13"/>
    </row>
    <row r="485" spans="1:5" s="45" customFormat="1" ht="15" customHeight="1" x14ac:dyDescent="0.25">
      <c r="A485" s="128" t="s">
        <v>136</v>
      </c>
      <c r="B485" s="128"/>
      <c r="C485" s="64" t="s">
        <v>30</v>
      </c>
      <c r="D485" s="10">
        <f>SUM(D486:D491)</f>
        <v>4256.6000000000004</v>
      </c>
      <c r="E485" s="88">
        <f>SUM(E486:E491)</f>
        <v>0</v>
      </c>
    </row>
    <row r="486" spans="1:5" s="45" customFormat="1" ht="12.95" customHeight="1" x14ac:dyDescent="0.25">
      <c r="A486" s="93"/>
      <c r="B486" s="12" t="s">
        <v>14</v>
      </c>
      <c r="C486" s="132"/>
      <c r="D486" s="11">
        <f>SUM(D56)</f>
        <v>639.9</v>
      </c>
      <c r="E486" s="11"/>
    </row>
    <row r="487" spans="1:5" s="45" customFormat="1" ht="12.95" customHeight="1" x14ac:dyDescent="0.25">
      <c r="A487" s="94"/>
      <c r="B487" s="14" t="s">
        <v>15</v>
      </c>
      <c r="C487" s="128"/>
      <c r="D487" s="11">
        <f t="shared" ref="D487" si="104">SUM(D57)</f>
        <v>449</v>
      </c>
      <c r="E487" s="11"/>
    </row>
    <row r="488" spans="1:5" s="45" customFormat="1" ht="12.95" customHeight="1" x14ac:dyDescent="0.25">
      <c r="A488" s="94"/>
      <c r="B488" s="12" t="s">
        <v>31</v>
      </c>
      <c r="C488" s="128"/>
      <c r="D488" s="11">
        <f t="shared" ref="D488" si="105">SUM(D58)</f>
        <v>920</v>
      </c>
      <c r="E488" s="11"/>
    </row>
    <row r="489" spans="1:5" s="45" customFormat="1" ht="12.95" customHeight="1" x14ac:dyDescent="0.25">
      <c r="A489" s="94"/>
      <c r="B489" s="12" t="s">
        <v>21</v>
      </c>
      <c r="C489" s="128"/>
      <c r="D489" s="11">
        <f t="shared" ref="D489" si="106">SUM(D59)</f>
        <v>113.1</v>
      </c>
      <c r="E489" s="11"/>
    </row>
    <row r="490" spans="1:5" s="45" customFormat="1" ht="12.95" customHeight="1" x14ac:dyDescent="0.25">
      <c r="A490" s="94"/>
      <c r="B490" s="12" t="s">
        <v>153</v>
      </c>
      <c r="C490" s="128"/>
      <c r="D490" s="11">
        <f>SUM(D60)</f>
        <v>1341</v>
      </c>
      <c r="E490" s="11"/>
    </row>
    <row r="491" spans="1:5" s="45" customFormat="1" ht="12.95" customHeight="1" x14ac:dyDescent="0.25">
      <c r="A491" s="95"/>
      <c r="B491" s="12" t="s">
        <v>10</v>
      </c>
      <c r="C491" s="138"/>
      <c r="D491" s="11">
        <f t="shared" ref="D491" si="107">SUM(D61)</f>
        <v>793.6</v>
      </c>
      <c r="E491" s="11"/>
    </row>
    <row r="492" spans="1:5" ht="15" customHeight="1" x14ac:dyDescent="0.25">
      <c r="A492" s="129" t="s">
        <v>137</v>
      </c>
      <c r="B492" s="129"/>
      <c r="C492" s="129"/>
      <c r="D492" s="129"/>
      <c r="E492" s="129"/>
    </row>
    <row r="493" spans="1:5" ht="15" customHeight="1" x14ac:dyDescent="0.25"/>
  </sheetData>
  <mergeCells count="132">
    <mergeCell ref="A475:B475"/>
    <mergeCell ref="A481:B481"/>
    <mergeCell ref="A485:B485"/>
    <mergeCell ref="A492:E492"/>
    <mergeCell ref="A435:B435"/>
    <mergeCell ref="A436:B436"/>
    <mergeCell ref="A444:B444"/>
    <mergeCell ref="A454:B454"/>
    <mergeCell ref="A461:B461"/>
    <mergeCell ref="A466:B466"/>
    <mergeCell ref="C437:C443"/>
    <mergeCell ref="C445:C453"/>
    <mergeCell ref="C455:C460"/>
    <mergeCell ref="C462:C465"/>
    <mergeCell ref="C467:C474"/>
    <mergeCell ref="C476:C480"/>
    <mergeCell ref="C482:C484"/>
    <mergeCell ref="C486:C491"/>
    <mergeCell ref="A437:A443"/>
    <mergeCell ref="A445:A453"/>
    <mergeCell ref="A455:A460"/>
    <mergeCell ref="A462:A465"/>
    <mergeCell ref="A467:A474"/>
    <mergeCell ref="A476:A480"/>
    <mergeCell ref="A416:A420"/>
    <mergeCell ref="C418:C420"/>
    <mergeCell ref="A421:A430"/>
    <mergeCell ref="C425:C430"/>
    <mergeCell ref="A431:A434"/>
    <mergeCell ref="C433:C434"/>
    <mergeCell ref="A401:A405"/>
    <mergeCell ref="C403:C405"/>
    <mergeCell ref="A406:A410"/>
    <mergeCell ref="C408:C410"/>
    <mergeCell ref="A411:A415"/>
    <mergeCell ref="C413:C415"/>
    <mergeCell ref="C388:C390"/>
    <mergeCell ref="A391:A395"/>
    <mergeCell ref="C393:C395"/>
    <mergeCell ref="A396:A400"/>
    <mergeCell ref="C398:C400"/>
    <mergeCell ref="A386:A390"/>
    <mergeCell ref="A371:A375"/>
    <mergeCell ref="C373:C375"/>
    <mergeCell ref="A376:A380"/>
    <mergeCell ref="C378:C380"/>
    <mergeCell ref="A381:A385"/>
    <mergeCell ref="C383:C385"/>
    <mergeCell ref="A355:A360"/>
    <mergeCell ref="C357:C360"/>
    <mergeCell ref="A361:A365"/>
    <mergeCell ref="C363:C365"/>
    <mergeCell ref="A366:A370"/>
    <mergeCell ref="C368:C370"/>
    <mergeCell ref="A338:A345"/>
    <mergeCell ref="C342:C343"/>
    <mergeCell ref="A346:A349"/>
    <mergeCell ref="C348:C349"/>
    <mergeCell ref="A350:A354"/>
    <mergeCell ref="C352:C354"/>
    <mergeCell ref="A310:A319"/>
    <mergeCell ref="A320:A327"/>
    <mergeCell ref="A328:A337"/>
    <mergeCell ref="C314:C319"/>
    <mergeCell ref="A282:A291"/>
    <mergeCell ref="C286:C291"/>
    <mergeCell ref="A292:A299"/>
    <mergeCell ref="C296:C299"/>
    <mergeCell ref="A300:A309"/>
    <mergeCell ref="C304:C309"/>
    <mergeCell ref="C332:C337"/>
    <mergeCell ref="C324:C327"/>
    <mergeCell ref="A231:A240"/>
    <mergeCell ref="A181:A190"/>
    <mergeCell ref="C185:C190"/>
    <mergeCell ref="A272:A281"/>
    <mergeCell ref="C276:C281"/>
    <mergeCell ref="C255:C261"/>
    <mergeCell ref="A262:A271"/>
    <mergeCell ref="C266:C271"/>
    <mergeCell ref="A251:A261"/>
    <mergeCell ref="C235:C240"/>
    <mergeCell ref="A241:A250"/>
    <mergeCell ref="C245:C250"/>
    <mergeCell ref="A138:A145"/>
    <mergeCell ref="C142:C143"/>
    <mergeCell ref="A146:A155"/>
    <mergeCell ref="C152:C153"/>
    <mergeCell ref="A156:A165"/>
    <mergeCell ref="C162:C163"/>
    <mergeCell ref="A221:A230"/>
    <mergeCell ref="C225:C230"/>
    <mergeCell ref="C92:C93"/>
    <mergeCell ref="A96:A103"/>
    <mergeCell ref="C100:C101"/>
    <mergeCell ref="A104:A113"/>
    <mergeCell ref="C110:C111"/>
    <mergeCell ref="A130:A137"/>
    <mergeCell ref="A166:A170"/>
    <mergeCell ref="C168:C170"/>
    <mergeCell ref="A171:A180"/>
    <mergeCell ref="C175:C180"/>
    <mergeCell ref="A191:A199"/>
    <mergeCell ref="C195:C199"/>
    <mergeCell ref="A200:A210"/>
    <mergeCell ref="C205:C210"/>
    <mergeCell ref="C216:C220"/>
    <mergeCell ref="A211:A220"/>
    <mergeCell ref="A482:A484"/>
    <mergeCell ref="A486:A491"/>
    <mergeCell ref="A7:E7"/>
    <mergeCell ref="A62:A69"/>
    <mergeCell ref="C66:C67"/>
    <mergeCell ref="A70:A77"/>
    <mergeCell ref="C74:C75"/>
    <mergeCell ref="A78:A87"/>
    <mergeCell ref="C84:C85"/>
    <mergeCell ref="A11:A13"/>
    <mergeCell ref="A14:A61"/>
    <mergeCell ref="C23:C27"/>
    <mergeCell ref="C29:C32"/>
    <mergeCell ref="C34:C36"/>
    <mergeCell ref="C38:C44"/>
    <mergeCell ref="C46:C50"/>
    <mergeCell ref="C52:C54"/>
    <mergeCell ref="C56:C61"/>
    <mergeCell ref="A114:A121"/>
    <mergeCell ref="C118:C119"/>
    <mergeCell ref="A122:A129"/>
    <mergeCell ref="C126:C127"/>
    <mergeCell ref="C134:C135"/>
    <mergeCell ref="A88:A9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2022-11-09T13:35:01Z</cp:lastPrinted>
  <dcterms:created xsi:type="dcterms:W3CDTF">2021-07-29T06:19:49Z</dcterms:created>
  <dcterms:modified xsi:type="dcterms:W3CDTF">2022-11-09T13:35:02Z</dcterms:modified>
</cp:coreProperties>
</file>