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7" i="1" l="1"/>
  <c r="D437" i="1" l="1"/>
  <c r="E414" i="1" l="1"/>
  <c r="D414" i="1"/>
  <c r="D416" i="1" l="1"/>
  <c r="E416" i="1"/>
  <c r="D189" i="1"/>
  <c r="E189" i="1"/>
  <c r="D456" i="1" l="1"/>
  <c r="D435" i="1"/>
  <c r="E435" i="1"/>
  <c r="D308" i="1"/>
  <c r="E308" i="1"/>
  <c r="E423" i="1" l="1"/>
  <c r="D423" i="1"/>
  <c r="D408" i="1" l="1"/>
  <c r="D409" i="1" l="1"/>
  <c r="D418" i="1" l="1"/>
  <c r="E418" i="1"/>
  <c r="D415" i="1"/>
  <c r="E415" i="1"/>
  <c r="D417" i="1" l="1"/>
  <c r="E417" i="1"/>
  <c r="D419" i="1"/>
  <c r="D198" i="1"/>
  <c r="E198" i="1"/>
  <c r="D413" i="1"/>
  <c r="D412" i="1" l="1"/>
  <c r="D293" i="1"/>
  <c r="E293" i="1"/>
  <c r="D407" i="1"/>
  <c r="E407" i="1"/>
  <c r="D410" i="1"/>
  <c r="D411" i="1"/>
  <c r="E409" i="1"/>
  <c r="D406" i="1"/>
  <c r="E406" i="1"/>
  <c r="D405" i="1"/>
  <c r="D157" i="1"/>
  <c r="D404" i="1" l="1"/>
  <c r="D426" i="1"/>
  <c r="E425" i="1"/>
  <c r="D425" i="1"/>
  <c r="D424" i="1"/>
  <c r="D422" i="1"/>
  <c r="D421" i="1"/>
  <c r="D431" i="1"/>
  <c r="D430" i="1"/>
  <c r="E430" i="1"/>
  <c r="D429" i="1"/>
  <c r="D428" i="1"/>
  <c r="D420" i="1" l="1"/>
  <c r="D427" i="1"/>
  <c r="D439" i="1"/>
  <c r="D440" i="1"/>
  <c r="D436" i="1"/>
  <c r="D434" i="1"/>
  <c r="D433" i="1"/>
  <c r="D453" i="1" l="1"/>
  <c r="D454" i="1"/>
  <c r="D455" i="1"/>
  <c r="D457" i="1"/>
  <c r="D452" i="1"/>
  <c r="D449" i="1"/>
  <c r="D450" i="1"/>
  <c r="D448" i="1"/>
  <c r="D446" i="1"/>
  <c r="D445" i="1"/>
  <c r="D444" i="1"/>
  <c r="D443" i="1"/>
  <c r="D442" i="1"/>
  <c r="E442" i="1"/>
  <c r="D451" i="1" l="1"/>
  <c r="D447" i="1"/>
  <c r="D441" i="1"/>
  <c r="E301" i="1" l="1"/>
  <c r="E438" i="1" l="1"/>
  <c r="E400" i="1" l="1"/>
  <c r="E399" i="1" s="1"/>
  <c r="E392" i="1"/>
  <c r="E390" i="1"/>
  <c r="E380" i="1"/>
  <c r="E379" i="1" s="1"/>
  <c r="E385" i="1"/>
  <c r="E384" i="1" s="1"/>
  <c r="E375" i="1"/>
  <c r="E374" i="1" s="1"/>
  <c r="E370" i="1"/>
  <c r="E369" i="1" s="1"/>
  <c r="E365" i="1"/>
  <c r="E364" i="1" s="1"/>
  <c r="E360" i="1"/>
  <c r="E359" i="1" s="1"/>
  <c r="E355" i="1"/>
  <c r="E354" i="1" s="1"/>
  <c r="E350" i="1"/>
  <c r="E349" i="1" s="1"/>
  <c r="E345" i="1"/>
  <c r="E344" i="1" s="1"/>
  <c r="E340" i="1"/>
  <c r="E339" i="1" s="1"/>
  <c r="E335" i="1"/>
  <c r="E334" i="1" s="1"/>
  <c r="E330" i="1"/>
  <c r="E329" i="1" s="1"/>
  <c r="E324" i="1"/>
  <c r="E323" i="1" s="1"/>
  <c r="E319" i="1"/>
  <c r="E318" i="1" s="1"/>
  <c r="E315" i="1"/>
  <c r="E314" i="1" s="1"/>
  <c r="E312" i="1"/>
  <c r="E284" i="1"/>
  <c r="E275" i="1"/>
  <c r="E267" i="1"/>
  <c r="E299" i="1"/>
  <c r="E291" i="1"/>
  <c r="E282" i="1"/>
  <c r="E273" i="1"/>
  <c r="E265" i="1"/>
  <c r="E258" i="1"/>
  <c r="E249" i="1"/>
  <c r="E256" i="1"/>
  <c r="E247" i="1"/>
  <c r="E240" i="1"/>
  <c r="E231" i="1"/>
  <c r="E238" i="1"/>
  <c r="E229" i="1"/>
  <c r="E223" i="1"/>
  <c r="E221" i="1"/>
  <c r="E215" i="1"/>
  <c r="E213" i="1"/>
  <c r="E207" i="1"/>
  <c r="E205" i="1"/>
  <c r="E196" i="1"/>
  <c r="E195" i="1" s="1"/>
  <c r="E187" i="1"/>
  <c r="E181" i="1"/>
  <c r="E179" i="1"/>
  <c r="E228" i="1" l="1"/>
  <c r="E212" i="1"/>
  <c r="E237" i="1"/>
  <c r="E307" i="1"/>
  <c r="E389" i="1"/>
  <c r="E178" i="1"/>
  <c r="E255" i="1"/>
  <c r="E186" i="1"/>
  <c r="E204" i="1"/>
  <c r="E220" i="1"/>
  <c r="E246" i="1"/>
  <c r="E173" i="1"/>
  <c r="E171" i="1"/>
  <c r="E165" i="1"/>
  <c r="E163" i="1"/>
  <c r="E158" i="1"/>
  <c r="E155" i="1"/>
  <c r="E152" i="1"/>
  <c r="E150" i="1"/>
  <c r="E147" i="1"/>
  <c r="E144" i="1"/>
  <c r="E142" i="1"/>
  <c r="E139" i="1"/>
  <c r="E136" i="1"/>
  <c r="E134" i="1"/>
  <c r="E131" i="1"/>
  <c r="E128" i="1"/>
  <c r="E126" i="1"/>
  <c r="E123" i="1"/>
  <c r="E120" i="1"/>
  <c r="E118" i="1"/>
  <c r="E115" i="1"/>
  <c r="E112" i="1"/>
  <c r="E110" i="1"/>
  <c r="E107" i="1"/>
  <c r="E104" i="1"/>
  <c r="E102" i="1"/>
  <c r="E99" i="1"/>
  <c r="E96" i="1"/>
  <c r="E94" i="1"/>
  <c r="E91" i="1"/>
  <c r="E88" i="1"/>
  <c r="E86" i="1"/>
  <c r="E83" i="1"/>
  <c r="E80" i="1"/>
  <c r="E78" i="1"/>
  <c r="E75" i="1"/>
  <c r="E72" i="1"/>
  <c r="E70" i="1"/>
  <c r="E67" i="1"/>
  <c r="E62" i="1"/>
  <c r="E64" i="1"/>
  <c r="E54" i="1"/>
  <c r="E50" i="1"/>
  <c r="E44" i="1"/>
  <c r="E36" i="1"/>
  <c r="E32" i="1"/>
  <c r="E27" i="1"/>
  <c r="E22" i="1"/>
  <c r="E15" i="1"/>
  <c r="E12" i="1"/>
  <c r="E11" i="1" s="1"/>
  <c r="E451" i="1"/>
  <c r="E447" i="1"/>
  <c r="E443" i="1"/>
  <c r="E440" i="1"/>
  <c r="E439" i="1"/>
  <c r="E436" i="1"/>
  <c r="E434" i="1"/>
  <c r="E433" i="1"/>
  <c r="E428" i="1"/>
  <c r="E424" i="1"/>
  <c r="E421" i="1"/>
  <c r="D390" i="1"/>
  <c r="D312" i="1"/>
  <c r="E298" i="1"/>
  <c r="E290" i="1" s="1"/>
  <c r="E281" i="1" s="1"/>
  <c r="D299" i="1"/>
  <c r="D291" i="1"/>
  <c r="D290" i="1" s="1"/>
  <c r="D282" i="1"/>
  <c r="D273" i="1"/>
  <c r="D265" i="1"/>
  <c r="D256" i="1"/>
  <c r="D247" i="1"/>
  <c r="D238" i="1"/>
  <c r="D229" i="1"/>
  <c r="D221" i="1"/>
  <c r="D213" i="1"/>
  <c r="D205" i="1"/>
  <c r="D196" i="1"/>
  <c r="D195" i="1" s="1"/>
  <c r="D187" i="1"/>
  <c r="D179" i="1"/>
  <c r="D171" i="1"/>
  <c r="D163" i="1"/>
  <c r="E157" i="1"/>
  <c r="D155" i="1"/>
  <c r="D150" i="1"/>
  <c r="D147" i="1"/>
  <c r="D142" i="1"/>
  <c r="D139" i="1"/>
  <c r="D134" i="1"/>
  <c r="D131" i="1"/>
  <c r="D126" i="1"/>
  <c r="D123" i="1"/>
  <c r="D118" i="1"/>
  <c r="D115" i="1"/>
  <c r="D110" i="1"/>
  <c r="D107" i="1"/>
  <c r="D102" i="1"/>
  <c r="D99" i="1"/>
  <c r="D94" i="1"/>
  <c r="D91" i="1"/>
  <c r="D86" i="1"/>
  <c r="D83" i="1"/>
  <c r="D78" i="1"/>
  <c r="D75" i="1"/>
  <c r="D70" i="1"/>
  <c r="D67" i="1"/>
  <c r="D62" i="1"/>
  <c r="D12" i="1"/>
  <c r="D11" i="1" s="1"/>
  <c r="E77" i="1" l="1"/>
  <c r="E109" i="1"/>
  <c r="E141" i="1"/>
  <c r="E61" i="1"/>
  <c r="E85" i="1"/>
  <c r="E117" i="1"/>
  <c r="E149" i="1"/>
  <c r="E69" i="1"/>
  <c r="E101" i="1"/>
  <c r="E133" i="1"/>
  <c r="E93" i="1"/>
  <c r="E125" i="1"/>
  <c r="E14" i="1"/>
  <c r="D301" i="1"/>
  <c r="D298" i="1" s="1"/>
  <c r="D438" i="1"/>
  <c r="D380" i="1"/>
  <c r="D379" i="1" s="1"/>
  <c r="D385" i="1"/>
  <c r="D384" i="1" s="1"/>
  <c r="E432" i="1"/>
  <c r="E162" i="1"/>
  <c r="D375" i="1"/>
  <c r="D374" i="1" s="1"/>
  <c r="D400" i="1"/>
  <c r="D399" i="1" s="1"/>
  <c r="D392" i="1"/>
  <c r="D389" i="1" s="1"/>
  <c r="D335" i="1"/>
  <c r="D334" i="1" s="1"/>
  <c r="D340" i="1"/>
  <c r="D339" i="1" s="1"/>
  <c r="D345" i="1"/>
  <c r="D344" i="1" s="1"/>
  <c r="D360" i="1"/>
  <c r="D359" i="1" s="1"/>
  <c r="D365" i="1"/>
  <c r="D364" i="1" s="1"/>
  <c r="E441" i="1"/>
  <c r="D370" i="1"/>
  <c r="D369" i="1" s="1"/>
  <c r="D350" i="1"/>
  <c r="D349" i="1" s="1"/>
  <c r="D355" i="1"/>
  <c r="D354" i="1" s="1"/>
  <c r="D330" i="1"/>
  <c r="D329" i="1" s="1"/>
  <c r="D319" i="1"/>
  <c r="D318" i="1" s="1"/>
  <c r="D324" i="1"/>
  <c r="D323" i="1" s="1"/>
  <c r="D307" i="1"/>
  <c r="D315" i="1"/>
  <c r="D314" i="1" s="1"/>
  <c r="D275" i="1"/>
  <c r="D272" i="1" s="1"/>
  <c r="D284" i="1"/>
  <c r="D281" i="1" s="1"/>
  <c r="E170" i="1"/>
  <c r="E427" i="1"/>
  <c r="E272" i="1"/>
  <c r="E264" i="1" s="1"/>
  <c r="D267" i="1"/>
  <c r="D264" i="1" s="1"/>
  <c r="D249" i="1"/>
  <c r="D246" i="1" s="1"/>
  <c r="D258" i="1"/>
  <c r="D255" i="1" s="1"/>
  <c r="D231" i="1"/>
  <c r="D228" i="1" s="1"/>
  <c r="D240" i="1"/>
  <c r="D237" i="1" s="1"/>
  <c r="D223" i="1"/>
  <c r="D220" i="1" s="1"/>
  <c r="D215" i="1"/>
  <c r="D212" i="1" s="1"/>
  <c r="D207" i="1"/>
  <c r="D204" i="1" s="1"/>
  <c r="D186" i="1"/>
  <c r="D173" i="1"/>
  <c r="D170" i="1" s="1"/>
  <c r="D181" i="1"/>
  <c r="D178" i="1" s="1"/>
  <c r="D158" i="1"/>
  <c r="D165" i="1"/>
  <c r="D162" i="1" s="1"/>
  <c r="D152" i="1"/>
  <c r="D149" i="1" s="1"/>
  <c r="D144" i="1"/>
  <c r="D141" i="1" s="1"/>
  <c r="D136" i="1"/>
  <c r="D133" i="1" s="1"/>
  <c r="D128" i="1"/>
  <c r="D125" i="1" s="1"/>
  <c r="D120" i="1"/>
  <c r="D117" i="1" s="1"/>
  <c r="D112" i="1"/>
  <c r="D109" i="1" s="1"/>
  <c r="D104" i="1"/>
  <c r="D101" i="1" s="1"/>
  <c r="D96" i="1"/>
  <c r="D93" i="1" s="1"/>
  <c r="D80" i="1"/>
  <c r="D77" i="1" s="1"/>
  <c r="D88" i="1"/>
  <c r="D85" i="1" s="1"/>
  <c r="D64" i="1"/>
  <c r="D61" i="1" s="1"/>
  <c r="D72" i="1"/>
  <c r="D69" i="1" s="1"/>
  <c r="D50" i="1"/>
  <c r="D54" i="1"/>
  <c r="E412" i="1"/>
  <c r="D44" i="1"/>
  <c r="D36" i="1"/>
  <c r="D32" i="1"/>
  <c r="D27" i="1"/>
  <c r="D22" i="1"/>
  <c r="D15" i="1"/>
  <c r="E404" i="1"/>
  <c r="E420" i="1"/>
  <c r="D14" i="1" l="1"/>
  <c r="D432" i="1"/>
  <c r="D403" i="1" s="1"/>
  <c r="E403" i="1"/>
</calcChain>
</file>

<file path=xl/sharedStrings.xml><?xml version="1.0" encoding="utf-8"?>
<sst xmlns="http://schemas.openxmlformats.org/spreadsheetml/2006/main" count="622" uniqueCount="158">
  <si>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</si>
  <si>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</si>
  <si>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</si>
  <si>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</si>
  <si>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</si>
  <si>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</si>
  <si>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</si>
  <si>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</si>
  <si>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</si>
  <si>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</si>
  <si>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</si>
  <si>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</si>
  <si>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</si>
  <si>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</si>
  <si>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</si>
  <si>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</si>
  <si>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</si>
  <si>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</si>
  <si>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</si>
  <si>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</si>
  <si>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</si>
  <si>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</si>
  <si>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</si>
  <si>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</si>
  <si>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</si>
  <si>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</si>
  <si>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</si>
  <si>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</si>
  <si>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</si>
  <si>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</si>
  <si>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</si>
  <si>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</si>
  <si>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</si>
  <si>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</si>
  <si>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</si>
  <si>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</si>
  <si>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</si>
  <si>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</si>
  <si>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</si>
  <si>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</si>
  <si>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</si>
  <si>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</si>
  <si>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</si>
  <si>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</si>
  <si>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</si>
  <si>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</si>
  <si>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</si>
  <si>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</si>
  <si>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</si>
  <si>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</si>
  <si>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</si>
  <si>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</si>
  <si>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</si>
  <si>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</si>
  <si>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</si>
  <si>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</si>
  <si>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</si>
  <si>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</si>
  <si>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</si>
  <si>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</si>
  <si>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</si>
  <si>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</si>
  <si>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</si>
  <si>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</si>
  <si>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</si>
  <si>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</si>
  <si>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</si>
  <si>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</si>
  <si>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</si>
  <si>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</si>
  <si>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</si>
  <si>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</si>
  <si>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</si>
  <si>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</si>
  <si>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</si>
  <si>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</si>
  <si>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</si>
  <si>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</si>
  <si>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</si>
  <si>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</si>
  <si>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</si>
  <si>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</si>
  <si>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</si>
  <si>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</si>
  <si>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</si>
  <si>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</si>
  <si>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</si>
  <si>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</si>
  <si>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</si>
  <si>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</si>
  <si>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</si>
  <si>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</si>
  <si>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</si>
  <si>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</si>
  <si>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</si>
  <si>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</si>
  <si>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</si>
  <si>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</si>
  <si>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</si>
  <si>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</si>
  <si>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</si>
  <si>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</si>
  <si>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</si>
  <si>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</si>
  <si>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</si>
  <si>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</si>
  <si>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</si>
  <si>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</si>
  <si>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</si>
  <si>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</si>
  <si>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</si>
  <si>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</si>
  <si>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</si>
  <si>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</si>
  <si>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</si>
  <si>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</si>
  <si>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</si>
  <si>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</si>
  <si>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</si>
  <si>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</si>
  <si>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</si>
  <si>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</si>
  <si>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</si>
  <si>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</si>
  <si>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</si>
  <si>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</si>
  <si>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</si>
  <si>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</si>
  <si>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</si>
  <si>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</si>
  <si>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</si>
  <si>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</si>
  <si>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</si>
  <si>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</si>
  <si>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</si>
  <si>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</si>
  <si>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</si>
  <si>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</si>
  <si>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</si>
  <si>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</si>
  <si>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</si>
  <si>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</si>
  <si>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</si>
  <si>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</si>
  <si>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</si>
  <si>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</si>
  <si>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</si>
  <si>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</si>
  <si>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</si>
  <si>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</si>
  <si>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</si>
  <si>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 xml:space="preserve">    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</si>
  <si>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</si>
  <si>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</si>
  <si>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</si>
  <si>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</si>
  <si>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</si>
  <si>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2022 m. liepos 14 d. sprendimu Nr. 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</si>
</sst>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49" fontId="17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7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21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7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7" fillId="2" borderId="2" xfId="2" applyNumberFormat="1" applyFont="1" applyFill="1" applyBorder="1" applyAlignment="1" applyProtection="1">
      <alignment horizontal="right" vertical="center"/>
    </xf>
    <xf numFmtId="0" fontId="22" fillId="0" borderId="0" xfId="1" applyFont="1" applyAlignment="1">
      <alignment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7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7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164" fontId="23" fillId="0" borderId="0" xfId="1" applyNumberFormat="1" applyFont="1" applyAlignment="1">
      <alignment vertical="center"/>
    </xf>
    <xf numFmtId="164" fontId="24" fillId="0" borderId="0" xfId="1" applyNumberFormat="1" applyFont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/>
    </xf>
    <xf numFmtId="164" fontId="22" fillId="0" borderId="0" xfId="1" applyNumberFormat="1" applyFont="1" applyAlignment="1">
      <alignment vertical="center"/>
    </xf>
    <xf numFmtId="0" fontId="9" fillId="2" borderId="5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7" fillId="2" borderId="27" xfId="2" applyNumberFormat="1" applyFont="1" applyFill="1" applyBorder="1" applyAlignment="1" applyProtection="1">
      <alignment horizontal="center" vertical="center"/>
    </xf>
    <xf numFmtId="49" fontId="17" fillId="2" borderId="28" xfId="2" applyNumberFormat="1" applyFont="1" applyFill="1" applyBorder="1" applyAlignment="1" applyProtection="1">
      <alignment horizontal="center" vertical="center"/>
    </xf>
    <xf numFmtId="49" fontId="17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9"/>
  <sheetViews>
    <sheetView tabSelected="1" topLeftCell="A391" workbookViewId="0">
      <selection activeCell="L414" sqref="L414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8" width="11" style="2" customWidth="1"/>
    <col min="9" max="16384" width="8.7109375" style="2"/>
  </cols>
  <sheetData>
    <row r="1" spans="1:14" ht="15.75" x14ac:dyDescent="0.25">
      <c r="A1" s="1"/>
      <c r="B1" s="1"/>
      <c r="C1" s="1" t="s">
        <v>0</v>
      </c>
      <c r="E1" s="1"/>
    </row>
    <row r="2" spans="1:14" ht="15.75" x14ac:dyDescent="0.25">
      <c r="A2" s="1"/>
      <c r="B2" s="1"/>
      <c r="C2" s="1" t="s">
        <v>1</v>
      </c>
      <c r="E2" s="1"/>
    </row>
    <row r="3" spans="1:14" ht="15.75" x14ac:dyDescent="0.25">
      <c r="A3" s="1"/>
      <c r="B3" s="1"/>
      <c r="C3" s="1" t="s">
        <v>157</v>
      </c>
      <c r="E3" s="1"/>
    </row>
    <row r="4" spans="1:14" ht="15.75" x14ac:dyDescent="0.25">
      <c r="A4" s="1"/>
      <c r="B4" s="1"/>
      <c r="C4" s="1" t="s">
        <v>2</v>
      </c>
      <c r="E4" s="1"/>
    </row>
    <row r="5" spans="1:14" ht="15.75" x14ac:dyDescent="0.25">
      <c r="A5" s="1"/>
      <c r="B5" s="1"/>
      <c r="C5" s="1"/>
      <c r="D5" s="3"/>
      <c r="E5" s="1"/>
      <c r="M5" s="83"/>
      <c r="N5" s="83"/>
    </row>
    <row r="6" spans="1:14" ht="15.75" x14ac:dyDescent="0.25">
      <c r="A6" s="1"/>
      <c r="B6" s="1"/>
      <c r="C6" s="1"/>
      <c r="D6" s="1"/>
      <c r="E6" s="1"/>
    </row>
    <row r="7" spans="1:14" ht="15.75" x14ac:dyDescent="0.25">
      <c r="A7" s="141" t="s">
        <v>152</v>
      </c>
      <c r="B7" s="141"/>
      <c r="C7" s="141"/>
      <c r="D7" s="141"/>
      <c r="E7" s="141"/>
    </row>
    <row r="8" spans="1:14" ht="15.75" x14ac:dyDescent="0.25">
      <c r="A8" s="1"/>
      <c r="B8" s="1"/>
      <c r="C8" s="1"/>
      <c r="D8" s="1"/>
      <c r="E8" s="1"/>
    </row>
    <row r="9" spans="1:14" ht="15.75" x14ac:dyDescent="0.25">
      <c r="A9" s="1"/>
      <c r="B9" s="1"/>
      <c r="C9" s="1"/>
      <c r="D9" s="1"/>
      <c r="E9" s="82" t="s">
        <v>3</v>
      </c>
      <c r="F9" s="83"/>
    </row>
    <row r="10" spans="1:14" ht="45.75" customHeight="1" x14ac:dyDescent="0.25">
      <c r="A10" s="80" t="s">
        <v>4</v>
      </c>
      <c r="B10" s="81" t="s">
        <v>5</v>
      </c>
      <c r="C10" s="80" t="s">
        <v>6</v>
      </c>
      <c r="D10" s="81" t="s">
        <v>153</v>
      </c>
      <c r="E10" s="4" t="s">
        <v>7</v>
      </c>
    </row>
    <row r="11" spans="1:14" s="55" customFormat="1" ht="18" customHeight="1" x14ac:dyDescent="0.25">
      <c r="A11" s="142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14" s="55" customFormat="1" ht="15" customHeight="1" x14ac:dyDescent="0.25">
      <c r="A12" s="143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14" s="55" customFormat="1" ht="12.75" customHeight="1" x14ac:dyDescent="0.25">
      <c r="A13" s="144"/>
      <c r="B13" s="56" t="s">
        <v>10</v>
      </c>
      <c r="C13" s="43"/>
      <c r="D13" s="57">
        <v>117.9</v>
      </c>
      <c r="E13" s="11">
        <v>112.3</v>
      </c>
    </row>
    <row r="14" spans="1:14" s="45" customFormat="1" ht="18" customHeight="1" x14ac:dyDescent="0.25">
      <c r="A14" s="125" t="s">
        <v>12</v>
      </c>
      <c r="B14" s="27" t="s">
        <v>13</v>
      </c>
      <c r="C14" s="28"/>
      <c r="D14" s="29">
        <f>SUM(D54+D50+D44+D36+D32+D27+D22+D15)</f>
        <v>25850.9</v>
      </c>
      <c r="E14" s="29">
        <f>SUM(E54+E50+E44+E36+E32+E27+E22+E15)</f>
        <v>5733.9</v>
      </c>
    </row>
    <row r="15" spans="1:14" s="45" customFormat="1" ht="15" customHeight="1" x14ac:dyDescent="0.25">
      <c r="A15" s="124"/>
      <c r="B15" s="18" t="s">
        <v>139</v>
      </c>
      <c r="C15" s="17" t="s">
        <v>11</v>
      </c>
      <c r="D15" s="16">
        <f>SUM(D16:D21)</f>
        <v>7596.6</v>
      </c>
      <c r="E15" s="16">
        <f>SUM(E16:E21)</f>
        <v>5084.7</v>
      </c>
    </row>
    <row r="16" spans="1:14" s="45" customFormat="1" ht="12.75" customHeight="1" x14ac:dyDescent="0.25">
      <c r="A16" s="123"/>
      <c r="B16" s="50" t="s">
        <v>14</v>
      </c>
      <c r="C16" s="19"/>
      <c r="D16" s="57">
        <v>20</v>
      </c>
      <c r="E16" s="11"/>
      <c r="F16" s="54"/>
    </row>
    <row r="17" spans="1:7" s="45" customFormat="1" ht="12.75" customHeight="1" x14ac:dyDescent="0.25">
      <c r="A17" s="123"/>
      <c r="B17" s="51" t="s">
        <v>15</v>
      </c>
      <c r="C17" s="20"/>
      <c r="D17" s="57">
        <v>1931.4</v>
      </c>
      <c r="E17" s="11">
        <v>960.5</v>
      </c>
      <c r="F17" s="75"/>
    </row>
    <row r="18" spans="1:7" s="45" customFormat="1" ht="12.75" customHeight="1" x14ac:dyDescent="0.25">
      <c r="A18" s="123"/>
      <c r="B18" s="51" t="s">
        <v>154</v>
      </c>
      <c r="C18" s="20"/>
      <c r="D18" s="57">
        <v>0.3</v>
      </c>
      <c r="E18" s="11"/>
      <c r="F18" s="75"/>
    </row>
    <row r="19" spans="1:7" s="45" customFormat="1" ht="12.75" customHeight="1" x14ac:dyDescent="0.25">
      <c r="A19" s="123"/>
      <c r="B19" s="51" t="s">
        <v>16</v>
      </c>
      <c r="C19" s="20"/>
      <c r="D19" s="57">
        <v>112.2</v>
      </c>
      <c r="E19" s="11"/>
      <c r="F19" s="54"/>
    </row>
    <row r="20" spans="1:7" s="45" customFormat="1" ht="12.95" customHeight="1" x14ac:dyDescent="0.25">
      <c r="A20" s="123"/>
      <c r="B20" s="51" t="s">
        <v>10</v>
      </c>
      <c r="C20" s="20"/>
      <c r="D20" s="57">
        <v>5500.2</v>
      </c>
      <c r="E20" s="11">
        <v>4124.2</v>
      </c>
      <c r="F20" s="75"/>
      <c r="G20" s="75"/>
    </row>
    <row r="21" spans="1:7" s="45" customFormat="1" ht="12.95" customHeight="1" x14ac:dyDescent="0.25">
      <c r="A21" s="123"/>
      <c r="B21" s="52" t="s">
        <v>17</v>
      </c>
      <c r="C21" s="20"/>
      <c r="D21" s="57">
        <v>32.5</v>
      </c>
      <c r="E21" s="11"/>
    </row>
    <row r="22" spans="1:7" s="45" customFormat="1" ht="30.75" customHeight="1" x14ac:dyDescent="0.25">
      <c r="A22" s="122"/>
      <c r="B22" s="22" t="s">
        <v>131</v>
      </c>
      <c r="C22" s="21" t="s">
        <v>18</v>
      </c>
      <c r="D22" s="23">
        <f>SUM(D23:D26)</f>
        <v>807</v>
      </c>
      <c r="E22" s="23">
        <f>SUM(E23:E26)</f>
        <v>4.2</v>
      </c>
    </row>
    <row r="23" spans="1:7" s="45" customFormat="1" ht="12.95" customHeight="1" x14ac:dyDescent="0.25">
      <c r="A23" s="123"/>
      <c r="B23" s="50" t="s">
        <v>14</v>
      </c>
      <c r="C23" s="145"/>
      <c r="D23" s="57">
        <v>125.2</v>
      </c>
      <c r="E23" s="58"/>
      <c r="F23" s="54"/>
    </row>
    <row r="24" spans="1:7" s="45" customFormat="1" ht="12.95" customHeight="1" x14ac:dyDescent="0.25">
      <c r="A24" s="123"/>
      <c r="B24" s="51" t="s">
        <v>19</v>
      </c>
      <c r="C24" s="145"/>
      <c r="D24" s="57">
        <v>163.19999999999999</v>
      </c>
      <c r="E24" s="11">
        <v>4.2</v>
      </c>
      <c r="F24" s="54"/>
    </row>
    <row r="25" spans="1:7" s="45" customFormat="1" ht="12.95" customHeight="1" x14ac:dyDescent="0.25">
      <c r="A25" s="123"/>
      <c r="B25" s="51" t="s">
        <v>20</v>
      </c>
      <c r="C25" s="145"/>
      <c r="D25" s="57">
        <v>34.700000000000003</v>
      </c>
      <c r="E25" s="11"/>
      <c r="F25" s="77"/>
    </row>
    <row r="26" spans="1:7" s="45" customFormat="1" ht="12.95" customHeight="1" x14ac:dyDescent="0.25">
      <c r="A26" s="123"/>
      <c r="B26" s="52" t="s">
        <v>10</v>
      </c>
      <c r="C26" s="145"/>
      <c r="D26" s="57">
        <v>483.9</v>
      </c>
      <c r="E26" s="11"/>
      <c r="F26" s="77"/>
    </row>
    <row r="27" spans="1:7" s="45" customFormat="1" ht="15" customHeight="1" x14ac:dyDescent="0.25">
      <c r="A27" s="122"/>
      <c r="B27" s="37" t="s">
        <v>132</v>
      </c>
      <c r="C27" s="21" t="s">
        <v>22</v>
      </c>
      <c r="D27" s="44">
        <f>SUM(D28:D31)</f>
        <v>1411.2</v>
      </c>
      <c r="E27" s="23">
        <f>SUM(E28:E31)</f>
        <v>109.4</v>
      </c>
    </row>
    <row r="28" spans="1:7" s="45" customFormat="1" ht="12.95" customHeight="1" x14ac:dyDescent="0.25">
      <c r="A28" s="123"/>
      <c r="B28" s="50" t="s">
        <v>14</v>
      </c>
      <c r="C28" s="120"/>
      <c r="D28" s="11">
        <v>142.5</v>
      </c>
      <c r="E28" s="11">
        <v>10</v>
      </c>
      <c r="F28" s="54"/>
      <c r="G28" s="54"/>
    </row>
    <row r="29" spans="1:7" s="45" customFormat="1" ht="12.95" customHeight="1" x14ac:dyDescent="0.25">
      <c r="A29" s="123"/>
      <c r="B29" s="51" t="s">
        <v>21</v>
      </c>
      <c r="C29" s="120"/>
      <c r="D29" s="11">
        <v>30.3</v>
      </c>
      <c r="E29" s="11"/>
      <c r="F29" s="54"/>
    </row>
    <row r="30" spans="1:7" s="45" customFormat="1" ht="12.95" customHeight="1" x14ac:dyDescent="0.25">
      <c r="A30" s="123"/>
      <c r="B30" s="51" t="s">
        <v>19</v>
      </c>
      <c r="C30" s="120"/>
      <c r="D30" s="11">
        <v>25.6</v>
      </c>
      <c r="E30" s="11">
        <v>0.5</v>
      </c>
      <c r="F30" s="54"/>
    </row>
    <row r="31" spans="1:7" s="45" customFormat="1" ht="12.95" customHeight="1" x14ac:dyDescent="0.25">
      <c r="A31" s="123"/>
      <c r="B31" s="52" t="s">
        <v>10</v>
      </c>
      <c r="C31" s="120"/>
      <c r="D31" s="11">
        <v>1212.8</v>
      </c>
      <c r="E31" s="11">
        <v>98.9</v>
      </c>
      <c r="F31" s="75"/>
    </row>
    <row r="32" spans="1:7" s="45" customFormat="1" ht="27" x14ac:dyDescent="0.25">
      <c r="A32" s="123"/>
      <c r="B32" s="33" t="s">
        <v>145</v>
      </c>
      <c r="C32" s="17" t="s">
        <v>23</v>
      </c>
      <c r="D32" s="23">
        <f>SUM(D33:D35)</f>
        <v>5116.8</v>
      </c>
      <c r="E32" s="23">
        <f>SUM(E33:E35)</f>
        <v>140.6</v>
      </c>
      <c r="F32" s="54"/>
    </row>
    <row r="33" spans="1:6" s="45" customFormat="1" ht="12.95" customHeight="1" x14ac:dyDescent="0.25">
      <c r="A33" s="123"/>
      <c r="B33" s="51" t="s">
        <v>24</v>
      </c>
      <c r="C33" s="120"/>
      <c r="D33" s="11">
        <v>2636.9</v>
      </c>
      <c r="E33" s="11"/>
      <c r="F33" s="54"/>
    </row>
    <row r="34" spans="1:6" s="45" customFormat="1" ht="12.95" customHeight="1" x14ac:dyDescent="0.25">
      <c r="A34" s="123"/>
      <c r="B34" s="59" t="s">
        <v>15</v>
      </c>
      <c r="C34" s="120"/>
      <c r="D34" s="11">
        <v>29.5</v>
      </c>
      <c r="E34" s="11">
        <v>22.2</v>
      </c>
      <c r="F34" s="54"/>
    </row>
    <row r="35" spans="1:6" s="45" customFormat="1" ht="12.95" customHeight="1" x14ac:dyDescent="0.25">
      <c r="A35" s="123"/>
      <c r="B35" s="52" t="s">
        <v>10</v>
      </c>
      <c r="C35" s="120"/>
      <c r="D35" s="11">
        <v>2450.4</v>
      </c>
      <c r="E35" s="11">
        <v>118.4</v>
      </c>
      <c r="F35" s="75"/>
    </row>
    <row r="36" spans="1:6" s="45" customFormat="1" ht="15" customHeight="1" x14ac:dyDescent="0.25">
      <c r="A36" s="123"/>
      <c r="B36" s="22" t="s">
        <v>134</v>
      </c>
      <c r="C36" s="17" t="s">
        <v>25</v>
      </c>
      <c r="D36" s="23">
        <f>SUM(D37:D43)</f>
        <v>5801.4</v>
      </c>
      <c r="E36" s="23">
        <f>SUM(E37:E43)</f>
        <v>388.8</v>
      </c>
      <c r="F36" s="54"/>
    </row>
    <row r="37" spans="1:6" s="45" customFormat="1" ht="12.95" customHeight="1" x14ac:dyDescent="0.25">
      <c r="A37" s="123"/>
      <c r="B37" s="50" t="s">
        <v>14</v>
      </c>
      <c r="C37" s="146"/>
      <c r="D37" s="57">
        <v>251.3</v>
      </c>
      <c r="E37" s="11">
        <v>100</v>
      </c>
      <c r="F37" s="77"/>
    </row>
    <row r="38" spans="1:6" s="45" customFormat="1" ht="12.95" customHeight="1" x14ac:dyDescent="0.25">
      <c r="A38" s="123"/>
      <c r="B38" s="51" t="s">
        <v>155</v>
      </c>
      <c r="C38" s="147"/>
      <c r="D38" s="57">
        <v>467.8</v>
      </c>
      <c r="E38" s="11">
        <v>1</v>
      </c>
      <c r="F38" s="77"/>
    </row>
    <row r="39" spans="1:6" s="45" customFormat="1" ht="12.95" customHeight="1" x14ac:dyDescent="0.25">
      <c r="A39" s="123"/>
      <c r="B39" s="51" t="s">
        <v>154</v>
      </c>
      <c r="C39" s="147"/>
      <c r="D39" s="57">
        <v>48.4</v>
      </c>
      <c r="E39" s="11">
        <v>0.2</v>
      </c>
      <c r="F39" s="77"/>
    </row>
    <row r="40" spans="1:6" s="45" customFormat="1" ht="12.95" customHeight="1" x14ac:dyDescent="0.25">
      <c r="A40" s="123"/>
      <c r="B40" s="51" t="s">
        <v>19</v>
      </c>
      <c r="C40" s="147"/>
      <c r="D40" s="57">
        <v>379.2</v>
      </c>
      <c r="E40" s="11">
        <v>4.5999999999999996</v>
      </c>
    </row>
    <row r="41" spans="1:6" s="45" customFormat="1" ht="12.95" customHeight="1" x14ac:dyDescent="0.25">
      <c r="A41" s="123"/>
      <c r="B41" s="59" t="s">
        <v>15</v>
      </c>
      <c r="C41" s="147"/>
      <c r="D41" s="57">
        <v>3.7</v>
      </c>
      <c r="E41" s="11"/>
      <c r="F41" s="77"/>
    </row>
    <row r="42" spans="1:6" s="45" customFormat="1" ht="12.95" customHeight="1" x14ac:dyDescent="0.25">
      <c r="A42" s="123"/>
      <c r="B42" s="51" t="s">
        <v>10</v>
      </c>
      <c r="C42" s="147"/>
      <c r="D42" s="57">
        <v>1456</v>
      </c>
      <c r="E42" s="11">
        <v>283</v>
      </c>
      <c r="F42" s="75"/>
    </row>
    <row r="43" spans="1:6" s="45" customFormat="1" ht="12.95" customHeight="1" x14ac:dyDescent="0.25">
      <c r="A43" s="123"/>
      <c r="B43" s="52" t="s">
        <v>26</v>
      </c>
      <c r="C43" s="148"/>
      <c r="D43" s="57">
        <v>3195</v>
      </c>
      <c r="E43" s="11"/>
    </row>
    <row r="44" spans="1:6" s="45" customFormat="1" ht="15" customHeight="1" x14ac:dyDescent="0.25">
      <c r="A44" s="123"/>
      <c r="B44" s="22" t="s">
        <v>135</v>
      </c>
      <c r="C44" s="21" t="s">
        <v>27</v>
      </c>
      <c r="D44" s="23">
        <f>SUM(D45:D49)</f>
        <v>96.399999999999991</v>
      </c>
      <c r="E44" s="23">
        <f>SUM(E45:E49)</f>
        <v>6.2</v>
      </c>
    </row>
    <row r="45" spans="1:6" s="45" customFormat="1" ht="12.95" customHeight="1" x14ac:dyDescent="0.25">
      <c r="A45" s="123"/>
      <c r="B45" s="50" t="s">
        <v>14</v>
      </c>
      <c r="C45" s="146"/>
      <c r="D45" s="57">
        <v>9.1</v>
      </c>
      <c r="E45" s="11">
        <v>2</v>
      </c>
      <c r="F45" s="77"/>
    </row>
    <row r="46" spans="1:6" s="45" customFormat="1" ht="12.95" customHeight="1" x14ac:dyDescent="0.25">
      <c r="A46" s="123"/>
      <c r="B46" s="59" t="s">
        <v>15</v>
      </c>
      <c r="C46" s="147"/>
      <c r="D46" s="57">
        <v>4.3</v>
      </c>
      <c r="E46" s="11">
        <v>4.2</v>
      </c>
      <c r="F46" s="54"/>
    </row>
    <row r="47" spans="1:6" s="45" customFormat="1" ht="12.95" customHeight="1" x14ac:dyDescent="0.25">
      <c r="A47" s="123"/>
      <c r="B47" s="51" t="s">
        <v>21</v>
      </c>
      <c r="C47" s="147"/>
      <c r="D47" s="57">
        <v>0.7</v>
      </c>
      <c r="E47" s="11"/>
      <c r="F47" s="77"/>
    </row>
    <row r="48" spans="1:6" s="45" customFormat="1" ht="12.95" customHeight="1" x14ac:dyDescent="0.25">
      <c r="A48" s="123"/>
      <c r="B48" s="51" t="s">
        <v>10</v>
      </c>
      <c r="C48" s="147"/>
      <c r="D48" s="57">
        <v>56.3</v>
      </c>
      <c r="E48" s="11"/>
      <c r="F48" s="54"/>
    </row>
    <row r="49" spans="1:8" s="45" customFormat="1" ht="12.95" customHeight="1" x14ac:dyDescent="0.25">
      <c r="A49" s="123"/>
      <c r="B49" s="52" t="s">
        <v>28</v>
      </c>
      <c r="C49" s="148"/>
      <c r="D49" s="57">
        <v>26</v>
      </c>
      <c r="E49" s="11"/>
    </row>
    <row r="50" spans="1:8" s="45" customFormat="1" ht="15" customHeight="1" x14ac:dyDescent="0.25">
      <c r="A50" s="123"/>
      <c r="B50" s="22" t="s">
        <v>146</v>
      </c>
      <c r="C50" s="21" t="s">
        <v>29</v>
      </c>
      <c r="D50" s="23">
        <f>SUM(D51:D53)</f>
        <v>1016.7</v>
      </c>
      <c r="E50" s="84">
        <f>SUM(E51:E53)</f>
        <v>0</v>
      </c>
    </row>
    <row r="51" spans="1:8" s="45" customFormat="1" ht="12.95" customHeight="1" x14ac:dyDescent="0.25">
      <c r="A51" s="123"/>
      <c r="B51" s="50" t="s">
        <v>14</v>
      </c>
      <c r="C51" s="146"/>
      <c r="D51" s="57">
        <v>120.6</v>
      </c>
      <c r="E51" s="11"/>
      <c r="F51" s="54"/>
    </row>
    <row r="52" spans="1:8" s="45" customFormat="1" ht="12.75" customHeight="1" x14ac:dyDescent="0.25">
      <c r="A52" s="123"/>
      <c r="B52" s="51" t="s">
        <v>10</v>
      </c>
      <c r="C52" s="147"/>
      <c r="D52" s="57">
        <v>742.1</v>
      </c>
      <c r="E52" s="11"/>
      <c r="F52" s="54"/>
    </row>
    <row r="53" spans="1:8" s="45" customFormat="1" ht="12.95" customHeight="1" x14ac:dyDescent="0.25">
      <c r="A53" s="123"/>
      <c r="B53" s="52" t="s">
        <v>28</v>
      </c>
      <c r="C53" s="148"/>
      <c r="D53" s="57">
        <v>154</v>
      </c>
      <c r="E53" s="11"/>
    </row>
    <row r="54" spans="1:8" s="45" customFormat="1" ht="15" customHeight="1" x14ac:dyDescent="0.25">
      <c r="A54" s="123"/>
      <c r="B54" s="22" t="s">
        <v>137</v>
      </c>
      <c r="C54" s="34" t="s">
        <v>30</v>
      </c>
      <c r="D54" s="23">
        <f t="shared" ref="D54:E54" si="0">SUM(D55:D60)</f>
        <v>4004.8</v>
      </c>
      <c r="E54" s="84">
        <f t="shared" si="0"/>
        <v>0</v>
      </c>
    </row>
    <row r="55" spans="1:8" s="45" customFormat="1" ht="12.95" customHeight="1" x14ac:dyDescent="0.25">
      <c r="A55" s="123"/>
      <c r="B55" s="51" t="s">
        <v>14</v>
      </c>
      <c r="C55" s="120"/>
      <c r="D55" s="11">
        <v>519.70000000000005</v>
      </c>
      <c r="E55" s="11"/>
      <c r="F55" s="54"/>
      <c r="G55" s="54"/>
      <c r="H55" s="54"/>
    </row>
    <row r="56" spans="1:8" s="45" customFormat="1" ht="12.95" customHeight="1" x14ac:dyDescent="0.25">
      <c r="A56" s="123"/>
      <c r="B56" s="59" t="s">
        <v>15</v>
      </c>
      <c r="C56" s="120"/>
      <c r="D56" s="11">
        <v>449</v>
      </c>
      <c r="E56" s="11"/>
      <c r="F56" s="54"/>
      <c r="G56" s="54"/>
      <c r="H56" s="54"/>
    </row>
    <row r="57" spans="1:8" s="45" customFormat="1" ht="12.95" customHeight="1" x14ac:dyDescent="0.25">
      <c r="A57" s="123"/>
      <c r="B57" s="51" t="s">
        <v>31</v>
      </c>
      <c r="C57" s="120"/>
      <c r="D57" s="11">
        <v>920</v>
      </c>
      <c r="E57" s="11"/>
      <c r="F57" s="54"/>
      <c r="G57" s="54"/>
      <c r="H57" s="54"/>
    </row>
    <row r="58" spans="1:8" s="45" customFormat="1" ht="12.95" customHeight="1" x14ac:dyDescent="0.25">
      <c r="A58" s="123"/>
      <c r="B58" s="51" t="s">
        <v>21</v>
      </c>
      <c r="C58" s="120"/>
      <c r="D58" s="11">
        <v>91.7</v>
      </c>
      <c r="E58" s="11"/>
      <c r="F58" s="54"/>
      <c r="G58" s="54"/>
      <c r="H58" s="54"/>
    </row>
    <row r="59" spans="1:8" s="45" customFormat="1" ht="12.95" customHeight="1" x14ac:dyDescent="0.25">
      <c r="A59" s="123"/>
      <c r="B59" s="51" t="s">
        <v>156</v>
      </c>
      <c r="C59" s="120"/>
      <c r="D59" s="11">
        <v>1341</v>
      </c>
      <c r="E59" s="11"/>
      <c r="F59" s="54"/>
      <c r="G59" s="54"/>
      <c r="H59" s="54"/>
    </row>
    <row r="60" spans="1:8" s="45" customFormat="1" ht="12.95" customHeight="1" x14ac:dyDescent="0.25">
      <c r="A60" s="123"/>
      <c r="B60" s="52" t="s">
        <v>10</v>
      </c>
      <c r="C60" s="120"/>
      <c r="D60" s="11">
        <v>683.4</v>
      </c>
      <c r="E60" s="11"/>
      <c r="F60" s="54"/>
    </row>
    <row r="61" spans="1:8" s="45" customFormat="1" ht="18" customHeight="1" x14ac:dyDescent="0.25">
      <c r="A61" s="117" t="s">
        <v>32</v>
      </c>
      <c r="B61" s="35" t="s">
        <v>33</v>
      </c>
      <c r="C61" s="38"/>
      <c r="D61" s="32">
        <f>SUM(D62+D64+D67)</f>
        <v>44.2</v>
      </c>
      <c r="E61" s="85">
        <f>SUM(E62+E64+E67)</f>
        <v>0</v>
      </c>
    </row>
    <row r="62" spans="1:8" s="45" customFormat="1" ht="15" customHeight="1" x14ac:dyDescent="0.25">
      <c r="A62" s="117"/>
      <c r="B62" s="18" t="s">
        <v>139</v>
      </c>
      <c r="C62" s="17" t="s">
        <v>11</v>
      </c>
      <c r="D62" s="16">
        <f>SUM(D63)</f>
        <v>11.7</v>
      </c>
      <c r="E62" s="86">
        <f>SUM(E63)</f>
        <v>0</v>
      </c>
    </row>
    <row r="63" spans="1:8" s="45" customFormat="1" ht="12.75" customHeight="1" x14ac:dyDescent="0.25">
      <c r="A63" s="117"/>
      <c r="B63" s="12" t="s">
        <v>10</v>
      </c>
      <c r="C63" s="6"/>
      <c r="D63" s="11">
        <v>11.7</v>
      </c>
      <c r="E63" s="53"/>
    </row>
    <row r="64" spans="1:8" s="45" customFormat="1" ht="27" x14ac:dyDescent="0.25">
      <c r="A64" s="117"/>
      <c r="B64" s="30" t="s">
        <v>147</v>
      </c>
      <c r="C64" s="17" t="s">
        <v>23</v>
      </c>
      <c r="D64" s="23">
        <f t="shared" ref="D64" si="1">SUM(D65:D66)</f>
        <v>28.400000000000002</v>
      </c>
      <c r="E64" s="84">
        <f t="shared" ref="E64" si="2">SUM(E65:E66)</f>
        <v>0</v>
      </c>
    </row>
    <row r="65" spans="1:8" s="45" customFormat="1" ht="12.95" customHeight="1" x14ac:dyDescent="0.25">
      <c r="A65" s="118"/>
      <c r="B65" s="50" t="s">
        <v>10</v>
      </c>
      <c r="C65" s="119"/>
      <c r="D65" s="11">
        <v>27.8</v>
      </c>
      <c r="E65" s="53"/>
      <c r="F65" s="75"/>
    </row>
    <row r="66" spans="1:8" s="45" customFormat="1" ht="12.95" customHeight="1" x14ac:dyDescent="0.25">
      <c r="A66" s="118"/>
      <c r="B66" s="52" t="s">
        <v>17</v>
      </c>
      <c r="C66" s="120"/>
      <c r="D66" s="11">
        <v>0.6</v>
      </c>
      <c r="E66" s="53"/>
    </row>
    <row r="67" spans="1:8" s="45" customFormat="1" ht="15" customHeight="1" x14ac:dyDescent="0.25">
      <c r="A67" s="117"/>
      <c r="B67" s="22" t="s">
        <v>148</v>
      </c>
      <c r="C67" s="17" t="s">
        <v>25</v>
      </c>
      <c r="D67" s="23">
        <f t="shared" ref="D67:E67" si="3">SUM(D68)</f>
        <v>4.0999999999999996</v>
      </c>
      <c r="E67" s="84">
        <f t="shared" si="3"/>
        <v>0</v>
      </c>
      <c r="H67" s="45" t="s">
        <v>151</v>
      </c>
    </row>
    <row r="68" spans="1:8" s="45" customFormat="1" ht="12.75" customHeight="1" x14ac:dyDescent="0.25">
      <c r="A68" s="117"/>
      <c r="B68" s="12" t="s">
        <v>10</v>
      </c>
      <c r="C68" s="6"/>
      <c r="D68" s="11">
        <v>4.0999999999999996</v>
      </c>
      <c r="E68" s="5"/>
    </row>
    <row r="69" spans="1:8" s="45" customFormat="1" ht="18" customHeight="1" x14ac:dyDescent="0.25">
      <c r="A69" s="117" t="s">
        <v>34</v>
      </c>
      <c r="B69" s="31" t="s">
        <v>35</v>
      </c>
      <c r="C69" s="38"/>
      <c r="D69" s="32">
        <f>SUM(D70+D72+D75)</f>
        <v>96.000000000000014</v>
      </c>
      <c r="E69" s="85">
        <f>SUM(E70+E72+E75)</f>
        <v>0</v>
      </c>
    </row>
    <row r="70" spans="1:8" s="45" customFormat="1" ht="15" customHeight="1" x14ac:dyDescent="0.25">
      <c r="A70" s="117"/>
      <c r="B70" s="18" t="s">
        <v>139</v>
      </c>
      <c r="C70" s="17" t="s">
        <v>11</v>
      </c>
      <c r="D70" s="16">
        <f>SUM(D71)</f>
        <v>13.2</v>
      </c>
      <c r="E70" s="86">
        <f>SUM(E71)</f>
        <v>0</v>
      </c>
    </row>
    <row r="71" spans="1:8" s="45" customFormat="1" ht="12.75" customHeight="1" x14ac:dyDescent="0.25">
      <c r="A71" s="117"/>
      <c r="B71" s="12" t="s">
        <v>10</v>
      </c>
      <c r="C71" s="6"/>
      <c r="D71" s="11">
        <v>13.2</v>
      </c>
      <c r="E71" s="53"/>
      <c r="F71" s="75"/>
      <c r="G71" s="75"/>
    </row>
    <row r="72" spans="1:8" s="45" customFormat="1" ht="27" x14ac:dyDescent="0.25">
      <c r="A72" s="117"/>
      <c r="B72" s="30" t="s">
        <v>145</v>
      </c>
      <c r="C72" s="17" t="s">
        <v>23</v>
      </c>
      <c r="D72" s="23">
        <f t="shared" ref="D72" si="4">SUM(D73:D74)</f>
        <v>76.100000000000009</v>
      </c>
      <c r="E72" s="84">
        <f t="shared" ref="E72" si="5">SUM(E73:E74)</f>
        <v>0</v>
      </c>
    </row>
    <row r="73" spans="1:8" s="45" customFormat="1" ht="12.75" customHeight="1" x14ac:dyDescent="0.25">
      <c r="A73" s="118"/>
      <c r="B73" s="50" t="s">
        <v>10</v>
      </c>
      <c r="C73" s="119"/>
      <c r="D73" s="11">
        <v>74.2</v>
      </c>
      <c r="E73" s="53"/>
      <c r="F73" s="75"/>
    </row>
    <row r="74" spans="1:8" s="45" customFormat="1" ht="12.75" customHeight="1" x14ac:dyDescent="0.25">
      <c r="A74" s="118"/>
      <c r="B74" s="52" t="s">
        <v>17</v>
      </c>
      <c r="C74" s="121"/>
      <c r="D74" s="11">
        <v>1.9</v>
      </c>
      <c r="E74" s="53"/>
    </row>
    <row r="75" spans="1:8" s="45" customFormat="1" ht="15" customHeight="1" x14ac:dyDescent="0.25">
      <c r="A75" s="117"/>
      <c r="B75" s="22" t="s">
        <v>134</v>
      </c>
      <c r="C75" s="17" t="s">
        <v>25</v>
      </c>
      <c r="D75" s="23">
        <f t="shared" ref="D75" si="6">SUM(D76)</f>
        <v>6.7</v>
      </c>
      <c r="E75" s="84">
        <f t="shared" ref="E75" si="7">SUM(E76)</f>
        <v>0</v>
      </c>
    </row>
    <row r="76" spans="1:8" s="45" customFormat="1" ht="12.75" customHeight="1" x14ac:dyDescent="0.25">
      <c r="A76" s="117"/>
      <c r="B76" s="12" t="s">
        <v>10</v>
      </c>
      <c r="C76" s="6"/>
      <c r="D76" s="11">
        <v>6.7</v>
      </c>
      <c r="E76" s="5"/>
      <c r="F76" s="75"/>
    </row>
    <row r="77" spans="1:8" s="45" customFormat="1" ht="18" customHeight="1" x14ac:dyDescent="0.25">
      <c r="A77" s="117" t="s">
        <v>36</v>
      </c>
      <c r="B77" s="31" t="s">
        <v>37</v>
      </c>
      <c r="C77" s="36"/>
      <c r="D77" s="32">
        <f>SUM(D78+D80+D83)</f>
        <v>34.6</v>
      </c>
      <c r="E77" s="85">
        <f>SUM(E78+E80+E83)</f>
        <v>0</v>
      </c>
    </row>
    <row r="78" spans="1:8" s="45" customFormat="1" ht="15" customHeight="1" x14ac:dyDescent="0.25">
      <c r="A78" s="117"/>
      <c r="B78" s="18" t="s">
        <v>139</v>
      </c>
      <c r="C78" s="17" t="s">
        <v>11</v>
      </c>
      <c r="D78" s="16">
        <f>SUM(D79)</f>
        <v>7.2</v>
      </c>
      <c r="E78" s="86">
        <f>SUM(E79)</f>
        <v>0</v>
      </c>
    </row>
    <row r="79" spans="1:8" s="45" customFormat="1" ht="12.75" customHeight="1" x14ac:dyDescent="0.25">
      <c r="A79" s="117"/>
      <c r="B79" s="12" t="s">
        <v>10</v>
      </c>
      <c r="C79" s="6"/>
      <c r="D79" s="11">
        <v>7.2</v>
      </c>
      <c r="E79" s="53"/>
      <c r="F79" s="75"/>
    </row>
    <row r="80" spans="1:8" s="45" customFormat="1" ht="27" x14ac:dyDescent="0.25">
      <c r="A80" s="117"/>
      <c r="B80" s="30" t="s">
        <v>147</v>
      </c>
      <c r="C80" s="17" t="s">
        <v>23</v>
      </c>
      <c r="D80" s="23">
        <f t="shared" ref="D80" si="8">SUM(D81:D82)</f>
        <v>23.700000000000003</v>
      </c>
      <c r="E80" s="84">
        <f t="shared" ref="E80" si="9">SUM(E81:E82)</f>
        <v>0</v>
      </c>
    </row>
    <row r="81" spans="1:6" s="45" customFormat="1" ht="12.75" customHeight="1" x14ac:dyDescent="0.25">
      <c r="A81" s="118"/>
      <c r="B81" s="50" t="s">
        <v>10</v>
      </c>
      <c r="C81" s="119"/>
      <c r="D81" s="11">
        <v>23.1</v>
      </c>
      <c r="E81" s="53"/>
      <c r="F81" s="75"/>
    </row>
    <row r="82" spans="1:6" s="45" customFormat="1" ht="12.75" customHeight="1" x14ac:dyDescent="0.25">
      <c r="A82" s="118"/>
      <c r="B82" s="52" t="s">
        <v>17</v>
      </c>
      <c r="C82" s="121"/>
      <c r="D82" s="11">
        <v>0.6</v>
      </c>
      <c r="E82" s="53"/>
    </row>
    <row r="83" spans="1:6" s="45" customFormat="1" ht="15" customHeight="1" x14ac:dyDescent="0.25">
      <c r="A83" s="117"/>
      <c r="B83" s="33" t="s">
        <v>134</v>
      </c>
      <c r="C83" s="17" t="s">
        <v>25</v>
      </c>
      <c r="D83" s="23">
        <f t="shared" ref="D83" si="10">SUM(D84)</f>
        <v>3.7</v>
      </c>
      <c r="E83" s="84">
        <f t="shared" ref="E83" si="11">SUM(E84)</f>
        <v>0</v>
      </c>
    </row>
    <row r="84" spans="1:6" s="45" customFormat="1" ht="12.75" customHeight="1" x14ac:dyDescent="0.25">
      <c r="A84" s="117"/>
      <c r="B84" s="12" t="s">
        <v>10</v>
      </c>
      <c r="C84" s="6"/>
      <c r="D84" s="11">
        <v>3.7</v>
      </c>
      <c r="E84" s="5"/>
    </row>
    <row r="85" spans="1:6" s="45" customFormat="1" ht="18" customHeight="1" x14ac:dyDescent="0.25">
      <c r="A85" s="117" t="s">
        <v>38</v>
      </c>
      <c r="B85" s="31" t="s">
        <v>39</v>
      </c>
      <c r="C85" s="38"/>
      <c r="D85" s="32">
        <f>SUM(D86+D88+D91)</f>
        <v>55.199999999999996</v>
      </c>
      <c r="E85" s="85">
        <f>SUM(E86+E88+E91)</f>
        <v>0</v>
      </c>
    </row>
    <row r="86" spans="1:6" s="45" customFormat="1" ht="15" customHeight="1" x14ac:dyDescent="0.25">
      <c r="A86" s="117"/>
      <c r="B86" s="18" t="s">
        <v>139</v>
      </c>
      <c r="C86" s="17" t="s">
        <v>11</v>
      </c>
      <c r="D86" s="16">
        <f>SUM(D87)</f>
        <v>11</v>
      </c>
      <c r="E86" s="86">
        <f>SUM(E87)</f>
        <v>0</v>
      </c>
    </row>
    <row r="87" spans="1:6" s="45" customFormat="1" ht="12.75" customHeight="1" x14ac:dyDescent="0.25">
      <c r="A87" s="117"/>
      <c r="B87" s="12" t="s">
        <v>10</v>
      </c>
      <c r="C87" s="6"/>
      <c r="D87" s="11">
        <v>11</v>
      </c>
      <c r="E87" s="53"/>
      <c r="F87" s="75"/>
    </row>
    <row r="88" spans="1:6" s="45" customFormat="1" ht="27" x14ac:dyDescent="0.25">
      <c r="A88" s="117"/>
      <c r="B88" s="30" t="s">
        <v>147</v>
      </c>
      <c r="C88" s="17" t="s">
        <v>23</v>
      </c>
      <c r="D88" s="23">
        <f t="shared" ref="D88" si="12">SUM(D89:D90)</f>
        <v>40.4</v>
      </c>
      <c r="E88" s="84">
        <f t="shared" ref="E88" si="13">SUM(E89:E90)</f>
        <v>0</v>
      </c>
    </row>
    <row r="89" spans="1:6" s="45" customFormat="1" ht="12.75" customHeight="1" x14ac:dyDescent="0.25">
      <c r="A89" s="118"/>
      <c r="B89" s="50" t="s">
        <v>10</v>
      </c>
      <c r="C89" s="119"/>
      <c r="D89" s="11">
        <v>38.4</v>
      </c>
      <c r="E89" s="53"/>
      <c r="F89" s="75"/>
    </row>
    <row r="90" spans="1:6" s="45" customFormat="1" ht="12.75" customHeight="1" x14ac:dyDescent="0.25">
      <c r="A90" s="118"/>
      <c r="B90" s="52" t="s">
        <v>17</v>
      </c>
      <c r="C90" s="120"/>
      <c r="D90" s="11">
        <v>2</v>
      </c>
      <c r="E90" s="53"/>
      <c r="F90" s="75"/>
    </row>
    <row r="91" spans="1:6" s="45" customFormat="1" ht="15" customHeight="1" x14ac:dyDescent="0.25">
      <c r="A91" s="117"/>
      <c r="B91" s="33" t="s">
        <v>134</v>
      </c>
      <c r="C91" s="17" t="s">
        <v>25</v>
      </c>
      <c r="D91" s="23">
        <f t="shared" ref="D91" si="14">SUM(D92)</f>
        <v>3.8</v>
      </c>
      <c r="E91" s="84">
        <f t="shared" ref="E91" si="15">SUM(E92)</f>
        <v>0</v>
      </c>
    </row>
    <row r="92" spans="1:6" s="45" customFormat="1" ht="12.75" customHeight="1" x14ac:dyDescent="0.25">
      <c r="A92" s="117"/>
      <c r="B92" s="12" t="s">
        <v>10</v>
      </c>
      <c r="C92" s="6"/>
      <c r="D92" s="11">
        <v>3.8</v>
      </c>
      <c r="E92" s="5"/>
    </row>
    <row r="93" spans="1:6" s="45" customFormat="1" ht="18" customHeight="1" x14ac:dyDescent="0.25">
      <c r="A93" s="137" t="s">
        <v>40</v>
      </c>
      <c r="B93" s="31" t="s">
        <v>41</v>
      </c>
      <c r="C93" s="38"/>
      <c r="D93" s="32">
        <f>SUM(D94+D96+D99)</f>
        <v>45.2</v>
      </c>
      <c r="E93" s="85">
        <f>SUM(E94+E96+E99)</f>
        <v>0</v>
      </c>
    </row>
    <row r="94" spans="1:6" s="45" customFormat="1" ht="15" customHeight="1" x14ac:dyDescent="0.25">
      <c r="A94" s="137"/>
      <c r="B94" s="18" t="s">
        <v>139</v>
      </c>
      <c r="C94" s="17" t="s">
        <v>11</v>
      </c>
      <c r="D94" s="16">
        <f>SUM(D95)</f>
        <v>9.6999999999999993</v>
      </c>
      <c r="E94" s="86">
        <f>SUM(E95)</f>
        <v>0</v>
      </c>
    </row>
    <row r="95" spans="1:6" s="45" customFormat="1" ht="12.75" customHeight="1" x14ac:dyDescent="0.25">
      <c r="A95" s="137"/>
      <c r="B95" s="12" t="s">
        <v>10</v>
      </c>
      <c r="C95" s="6"/>
      <c r="D95" s="11">
        <v>9.6999999999999993</v>
      </c>
      <c r="E95" s="53"/>
    </row>
    <row r="96" spans="1:6" s="45" customFormat="1" ht="27" x14ac:dyDescent="0.25">
      <c r="A96" s="137"/>
      <c r="B96" s="30" t="s">
        <v>145</v>
      </c>
      <c r="C96" s="17" t="s">
        <v>23</v>
      </c>
      <c r="D96" s="23">
        <f t="shared" ref="D96" si="16">SUM(D97:D98)</f>
        <v>30.3</v>
      </c>
      <c r="E96" s="84">
        <f t="shared" ref="E96" si="17">SUM(E97:E98)</f>
        <v>0</v>
      </c>
    </row>
    <row r="97" spans="1:7" s="45" customFormat="1" ht="12.75" customHeight="1" x14ac:dyDescent="0.25">
      <c r="A97" s="138"/>
      <c r="B97" s="50" t="s">
        <v>10</v>
      </c>
      <c r="C97" s="119"/>
      <c r="D97" s="11">
        <v>29.1</v>
      </c>
      <c r="E97" s="53"/>
      <c r="F97" s="75"/>
    </row>
    <row r="98" spans="1:7" s="45" customFormat="1" ht="12.75" customHeight="1" x14ac:dyDescent="0.25">
      <c r="A98" s="138"/>
      <c r="B98" s="52" t="s">
        <v>17</v>
      </c>
      <c r="C98" s="120"/>
      <c r="D98" s="11">
        <v>1.2</v>
      </c>
      <c r="E98" s="53"/>
    </row>
    <row r="99" spans="1:7" s="45" customFormat="1" ht="15" customHeight="1" x14ac:dyDescent="0.25">
      <c r="A99" s="137"/>
      <c r="B99" s="33" t="s">
        <v>134</v>
      </c>
      <c r="C99" s="17" t="s">
        <v>25</v>
      </c>
      <c r="D99" s="23">
        <f t="shared" ref="D99" si="18">SUM(D100)</f>
        <v>5.2</v>
      </c>
      <c r="E99" s="84">
        <f t="shared" ref="E99" si="19">SUM(E100)</f>
        <v>0</v>
      </c>
    </row>
    <row r="100" spans="1:7" s="45" customFormat="1" ht="12.75" customHeight="1" x14ac:dyDescent="0.25">
      <c r="A100" s="137"/>
      <c r="B100" s="12" t="s">
        <v>10</v>
      </c>
      <c r="C100" s="6"/>
      <c r="D100" s="11">
        <v>5.2</v>
      </c>
      <c r="E100" s="5"/>
    </row>
    <row r="101" spans="1:7" s="45" customFormat="1" ht="18" customHeight="1" x14ac:dyDescent="0.25">
      <c r="A101" s="137" t="s">
        <v>42</v>
      </c>
      <c r="B101" s="31" t="s">
        <v>43</v>
      </c>
      <c r="C101" s="36"/>
      <c r="D101" s="32">
        <f>SUM(D102+D104+D107)</f>
        <v>59.8</v>
      </c>
      <c r="E101" s="85">
        <f>SUM(E102+E104+E107)</f>
        <v>0</v>
      </c>
    </row>
    <row r="102" spans="1:7" s="45" customFormat="1" ht="15" customHeight="1" x14ac:dyDescent="0.25">
      <c r="A102" s="137"/>
      <c r="B102" s="18" t="s">
        <v>139</v>
      </c>
      <c r="C102" s="17" t="s">
        <v>11</v>
      </c>
      <c r="D102" s="16">
        <f>SUM(D103)</f>
        <v>15.8</v>
      </c>
      <c r="E102" s="86">
        <f>SUM(E103)</f>
        <v>0</v>
      </c>
    </row>
    <row r="103" spans="1:7" s="45" customFormat="1" ht="12.75" customHeight="1" x14ac:dyDescent="0.25">
      <c r="A103" s="137"/>
      <c r="B103" s="12" t="s">
        <v>10</v>
      </c>
      <c r="C103" s="6"/>
      <c r="D103" s="11">
        <v>15.8</v>
      </c>
      <c r="E103" s="53"/>
      <c r="F103" s="75"/>
    </row>
    <row r="104" spans="1:7" s="45" customFormat="1" ht="27" x14ac:dyDescent="0.25">
      <c r="A104" s="137"/>
      <c r="B104" s="30" t="s">
        <v>147</v>
      </c>
      <c r="C104" s="17" t="s">
        <v>23</v>
      </c>
      <c r="D104" s="23">
        <f t="shared" ref="D104" si="20">SUM(D105:D106)</f>
        <v>40.5</v>
      </c>
      <c r="E104" s="84">
        <f t="shared" ref="E104" si="21">SUM(E105:E106)</f>
        <v>0</v>
      </c>
    </row>
    <row r="105" spans="1:7" s="45" customFormat="1" ht="12.75" customHeight="1" x14ac:dyDescent="0.25">
      <c r="A105" s="138"/>
      <c r="B105" s="50" t="s">
        <v>10</v>
      </c>
      <c r="C105" s="119"/>
      <c r="D105" s="11">
        <v>33.299999999999997</v>
      </c>
      <c r="E105" s="53"/>
      <c r="F105" s="75"/>
      <c r="G105" s="75"/>
    </row>
    <row r="106" spans="1:7" s="45" customFormat="1" ht="12.75" customHeight="1" x14ac:dyDescent="0.25">
      <c r="A106" s="138"/>
      <c r="B106" s="52" t="s">
        <v>17</v>
      </c>
      <c r="C106" s="120"/>
      <c r="D106" s="11">
        <v>7.2</v>
      </c>
      <c r="E106" s="53"/>
    </row>
    <row r="107" spans="1:7" s="45" customFormat="1" ht="15" customHeight="1" x14ac:dyDescent="0.25">
      <c r="A107" s="137"/>
      <c r="B107" s="33" t="s">
        <v>134</v>
      </c>
      <c r="C107" s="17" t="s">
        <v>25</v>
      </c>
      <c r="D107" s="23">
        <f t="shared" ref="D107" si="22">SUM(D108)</f>
        <v>3.5</v>
      </c>
      <c r="E107" s="84">
        <f t="shared" ref="E107" si="23">SUM(E108)</f>
        <v>0</v>
      </c>
    </row>
    <row r="108" spans="1:7" s="45" customFormat="1" ht="12.75" customHeight="1" x14ac:dyDescent="0.25">
      <c r="A108" s="137"/>
      <c r="B108" s="12" t="s">
        <v>10</v>
      </c>
      <c r="C108" s="6"/>
      <c r="D108" s="11">
        <v>3.5</v>
      </c>
      <c r="E108" s="5"/>
    </row>
    <row r="109" spans="1:7" s="45" customFormat="1" ht="18" customHeight="1" x14ac:dyDescent="0.25">
      <c r="A109" s="137" t="s">
        <v>44</v>
      </c>
      <c r="B109" s="31" t="s">
        <v>45</v>
      </c>
      <c r="C109" s="38"/>
      <c r="D109" s="32">
        <f>SUM(D110+D112+D115)</f>
        <v>35</v>
      </c>
      <c r="E109" s="85">
        <f>SUM(E110+E112+E115)</f>
        <v>0</v>
      </c>
    </row>
    <row r="110" spans="1:7" s="45" customFormat="1" ht="15" customHeight="1" x14ac:dyDescent="0.25">
      <c r="A110" s="137"/>
      <c r="B110" s="18" t="s">
        <v>139</v>
      </c>
      <c r="C110" s="17" t="s">
        <v>11</v>
      </c>
      <c r="D110" s="16">
        <f>SUM(D111)</f>
        <v>8.6</v>
      </c>
      <c r="E110" s="86">
        <f>SUM(E111)</f>
        <v>0</v>
      </c>
    </row>
    <row r="111" spans="1:7" s="45" customFormat="1" ht="12.95" customHeight="1" x14ac:dyDescent="0.25">
      <c r="A111" s="137"/>
      <c r="B111" s="12" t="s">
        <v>10</v>
      </c>
      <c r="C111" s="6"/>
      <c r="D111" s="11">
        <v>8.6</v>
      </c>
      <c r="E111" s="53"/>
      <c r="F111" s="75"/>
      <c r="G111" s="75"/>
    </row>
    <row r="112" spans="1:7" s="45" customFormat="1" ht="27" x14ac:dyDescent="0.25">
      <c r="A112" s="137"/>
      <c r="B112" s="30" t="s">
        <v>147</v>
      </c>
      <c r="C112" s="17" t="s">
        <v>23</v>
      </c>
      <c r="D112" s="23">
        <f t="shared" ref="D112" si="24">SUM(D113:D114)</f>
        <v>23.2</v>
      </c>
      <c r="E112" s="84">
        <f t="shared" ref="E112" si="25">SUM(E113:E114)</f>
        <v>0</v>
      </c>
    </row>
    <row r="113" spans="1:8" s="45" customFormat="1" ht="12.95" customHeight="1" x14ac:dyDescent="0.25">
      <c r="A113" s="138"/>
      <c r="B113" s="50" t="s">
        <v>10</v>
      </c>
      <c r="C113" s="119"/>
      <c r="D113" s="11">
        <v>22.5</v>
      </c>
      <c r="E113" s="11"/>
      <c r="F113" s="75"/>
      <c r="G113" s="75"/>
      <c r="H113" s="75"/>
    </row>
    <row r="114" spans="1:8" s="45" customFormat="1" ht="12.95" customHeight="1" x14ac:dyDescent="0.25">
      <c r="A114" s="138"/>
      <c r="B114" s="52" t="s">
        <v>17</v>
      </c>
      <c r="C114" s="121"/>
      <c r="D114" s="11">
        <v>0.7</v>
      </c>
      <c r="E114" s="11"/>
    </row>
    <row r="115" spans="1:8" s="45" customFormat="1" ht="15" customHeight="1" x14ac:dyDescent="0.25">
      <c r="A115" s="137"/>
      <c r="B115" s="33" t="s">
        <v>148</v>
      </c>
      <c r="C115" s="17" t="s">
        <v>25</v>
      </c>
      <c r="D115" s="23">
        <f t="shared" ref="D115" si="26">SUM(D116)</f>
        <v>3.2</v>
      </c>
      <c r="E115" s="84">
        <f t="shared" ref="E115" si="27">SUM(E116)</f>
        <v>0</v>
      </c>
    </row>
    <row r="116" spans="1:8" s="45" customFormat="1" ht="12.95" customHeight="1" x14ac:dyDescent="0.25">
      <c r="A116" s="137"/>
      <c r="B116" s="12" t="s">
        <v>10</v>
      </c>
      <c r="C116" s="6"/>
      <c r="D116" s="11">
        <v>3.2</v>
      </c>
      <c r="E116" s="5"/>
    </row>
    <row r="117" spans="1:8" s="45" customFormat="1" ht="18" customHeight="1" x14ac:dyDescent="0.25">
      <c r="A117" s="137" t="s">
        <v>46</v>
      </c>
      <c r="B117" s="31" t="s">
        <v>47</v>
      </c>
      <c r="C117" s="38"/>
      <c r="D117" s="32">
        <f>SUM(D118+D120+D123)</f>
        <v>71.399999999999991</v>
      </c>
      <c r="E117" s="85">
        <f>SUM(E118+E120+E123)</f>
        <v>0</v>
      </c>
    </row>
    <row r="118" spans="1:8" s="45" customFormat="1" ht="15" customHeight="1" x14ac:dyDescent="0.25">
      <c r="A118" s="137"/>
      <c r="B118" s="18" t="s">
        <v>139</v>
      </c>
      <c r="C118" s="17" t="s">
        <v>11</v>
      </c>
      <c r="D118" s="16">
        <f>SUM(D119)</f>
        <v>11.7</v>
      </c>
      <c r="E118" s="86">
        <f>SUM(E119)</f>
        <v>0</v>
      </c>
    </row>
    <row r="119" spans="1:8" s="45" customFormat="1" ht="12.75" customHeight="1" x14ac:dyDescent="0.25">
      <c r="A119" s="137"/>
      <c r="B119" s="12" t="s">
        <v>10</v>
      </c>
      <c r="C119" s="6"/>
      <c r="D119" s="11">
        <v>11.7</v>
      </c>
      <c r="E119" s="53"/>
      <c r="F119" s="75"/>
    </row>
    <row r="120" spans="1:8" s="45" customFormat="1" ht="27" x14ac:dyDescent="0.25">
      <c r="A120" s="137"/>
      <c r="B120" s="30" t="s">
        <v>145</v>
      </c>
      <c r="C120" s="17" t="s">
        <v>23</v>
      </c>
      <c r="D120" s="23">
        <f t="shared" ref="D120" si="28">SUM(D121:D122)</f>
        <v>54.099999999999994</v>
      </c>
      <c r="E120" s="84">
        <f t="shared" ref="E120" si="29">SUM(E121:E122)</f>
        <v>0</v>
      </c>
    </row>
    <row r="121" spans="1:8" s="45" customFormat="1" ht="12.75" customHeight="1" x14ac:dyDescent="0.25">
      <c r="A121" s="138"/>
      <c r="B121" s="50" t="s">
        <v>10</v>
      </c>
      <c r="C121" s="119"/>
      <c r="D121" s="11">
        <v>50.8</v>
      </c>
      <c r="E121" s="53"/>
      <c r="F121" s="75"/>
    </row>
    <row r="122" spans="1:8" s="45" customFormat="1" ht="12.75" customHeight="1" x14ac:dyDescent="0.25">
      <c r="A122" s="138"/>
      <c r="B122" s="52" t="s">
        <v>17</v>
      </c>
      <c r="C122" s="120"/>
      <c r="D122" s="11">
        <v>3.3</v>
      </c>
      <c r="E122" s="53"/>
    </row>
    <row r="123" spans="1:8" s="45" customFormat="1" ht="15" customHeight="1" x14ac:dyDescent="0.25">
      <c r="A123" s="137"/>
      <c r="B123" s="33" t="s">
        <v>134</v>
      </c>
      <c r="C123" s="17" t="s">
        <v>25</v>
      </c>
      <c r="D123" s="23">
        <f t="shared" ref="D123" si="30">SUM(D124)</f>
        <v>5.6</v>
      </c>
      <c r="E123" s="84">
        <f t="shared" ref="E123" si="31">SUM(E124)</f>
        <v>0</v>
      </c>
    </row>
    <row r="124" spans="1:8" s="45" customFormat="1" ht="12.75" customHeight="1" x14ac:dyDescent="0.25">
      <c r="A124" s="137"/>
      <c r="B124" s="12" t="s">
        <v>10</v>
      </c>
      <c r="C124" s="6"/>
      <c r="D124" s="11">
        <v>5.6</v>
      </c>
      <c r="E124" s="5"/>
      <c r="F124" s="75"/>
    </row>
    <row r="125" spans="1:8" s="45" customFormat="1" ht="18" customHeight="1" x14ac:dyDescent="0.25">
      <c r="A125" s="139" t="s">
        <v>48</v>
      </c>
      <c r="B125" s="31" t="s">
        <v>49</v>
      </c>
      <c r="C125" s="38"/>
      <c r="D125" s="32">
        <f>SUM(D126+D128+D131)</f>
        <v>52.800000000000004</v>
      </c>
      <c r="E125" s="85">
        <f>SUM(E126+E128+E131)</f>
        <v>0</v>
      </c>
    </row>
    <row r="126" spans="1:8" s="45" customFormat="1" ht="15" customHeight="1" x14ac:dyDescent="0.25">
      <c r="A126" s="140"/>
      <c r="B126" s="18" t="s">
        <v>139</v>
      </c>
      <c r="C126" s="17" t="s">
        <v>11</v>
      </c>
      <c r="D126" s="16">
        <f>SUM(D127)</f>
        <v>8.6</v>
      </c>
      <c r="E126" s="86">
        <f>SUM(E127)</f>
        <v>0</v>
      </c>
    </row>
    <row r="127" spans="1:8" s="45" customFormat="1" ht="12.75" customHeight="1" x14ac:dyDescent="0.25">
      <c r="A127" s="140"/>
      <c r="B127" s="12" t="s">
        <v>10</v>
      </c>
      <c r="C127" s="6"/>
      <c r="D127" s="11">
        <v>8.6</v>
      </c>
      <c r="E127" s="53"/>
    </row>
    <row r="128" spans="1:8" s="45" customFormat="1" ht="27" x14ac:dyDescent="0.25">
      <c r="A128" s="140"/>
      <c r="B128" s="30" t="s">
        <v>147</v>
      </c>
      <c r="C128" s="17" t="s">
        <v>23</v>
      </c>
      <c r="D128" s="23">
        <f t="shared" ref="D128" si="32">SUM(D129:D130)</f>
        <v>37.6</v>
      </c>
      <c r="E128" s="84">
        <f t="shared" ref="E128" si="33">SUM(E129:E130)</f>
        <v>0</v>
      </c>
    </row>
    <row r="129" spans="1:7" s="45" customFormat="1" ht="12.75" customHeight="1" x14ac:dyDescent="0.25">
      <c r="A129" s="140"/>
      <c r="B129" s="50" t="s">
        <v>10</v>
      </c>
      <c r="C129" s="119"/>
      <c r="D129" s="11">
        <v>36.4</v>
      </c>
      <c r="E129" s="53"/>
      <c r="F129" s="75"/>
    </row>
    <row r="130" spans="1:7" s="45" customFormat="1" ht="12.75" customHeight="1" x14ac:dyDescent="0.25">
      <c r="A130" s="140"/>
      <c r="B130" s="52" t="s">
        <v>17</v>
      </c>
      <c r="C130" s="120"/>
      <c r="D130" s="11">
        <v>1.2</v>
      </c>
      <c r="E130" s="53"/>
    </row>
    <row r="131" spans="1:7" s="45" customFormat="1" ht="15" customHeight="1" x14ac:dyDescent="0.25">
      <c r="A131" s="140"/>
      <c r="B131" s="33" t="s">
        <v>134</v>
      </c>
      <c r="C131" s="17" t="s">
        <v>25</v>
      </c>
      <c r="D131" s="23">
        <f t="shared" ref="D131" si="34">SUM(D132)</f>
        <v>6.6</v>
      </c>
      <c r="E131" s="84">
        <f t="shared" ref="E131" si="35">SUM(E132)</f>
        <v>0</v>
      </c>
    </row>
    <row r="132" spans="1:7" s="45" customFormat="1" ht="12.75" customHeight="1" x14ac:dyDescent="0.25">
      <c r="A132" s="140"/>
      <c r="B132" s="12" t="s">
        <v>10</v>
      </c>
      <c r="C132" s="6"/>
      <c r="D132" s="11">
        <v>6.6</v>
      </c>
      <c r="E132" s="5"/>
    </row>
    <row r="133" spans="1:7" s="45" customFormat="1" ht="18" customHeight="1" x14ac:dyDescent="0.25">
      <c r="A133" s="137" t="s">
        <v>50</v>
      </c>
      <c r="B133" s="31" t="s">
        <v>51</v>
      </c>
      <c r="C133" s="38"/>
      <c r="D133" s="32">
        <f>SUM(D134+D136+D139)</f>
        <v>26.7</v>
      </c>
      <c r="E133" s="85">
        <f>SUM(E134+E136+E139)</f>
        <v>0</v>
      </c>
    </row>
    <row r="134" spans="1:7" s="45" customFormat="1" ht="15" customHeight="1" x14ac:dyDescent="0.25">
      <c r="A134" s="137"/>
      <c r="B134" s="18" t="s">
        <v>139</v>
      </c>
      <c r="C134" s="17" t="s">
        <v>11</v>
      </c>
      <c r="D134" s="16">
        <f>SUM(D135)</f>
        <v>5.3</v>
      </c>
      <c r="E134" s="86">
        <f>SUM(E135)</f>
        <v>0</v>
      </c>
    </row>
    <row r="135" spans="1:7" s="45" customFormat="1" ht="12.75" customHeight="1" x14ac:dyDescent="0.25">
      <c r="A135" s="137"/>
      <c r="B135" s="12" t="s">
        <v>10</v>
      </c>
      <c r="C135" s="6"/>
      <c r="D135" s="11">
        <v>5.3</v>
      </c>
      <c r="E135" s="53"/>
      <c r="F135" s="75"/>
    </row>
    <row r="136" spans="1:7" s="45" customFormat="1" ht="27" x14ac:dyDescent="0.25">
      <c r="A136" s="137"/>
      <c r="B136" s="30" t="s">
        <v>147</v>
      </c>
      <c r="C136" s="17" t="s">
        <v>23</v>
      </c>
      <c r="D136" s="23">
        <f t="shared" ref="D136" si="36">SUM(D137:D138)</f>
        <v>17.599999999999998</v>
      </c>
      <c r="E136" s="84">
        <f t="shared" ref="E136" si="37">SUM(E137:E138)</f>
        <v>0</v>
      </c>
    </row>
    <row r="137" spans="1:7" s="45" customFormat="1" ht="12.75" customHeight="1" x14ac:dyDescent="0.25">
      <c r="A137" s="138"/>
      <c r="B137" s="50" t="s">
        <v>10</v>
      </c>
      <c r="C137" s="119"/>
      <c r="D137" s="11">
        <v>15.2</v>
      </c>
      <c r="E137" s="53"/>
      <c r="F137" s="75"/>
    </row>
    <row r="138" spans="1:7" s="45" customFormat="1" ht="12.75" customHeight="1" x14ac:dyDescent="0.25">
      <c r="A138" s="138"/>
      <c r="B138" s="52" t="s">
        <v>17</v>
      </c>
      <c r="C138" s="121"/>
      <c r="D138" s="11">
        <v>2.4</v>
      </c>
      <c r="E138" s="53"/>
    </row>
    <row r="139" spans="1:7" s="45" customFormat="1" ht="15" customHeight="1" x14ac:dyDescent="0.25">
      <c r="A139" s="137"/>
      <c r="B139" s="33" t="s">
        <v>148</v>
      </c>
      <c r="C139" s="17" t="s">
        <v>25</v>
      </c>
      <c r="D139" s="23">
        <f t="shared" ref="D139" si="38">SUM(D140)</f>
        <v>3.8</v>
      </c>
      <c r="E139" s="84">
        <f t="shared" ref="E139" si="39">SUM(E140)</f>
        <v>0</v>
      </c>
    </row>
    <row r="140" spans="1:7" s="45" customFormat="1" ht="12.75" customHeight="1" x14ac:dyDescent="0.25">
      <c r="A140" s="137"/>
      <c r="B140" s="12" t="s">
        <v>10</v>
      </c>
      <c r="C140" s="6"/>
      <c r="D140" s="11">
        <v>3.8</v>
      </c>
      <c r="E140" s="5"/>
    </row>
    <row r="141" spans="1:7" s="45" customFormat="1" ht="18" customHeight="1" x14ac:dyDescent="0.25">
      <c r="A141" s="117" t="s">
        <v>52</v>
      </c>
      <c r="B141" s="31" t="s">
        <v>53</v>
      </c>
      <c r="C141" s="38"/>
      <c r="D141" s="32">
        <f>SUM(D142+D144+D147)</f>
        <v>44.6</v>
      </c>
      <c r="E141" s="85">
        <f>SUM(E142+E144+E147)</f>
        <v>0</v>
      </c>
    </row>
    <row r="142" spans="1:7" s="45" customFormat="1" ht="15" customHeight="1" x14ac:dyDescent="0.25">
      <c r="A142" s="117"/>
      <c r="B142" s="18" t="s">
        <v>139</v>
      </c>
      <c r="C142" s="17" t="s">
        <v>11</v>
      </c>
      <c r="D142" s="16">
        <f>SUM(D143)</f>
        <v>9.6</v>
      </c>
      <c r="E142" s="86">
        <f>SUM(E143)</f>
        <v>0</v>
      </c>
    </row>
    <row r="143" spans="1:7" s="45" customFormat="1" ht="12.75" customHeight="1" x14ac:dyDescent="0.25">
      <c r="A143" s="117"/>
      <c r="B143" s="12" t="s">
        <v>10</v>
      </c>
      <c r="C143" s="6"/>
      <c r="D143" s="11">
        <v>9.6</v>
      </c>
      <c r="E143" s="53"/>
      <c r="F143" s="75"/>
      <c r="G143" s="75"/>
    </row>
    <row r="144" spans="1:7" s="45" customFormat="1" ht="27" x14ac:dyDescent="0.25">
      <c r="A144" s="117"/>
      <c r="B144" s="30" t="s">
        <v>147</v>
      </c>
      <c r="C144" s="17" t="s">
        <v>23</v>
      </c>
      <c r="D144" s="23">
        <f t="shared" ref="D144" si="40">SUM(D145:D146)</f>
        <v>30.9</v>
      </c>
      <c r="E144" s="84">
        <f t="shared" ref="E144" si="41">SUM(E145:E146)</f>
        <v>0</v>
      </c>
    </row>
    <row r="145" spans="1:9" s="45" customFormat="1" ht="12.75" customHeight="1" x14ac:dyDescent="0.25">
      <c r="A145" s="118"/>
      <c r="B145" s="50" t="s">
        <v>10</v>
      </c>
      <c r="C145" s="119"/>
      <c r="D145" s="11">
        <v>28</v>
      </c>
      <c r="E145" s="53"/>
      <c r="F145" s="75"/>
    </row>
    <row r="146" spans="1:9" s="45" customFormat="1" ht="12.75" customHeight="1" x14ac:dyDescent="0.25">
      <c r="A146" s="118"/>
      <c r="B146" s="52" t="s">
        <v>17</v>
      </c>
      <c r="C146" s="120"/>
      <c r="D146" s="11">
        <v>2.9</v>
      </c>
      <c r="E146" s="53"/>
    </row>
    <row r="147" spans="1:9" s="45" customFormat="1" ht="15" customHeight="1" x14ac:dyDescent="0.25">
      <c r="A147" s="117"/>
      <c r="B147" s="33" t="s">
        <v>148</v>
      </c>
      <c r="C147" s="17" t="s">
        <v>25</v>
      </c>
      <c r="D147" s="23">
        <f t="shared" ref="D147" si="42">SUM(D148)</f>
        <v>4.0999999999999996</v>
      </c>
      <c r="E147" s="84">
        <f t="shared" ref="E147" si="43">SUM(E148)</f>
        <v>0</v>
      </c>
    </row>
    <row r="148" spans="1:9" s="45" customFormat="1" ht="12.75" customHeight="1" x14ac:dyDescent="0.25">
      <c r="A148" s="117"/>
      <c r="B148" s="12" t="s">
        <v>10</v>
      </c>
      <c r="C148" s="6"/>
      <c r="D148" s="11">
        <v>4.0999999999999996</v>
      </c>
      <c r="E148" s="5"/>
      <c r="F148" s="75"/>
    </row>
    <row r="149" spans="1:9" s="45" customFormat="1" ht="18" customHeight="1" x14ac:dyDescent="0.25">
      <c r="A149" s="117" t="s">
        <v>54</v>
      </c>
      <c r="B149" s="31" t="s">
        <v>55</v>
      </c>
      <c r="C149" s="38"/>
      <c r="D149" s="32">
        <f>SUM(D150+D152+D155)</f>
        <v>69.7</v>
      </c>
      <c r="E149" s="85">
        <f>SUM(E150+E152+E155)</f>
        <v>0</v>
      </c>
    </row>
    <row r="150" spans="1:9" s="45" customFormat="1" ht="15" customHeight="1" x14ac:dyDescent="0.25">
      <c r="A150" s="117"/>
      <c r="B150" s="18" t="s">
        <v>139</v>
      </c>
      <c r="C150" s="17" t="s">
        <v>11</v>
      </c>
      <c r="D150" s="16">
        <f>SUM(D151)</f>
        <v>15.4</v>
      </c>
      <c r="E150" s="86">
        <f>SUM(E151)</f>
        <v>0</v>
      </c>
    </row>
    <row r="151" spans="1:9" s="45" customFormat="1" ht="12.75" customHeight="1" x14ac:dyDescent="0.25">
      <c r="A151" s="117"/>
      <c r="B151" s="12" t="s">
        <v>10</v>
      </c>
      <c r="C151" s="6"/>
      <c r="D151" s="11">
        <v>15.4</v>
      </c>
      <c r="E151" s="53"/>
      <c r="F151" s="75"/>
    </row>
    <row r="152" spans="1:9" s="45" customFormat="1" ht="27" x14ac:dyDescent="0.25">
      <c r="A152" s="117"/>
      <c r="B152" s="30" t="s">
        <v>145</v>
      </c>
      <c r="C152" s="17" t="s">
        <v>23</v>
      </c>
      <c r="D152" s="23">
        <f t="shared" ref="D152" si="44">SUM(D153:D154)</f>
        <v>50.2</v>
      </c>
      <c r="E152" s="84">
        <f t="shared" ref="E152" si="45">SUM(E153:E154)</f>
        <v>0</v>
      </c>
    </row>
    <row r="153" spans="1:9" s="45" customFormat="1" ht="12.75" customHeight="1" x14ac:dyDescent="0.25">
      <c r="A153" s="118"/>
      <c r="B153" s="50" t="s">
        <v>10</v>
      </c>
      <c r="C153" s="119"/>
      <c r="D153" s="11">
        <v>40.9</v>
      </c>
      <c r="E153" s="53"/>
      <c r="F153" s="79"/>
      <c r="G153" s="61"/>
      <c r="H153" s="62"/>
      <c r="I153" s="62"/>
    </row>
    <row r="154" spans="1:9" s="45" customFormat="1" ht="12.75" customHeight="1" x14ac:dyDescent="0.25">
      <c r="A154" s="118"/>
      <c r="B154" s="52" t="s">
        <v>17</v>
      </c>
      <c r="C154" s="120"/>
      <c r="D154" s="11">
        <v>9.3000000000000007</v>
      </c>
      <c r="E154" s="53"/>
      <c r="F154" s="79"/>
      <c r="G154" s="63"/>
      <c r="H154" s="64"/>
      <c r="I154" s="64"/>
    </row>
    <row r="155" spans="1:9" s="45" customFormat="1" ht="15" customHeight="1" x14ac:dyDescent="0.25">
      <c r="A155" s="117"/>
      <c r="B155" s="33" t="s">
        <v>148</v>
      </c>
      <c r="C155" s="17" t="s">
        <v>25</v>
      </c>
      <c r="D155" s="23">
        <f t="shared" ref="D155" si="46">SUM(D156)</f>
        <v>4.0999999999999996</v>
      </c>
      <c r="E155" s="84">
        <f t="shared" ref="E155" si="47">SUM(E156)</f>
        <v>0</v>
      </c>
      <c r="F155" s="60"/>
      <c r="G155" s="63"/>
      <c r="H155" s="64"/>
      <c r="I155" s="64"/>
    </row>
    <row r="156" spans="1:9" s="45" customFormat="1" ht="12.75" customHeight="1" x14ac:dyDescent="0.25">
      <c r="A156" s="117"/>
      <c r="B156" s="12" t="s">
        <v>10</v>
      </c>
      <c r="C156" s="6"/>
      <c r="D156" s="11">
        <v>4.0999999999999996</v>
      </c>
      <c r="E156" s="5"/>
      <c r="F156" s="75"/>
      <c r="G156" s="63"/>
      <c r="H156" s="64"/>
      <c r="I156" s="64"/>
    </row>
    <row r="157" spans="1:9" s="45" customFormat="1" ht="18" customHeight="1" x14ac:dyDescent="0.25">
      <c r="A157" s="117" t="s">
        <v>56</v>
      </c>
      <c r="B157" s="88" t="s">
        <v>57</v>
      </c>
      <c r="C157" s="36"/>
      <c r="D157" s="32">
        <f>SUM(D159:D161)</f>
        <v>1102.0999999999999</v>
      </c>
      <c r="E157" s="32">
        <f>SUM(E159:E161)</f>
        <v>1016.9999999999999</v>
      </c>
      <c r="F157" s="60"/>
      <c r="G157" s="63"/>
      <c r="H157" s="64"/>
      <c r="I157" s="64"/>
    </row>
    <row r="158" spans="1:9" s="45" customFormat="1" ht="15" customHeight="1" x14ac:dyDescent="0.25">
      <c r="A158" s="118"/>
      <c r="B158" s="18" t="s">
        <v>139</v>
      </c>
      <c r="C158" s="17" t="s">
        <v>11</v>
      </c>
      <c r="D158" s="16">
        <f t="shared" ref="D158:E158" si="48">SUM(D159:D161)</f>
        <v>1102.0999999999999</v>
      </c>
      <c r="E158" s="16">
        <f t="shared" si="48"/>
        <v>1016.9999999999999</v>
      </c>
      <c r="F158" s="60"/>
      <c r="G158" s="63"/>
      <c r="H158" s="64"/>
      <c r="I158" s="64"/>
    </row>
    <row r="159" spans="1:9" s="45" customFormat="1" ht="12.75" customHeight="1" x14ac:dyDescent="0.25">
      <c r="A159" s="118"/>
      <c r="B159" s="59" t="s">
        <v>15</v>
      </c>
      <c r="C159" s="119"/>
      <c r="D159" s="11">
        <v>1061.2</v>
      </c>
      <c r="E159" s="11">
        <v>982.8</v>
      </c>
      <c r="F159" s="60"/>
      <c r="G159" s="63"/>
      <c r="H159" s="64"/>
      <c r="I159" s="64"/>
    </row>
    <row r="160" spans="1:9" s="45" customFormat="1" ht="12.75" customHeight="1" x14ac:dyDescent="0.25">
      <c r="A160" s="118"/>
      <c r="B160" s="51" t="s">
        <v>64</v>
      </c>
      <c r="C160" s="120"/>
      <c r="D160" s="11">
        <v>1.3</v>
      </c>
      <c r="E160" s="11">
        <v>1.3</v>
      </c>
      <c r="F160" s="60"/>
      <c r="G160" s="63"/>
      <c r="H160" s="64"/>
      <c r="I160" s="64"/>
    </row>
    <row r="161" spans="1:9" s="45" customFormat="1" ht="12.75" customHeight="1" x14ac:dyDescent="0.25">
      <c r="A161" s="118"/>
      <c r="B161" s="52" t="s">
        <v>10</v>
      </c>
      <c r="C161" s="120"/>
      <c r="D161" s="11">
        <v>39.6</v>
      </c>
      <c r="E161" s="11">
        <v>32.9</v>
      </c>
      <c r="F161" s="60"/>
      <c r="G161" s="63"/>
      <c r="H161" s="64"/>
      <c r="I161" s="64"/>
    </row>
    <row r="162" spans="1:9" s="45" customFormat="1" ht="18" customHeight="1" x14ac:dyDescent="0.25">
      <c r="A162" s="117" t="s">
        <v>58</v>
      </c>
      <c r="B162" s="35" t="s">
        <v>59</v>
      </c>
      <c r="C162" s="38"/>
      <c r="D162" s="32">
        <f t="shared" ref="D162:E162" si="49">SUM(D163+D165)</f>
        <v>1224.4000000000001</v>
      </c>
      <c r="E162" s="32">
        <f t="shared" si="49"/>
        <v>1028.3</v>
      </c>
      <c r="F162" s="60"/>
      <c r="G162" s="63"/>
      <c r="H162" s="64"/>
      <c r="I162" s="64"/>
    </row>
    <row r="163" spans="1:9" s="45" customFormat="1" ht="15" customHeight="1" x14ac:dyDescent="0.25">
      <c r="A163" s="117"/>
      <c r="B163" s="18" t="s">
        <v>139</v>
      </c>
      <c r="C163" s="17" t="s">
        <v>11</v>
      </c>
      <c r="D163" s="16">
        <f>SUM(D164)</f>
        <v>40</v>
      </c>
      <c r="E163" s="86">
        <f>SUM(E164)</f>
        <v>0</v>
      </c>
      <c r="F163" s="60"/>
      <c r="G163" s="63"/>
      <c r="H163" s="64"/>
      <c r="I163" s="64"/>
    </row>
    <row r="164" spans="1:9" s="45" customFormat="1" ht="12.75" customHeight="1" x14ac:dyDescent="0.25">
      <c r="A164" s="117"/>
      <c r="B164" s="90" t="s">
        <v>15</v>
      </c>
      <c r="C164" s="6"/>
      <c r="D164" s="11">
        <v>40</v>
      </c>
      <c r="E164" s="11"/>
      <c r="F164" s="76"/>
      <c r="G164" s="63"/>
      <c r="H164" s="64"/>
      <c r="I164" s="64"/>
    </row>
    <row r="165" spans="1:9" s="45" customFormat="1" ht="30.75" customHeight="1" x14ac:dyDescent="0.25">
      <c r="A165" s="118"/>
      <c r="B165" s="22" t="s">
        <v>144</v>
      </c>
      <c r="C165" s="21" t="s">
        <v>18</v>
      </c>
      <c r="D165" s="23">
        <f>SUM(D166:D169)</f>
        <v>1184.4000000000001</v>
      </c>
      <c r="E165" s="23">
        <f>SUM(E166:E169)</f>
        <v>1028.3</v>
      </c>
      <c r="F165" s="60"/>
      <c r="G165" s="63"/>
      <c r="H165" s="64"/>
      <c r="I165" s="64"/>
    </row>
    <row r="166" spans="1:9" s="45" customFormat="1" ht="12.75" customHeight="1" x14ac:dyDescent="0.25">
      <c r="A166" s="118"/>
      <c r="B166" s="51" t="s">
        <v>20</v>
      </c>
      <c r="C166" s="120"/>
      <c r="D166" s="11">
        <v>733</v>
      </c>
      <c r="E166" s="11">
        <v>698.4</v>
      </c>
      <c r="F166" s="75"/>
      <c r="G166" s="63"/>
      <c r="H166" s="64"/>
      <c r="I166" s="64"/>
    </row>
    <row r="167" spans="1:9" s="45" customFormat="1" ht="12.75" customHeight="1" x14ac:dyDescent="0.25">
      <c r="A167" s="118"/>
      <c r="B167" s="51" t="s">
        <v>155</v>
      </c>
      <c r="C167" s="120"/>
      <c r="D167" s="11">
        <v>6.4</v>
      </c>
      <c r="E167" s="11">
        <v>6.3</v>
      </c>
      <c r="F167" s="75"/>
      <c r="G167" s="63"/>
      <c r="H167" s="64"/>
      <c r="I167" s="64"/>
    </row>
    <row r="168" spans="1:9" s="45" customFormat="1" ht="12.75" customHeight="1" x14ac:dyDescent="0.25">
      <c r="A168" s="118"/>
      <c r="B168" s="51" t="s">
        <v>10</v>
      </c>
      <c r="C168" s="120"/>
      <c r="D168" s="11">
        <v>442.3</v>
      </c>
      <c r="E168" s="11">
        <v>323.60000000000002</v>
      </c>
      <c r="F168" s="75"/>
      <c r="H168" s="62"/>
      <c r="I168" s="62"/>
    </row>
    <row r="169" spans="1:9" s="45" customFormat="1" ht="12.75" customHeight="1" x14ac:dyDescent="0.25">
      <c r="A169" s="118"/>
      <c r="B169" s="52" t="s">
        <v>17</v>
      </c>
      <c r="C169" s="121"/>
      <c r="D169" s="11">
        <v>2.7</v>
      </c>
      <c r="E169" s="53"/>
      <c r="F169" s="60"/>
      <c r="G169" s="63"/>
      <c r="H169" s="64"/>
      <c r="I169" s="64"/>
    </row>
    <row r="170" spans="1:9" s="45" customFormat="1" ht="18" customHeight="1" x14ac:dyDescent="0.25">
      <c r="A170" s="117" t="s">
        <v>60</v>
      </c>
      <c r="B170" s="35" t="s">
        <v>61</v>
      </c>
      <c r="C170" s="38"/>
      <c r="D170" s="32">
        <f t="shared" ref="D170:E170" si="50">SUM(D171+D173)</f>
        <v>781.5</v>
      </c>
      <c r="E170" s="32">
        <f t="shared" si="50"/>
        <v>663.8</v>
      </c>
      <c r="F170" s="60"/>
      <c r="G170" s="46"/>
      <c r="H170" s="47"/>
      <c r="I170" s="49"/>
    </row>
    <row r="171" spans="1:9" s="45" customFormat="1" ht="15" customHeight="1" x14ac:dyDescent="0.25">
      <c r="A171" s="117"/>
      <c r="B171" s="18" t="s">
        <v>139</v>
      </c>
      <c r="C171" s="17" t="s">
        <v>11</v>
      </c>
      <c r="D171" s="16">
        <f>SUM(D172)</f>
        <v>14</v>
      </c>
      <c r="E171" s="86">
        <f>SUM(E172)</f>
        <v>0</v>
      </c>
      <c r="F171" s="60"/>
      <c r="G171" s="46"/>
      <c r="H171" s="47"/>
      <c r="I171" s="49"/>
    </row>
    <row r="172" spans="1:9" s="45" customFormat="1" ht="12.75" customHeight="1" x14ac:dyDescent="0.25">
      <c r="A172" s="117"/>
      <c r="B172" s="90" t="s">
        <v>15</v>
      </c>
      <c r="C172" s="6"/>
      <c r="D172" s="11">
        <v>14</v>
      </c>
      <c r="E172" s="11"/>
      <c r="F172" s="76"/>
      <c r="G172" s="46"/>
      <c r="H172" s="47"/>
      <c r="I172" s="48"/>
    </row>
    <row r="173" spans="1:9" s="45" customFormat="1" ht="30.75" customHeight="1" x14ac:dyDescent="0.25">
      <c r="A173" s="118"/>
      <c r="B173" s="22" t="s">
        <v>149</v>
      </c>
      <c r="C173" s="21" t="s">
        <v>18</v>
      </c>
      <c r="D173" s="23">
        <f>SUM(D174:D177)</f>
        <v>767.5</v>
      </c>
      <c r="E173" s="23">
        <f>SUM(E174:E177)</f>
        <v>663.8</v>
      </c>
      <c r="F173" s="60"/>
      <c r="G173" s="46"/>
      <c r="H173" s="47"/>
      <c r="I173" s="48"/>
    </row>
    <row r="174" spans="1:9" s="45" customFormat="1" ht="12.75" customHeight="1" x14ac:dyDescent="0.25">
      <c r="A174" s="118"/>
      <c r="B174" s="51" t="s">
        <v>20</v>
      </c>
      <c r="C174" s="120"/>
      <c r="D174" s="11">
        <v>429.4</v>
      </c>
      <c r="E174" s="11">
        <v>412.6</v>
      </c>
      <c r="F174" s="75"/>
      <c r="G174" s="46"/>
      <c r="H174" s="47"/>
      <c r="I174" s="48"/>
    </row>
    <row r="175" spans="1:9" s="45" customFormat="1" ht="12.75" customHeight="1" x14ac:dyDescent="0.25">
      <c r="A175" s="118"/>
      <c r="B175" s="51" t="s">
        <v>155</v>
      </c>
      <c r="C175" s="120"/>
      <c r="D175" s="11">
        <v>5</v>
      </c>
      <c r="E175" s="11">
        <v>4.9000000000000004</v>
      </c>
      <c r="F175" s="75"/>
      <c r="G175" s="46"/>
      <c r="H175" s="47"/>
      <c r="I175" s="48"/>
    </row>
    <row r="176" spans="1:9" s="45" customFormat="1" ht="12.75" customHeight="1" x14ac:dyDescent="0.25">
      <c r="A176" s="118"/>
      <c r="B176" s="51" t="s">
        <v>10</v>
      </c>
      <c r="C176" s="120"/>
      <c r="D176" s="11">
        <v>332.6</v>
      </c>
      <c r="E176" s="11">
        <v>246.3</v>
      </c>
      <c r="F176" s="75"/>
      <c r="G176" s="46"/>
      <c r="H176" s="47"/>
      <c r="I176" s="49"/>
    </row>
    <row r="177" spans="1:9" s="45" customFormat="1" ht="12.75" customHeight="1" x14ac:dyDescent="0.25">
      <c r="A177" s="118"/>
      <c r="B177" s="52" t="s">
        <v>17</v>
      </c>
      <c r="C177" s="121"/>
      <c r="D177" s="11">
        <v>0.5</v>
      </c>
      <c r="E177" s="11"/>
      <c r="F177" s="60"/>
      <c r="G177" s="46"/>
      <c r="H177" s="47"/>
      <c r="I177" s="49"/>
    </row>
    <row r="178" spans="1:9" s="45" customFormat="1" ht="18" customHeight="1" x14ac:dyDescent="0.25">
      <c r="A178" s="122" t="s">
        <v>62</v>
      </c>
      <c r="B178" s="35" t="s">
        <v>63</v>
      </c>
      <c r="C178" s="36"/>
      <c r="D178" s="32">
        <f t="shared" ref="D178:E178" si="51">SUM(D179+D181)</f>
        <v>1197</v>
      </c>
      <c r="E178" s="32">
        <f t="shared" si="51"/>
        <v>959.2</v>
      </c>
      <c r="F178" s="60"/>
      <c r="G178" s="46"/>
      <c r="H178" s="47"/>
      <c r="I178" s="49"/>
    </row>
    <row r="179" spans="1:9" s="45" customFormat="1" ht="15" customHeight="1" x14ac:dyDescent="0.25">
      <c r="A179" s="125"/>
      <c r="B179" s="18" t="s">
        <v>139</v>
      </c>
      <c r="C179" s="17" t="s">
        <v>11</v>
      </c>
      <c r="D179" s="16">
        <f>SUM(D180)</f>
        <v>28</v>
      </c>
      <c r="E179" s="86">
        <f>SUM(E180)</f>
        <v>0</v>
      </c>
      <c r="F179" s="60"/>
      <c r="G179" s="46"/>
      <c r="H179" s="47"/>
      <c r="I179" s="49"/>
    </row>
    <row r="180" spans="1:9" s="45" customFormat="1" ht="12.75" customHeight="1" x14ac:dyDescent="0.25">
      <c r="A180" s="125"/>
      <c r="B180" s="90" t="s">
        <v>15</v>
      </c>
      <c r="C180" s="6"/>
      <c r="D180" s="11">
        <v>28</v>
      </c>
      <c r="E180" s="11"/>
      <c r="F180" s="49"/>
      <c r="G180" s="46"/>
      <c r="H180" s="47"/>
      <c r="I180" s="49"/>
    </row>
    <row r="181" spans="1:9" s="45" customFormat="1" ht="30.75" customHeight="1" x14ac:dyDescent="0.25">
      <c r="A181" s="124"/>
      <c r="B181" s="22" t="s">
        <v>144</v>
      </c>
      <c r="C181" s="21" t="s">
        <v>18</v>
      </c>
      <c r="D181" s="23">
        <f>SUM(D182:D185)</f>
        <v>1169</v>
      </c>
      <c r="E181" s="23">
        <f>SUM(E182:E185)</f>
        <v>959.2</v>
      </c>
      <c r="F181" s="49"/>
      <c r="G181" s="46"/>
      <c r="H181" s="47"/>
      <c r="I181" s="49"/>
    </row>
    <row r="182" spans="1:9" s="45" customFormat="1" ht="12.75" customHeight="1" x14ac:dyDescent="0.25">
      <c r="A182" s="124"/>
      <c r="B182" s="51" t="s">
        <v>20</v>
      </c>
      <c r="C182" s="120"/>
      <c r="D182" s="11">
        <v>674.8</v>
      </c>
      <c r="E182" s="11">
        <v>647.6</v>
      </c>
      <c r="F182" s="75"/>
      <c r="G182" s="46"/>
      <c r="H182" s="47"/>
      <c r="I182" s="49"/>
    </row>
    <row r="183" spans="1:9" s="45" customFormat="1" ht="12.75" customHeight="1" x14ac:dyDescent="0.25">
      <c r="A183" s="124"/>
      <c r="B183" s="51" t="s">
        <v>155</v>
      </c>
      <c r="C183" s="120"/>
      <c r="D183" s="11">
        <v>0.4</v>
      </c>
      <c r="E183" s="11">
        <v>0.4</v>
      </c>
      <c r="F183" s="75"/>
      <c r="G183" s="46"/>
      <c r="H183" s="47"/>
      <c r="I183" s="49"/>
    </row>
    <row r="184" spans="1:9" s="45" customFormat="1" ht="12.75" customHeight="1" x14ac:dyDescent="0.25">
      <c r="A184" s="124"/>
      <c r="B184" s="51" t="s">
        <v>10</v>
      </c>
      <c r="C184" s="120"/>
      <c r="D184" s="11">
        <v>476.9</v>
      </c>
      <c r="E184" s="11">
        <v>311.2</v>
      </c>
      <c r="G184" s="46"/>
      <c r="H184" s="47"/>
      <c r="I184" s="49"/>
    </row>
    <row r="185" spans="1:9" s="45" customFormat="1" ht="12.75" customHeight="1" x14ac:dyDescent="0.25">
      <c r="A185" s="124"/>
      <c r="B185" s="52" t="s">
        <v>17</v>
      </c>
      <c r="C185" s="121"/>
      <c r="D185" s="11">
        <v>16.899999999999999</v>
      </c>
      <c r="E185" s="53"/>
      <c r="F185" s="75"/>
      <c r="G185" s="46"/>
      <c r="H185" s="47"/>
      <c r="I185" s="49"/>
    </row>
    <row r="186" spans="1:9" s="45" customFormat="1" ht="18" customHeight="1" x14ac:dyDescent="0.25">
      <c r="A186" s="122" t="s">
        <v>65</v>
      </c>
      <c r="B186" s="35" t="s">
        <v>66</v>
      </c>
      <c r="C186" s="36"/>
      <c r="D186" s="32">
        <f t="shared" ref="D186:E186" si="52">SUM(D187+D189)</f>
        <v>1696.3000000000002</v>
      </c>
      <c r="E186" s="32">
        <f t="shared" si="52"/>
        <v>1419.9</v>
      </c>
      <c r="G186" s="46"/>
      <c r="H186" s="47"/>
      <c r="I186" s="48"/>
    </row>
    <row r="187" spans="1:9" s="45" customFormat="1" ht="15" customHeight="1" x14ac:dyDescent="0.25">
      <c r="A187" s="122"/>
      <c r="B187" s="18" t="s">
        <v>139</v>
      </c>
      <c r="C187" s="17" t="s">
        <v>11</v>
      </c>
      <c r="D187" s="16">
        <f>SUM(D188)</f>
        <v>26</v>
      </c>
      <c r="E187" s="86">
        <f>SUM(E188)</f>
        <v>0</v>
      </c>
      <c r="G187" s="46"/>
      <c r="H187" s="47"/>
      <c r="I187" s="48"/>
    </row>
    <row r="188" spans="1:9" s="45" customFormat="1" ht="12.75" customHeight="1" x14ac:dyDescent="0.25">
      <c r="A188" s="122"/>
      <c r="B188" s="90" t="s">
        <v>15</v>
      </c>
      <c r="C188" s="6"/>
      <c r="D188" s="11">
        <v>26</v>
      </c>
      <c r="E188" s="11"/>
      <c r="F188" s="76"/>
      <c r="G188" s="46"/>
      <c r="H188" s="47"/>
      <c r="I188" s="48"/>
    </row>
    <row r="189" spans="1:9" s="45" customFormat="1" ht="30.75" customHeight="1" x14ac:dyDescent="0.25">
      <c r="A189" s="123"/>
      <c r="B189" s="22" t="s">
        <v>144</v>
      </c>
      <c r="C189" s="21" t="s">
        <v>18</v>
      </c>
      <c r="D189" s="23">
        <f>SUM(D190:D194)</f>
        <v>1670.3000000000002</v>
      </c>
      <c r="E189" s="23">
        <f>SUM(E190:E194)</f>
        <v>1419.9</v>
      </c>
      <c r="G189" s="46"/>
      <c r="H189" s="47"/>
      <c r="I189" s="48"/>
    </row>
    <row r="190" spans="1:9" s="45" customFormat="1" ht="12.75" customHeight="1" x14ac:dyDescent="0.25">
      <c r="A190" s="123"/>
      <c r="B190" s="51" t="s">
        <v>64</v>
      </c>
      <c r="C190" s="92"/>
      <c r="D190" s="11">
        <v>23.2</v>
      </c>
      <c r="E190" s="23"/>
      <c r="G190" s="46"/>
      <c r="H190" s="47"/>
      <c r="I190" s="48"/>
    </row>
    <row r="191" spans="1:9" s="45" customFormat="1" ht="12.75" customHeight="1" x14ac:dyDescent="0.25">
      <c r="A191" s="123"/>
      <c r="B191" s="51" t="s">
        <v>20</v>
      </c>
      <c r="C191" s="120"/>
      <c r="D191" s="11">
        <v>852.7</v>
      </c>
      <c r="E191" s="11">
        <v>820.7</v>
      </c>
      <c r="F191" s="75"/>
      <c r="G191" s="46"/>
      <c r="H191" s="47"/>
      <c r="I191" s="48"/>
    </row>
    <row r="192" spans="1:9" s="45" customFormat="1" ht="12.75" customHeight="1" x14ac:dyDescent="0.25">
      <c r="A192" s="123"/>
      <c r="B192" s="51" t="s">
        <v>155</v>
      </c>
      <c r="C192" s="120"/>
      <c r="D192" s="11">
        <v>4.2</v>
      </c>
      <c r="E192" s="11">
        <v>4.0999999999999996</v>
      </c>
      <c r="F192" s="75"/>
      <c r="G192" s="46"/>
      <c r="H192" s="47"/>
      <c r="I192" s="48"/>
    </row>
    <row r="193" spans="1:9" s="45" customFormat="1" ht="12.75" customHeight="1" x14ac:dyDescent="0.25">
      <c r="A193" s="123"/>
      <c r="B193" s="51" t="s">
        <v>10</v>
      </c>
      <c r="C193" s="120"/>
      <c r="D193" s="11">
        <v>770.3</v>
      </c>
      <c r="E193" s="11">
        <v>595.1</v>
      </c>
      <c r="F193" s="75"/>
      <c r="G193" s="46"/>
      <c r="H193" s="47"/>
      <c r="I193" s="48"/>
    </row>
    <row r="194" spans="1:9" s="45" customFormat="1" ht="12.75" customHeight="1" x14ac:dyDescent="0.25">
      <c r="A194" s="123"/>
      <c r="B194" s="52" t="s">
        <v>17</v>
      </c>
      <c r="C194" s="121"/>
      <c r="D194" s="11">
        <v>19.899999999999999</v>
      </c>
      <c r="E194" s="53"/>
      <c r="F194" s="76"/>
      <c r="G194" s="46"/>
      <c r="H194" s="47"/>
      <c r="I194" s="48"/>
    </row>
    <row r="195" spans="1:9" s="45" customFormat="1" ht="18" customHeight="1" x14ac:dyDescent="0.25">
      <c r="A195" s="130" t="s">
        <v>67</v>
      </c>
      <c r="B195" s="40" t="s">
        <v>68</v>
      </c>
      <c r="C195" s="36"/>
      <c r="D195" s="32">
        <f>SUM(D196+D198)</f>
        <v>1964.9</v>
      </c>
      <c r="E195" s="32">
        <f>SUM(E196+E198)</f>
        <v>1610.2999999999997</v>
      </c>
      <c r="G195" s="46"/>
      <c r="H195" s="47"/>
      <c r="I195" s="48"/>
    </row>
    <row r="196" spans="1:9" s="45" customFormat="1" ht="15" customHeight="1" x14ac:dyDescent="0.25">
      <c r="A196" s="131"/>
      <c r="B196" s="41" t="s">
        <v>139</v>
      </c>
      <c r="C196" s="17" t="s">
        <v>11</v>
      </c>
      <c r="D196" s="16">
        <f>SUM(D197)</f>
        <v>65</v>
      </c>
      <c r="E196" s="86">
        <f>SUM(E197)</f>
        <v>0</v>
      </c>
      <c r="G196" s="46"/>
      <c r="H196" s="47"/>
      <c r="I196" s="48"/>
    </row>
    <row r="197" spans="1:9" s="45" customFormat="1" ht="12.75" customHeight="1" x14ac:dyDescent="0.25">
      <c r="A197" s="131"/>
      <c r="B197" s="91" t="s">
        <v>15</v>
      </c>
      <c r="C197" s="6"/>
      <c r="D197" s="11">
        <v>65</v>
      </c>
      <c r="E197" s="11"/>
      <c r="G197" s="46"/>
      <c r="H197" s="47"/>
      <c r="I197" s="48"/>
    </row>
    <row r="198" spans="1:9" s="45" customFormat="1" ht="30.75" customHeight="1" x14ac:dyDescent="0.25">
      <c r="A198" s="131"/>
      <c r="B198" s="22" t="s">
        <v>144</v>
      </c>
      <c r="C198" s="21" t="s">
        <v>18</v>
      </c>
      <c r="D198" s="23">
        <f>SUM(D199:D203)</f>
        <v>1899.9</v>
      </c>
      <c r="E198" s="23">
        <f>SUM(E199:E203)</f>
        <v>1610.2999999999997</v>
      </c>
      <c r="G198" s="46"/>
      <c r="H198" s="47"/>
      <c r="I198" s="48"/>
    </row>
    <row r="199" spans="1:9" s="45" customFormat="1" ht="12.75" customHeight="1" x14ac:dyDescent="0.25">
      <c r="A199" s="131"/>
      <c r="B199" s="51" t="s">
        <v>64</v>
      </c>
      <c r="C199" s="92"/>
      <c r="D199" s="11">
        <v>6</v>
      </c>
      <c r="E199" s="11">
        <v>6</v>
      </c>
      <c r="G199" s="46"/>
      <c r="H199" s="47"/>
      <c r="I199" s="48"/>
    </row>
    <row r="200" spans="1:9" s="45" customFormat="1" ht="12.75" customHeight="1" x14ac:dyDescent="0.25">
      <c r="A200" s="131"/>
      <c r="B200" s="65" t="s">
        <v>20</v>
      </c>
      <c r="C200" s="120"/>
      <c r="D200" s="11">
        <v>1142.5</v>
      </c>
      <c r="E200" s="11">
        <v>1095.3</v>
      </c>
      <c r="F200" s="75"/>
      <c r="G200" s="46"/>
      <c r="H200" s="47"/>
      <c r="I200" s="48"/>
    </row>
    <row r="201" spans="1:9" s="45" customFormat="1" ht="12.75" customHeight="1" x14ac:dyDescent="0.25">
      <c r="A201" s="131"/>
      <c r="B201" s="51" t="s">
        <v>155</v>
      </c>
      <c r="C201" s="120"/>
      <c r="D201" s="11">
        <v>3.7</v>
      </c>
      <c r="E201" s="11">
        <v>3.6</v>
      </c>
      <c r="F201" s="75"/>
      <c r="G201" s="46"/>
      <c r="H201" s="47"/>
      <c r="I201" s="48"/>
    </row>
    <row r="202" spans="1:9" s="45" customFormat="1" ht="12.75" customHeight="1" x14ac:dyDescent="0.25">
      <c r="A202" s="131"/>
      <c r="B202" s="65" t="s">
        <v>10</v>
      </c>
      <c r="C202" s="120"/>
      <c r="D202" s="11">
        <v>739.2</v>
      </c>
      <c r="E202" s="11">
        <v>505.4</v>
      </c>
      <c r="G202" s="46"/>
      <c r="H202" s="47"/>
      <c r="I202" s="48"/>
    </row>
    <row r="203" spans="1:9" s="45" customFormat="1" ht="12.75" customHeight="1" x14ac:dyDescent="0.25">
      <c r="A203" s="131"/>
      <c r="B203" s="66" t="s">
        <v>17</v>
      </c>
      <c r="C203" s="121"/>
      <c r="D203" s="11">
        <v>8.5</v>
      </c>
      <c r="E203" s="53"/>
      <c r="G203" s="46"/>
      <c r="H203" s="47"/>
      <c r="I203" s="49"/>
    </row>
    <row r="204" spans="1:9" s="45" customFormat="1" ht="18" customHeight="1" x14ac:dyDescent="0.25">
      <c r="A204" s="122" t="s">
        <v>69</v>
      </c>
      <c r="B204" s="35" t="s">
        <v>70</v>
      </c>
      <c r="C204" s="36"/>
      <c r="D204" s="32">
        <f t="shared" ref="D204:E204" si="53">SUM(D205+D207)</f>
        <v>1286.3999999999999</v>
      </c>
      <c r="E204" s="32">
        <f t="shared" si="53"/>
        <v>1042.5</v>
      </c>
      <c r="G204" s="46"/>
      <c r="H204" s="47"/>
      <c r="I204" s="49"/>
    </row>
    <row r="205" spans="1:9" s="45" customFormat="1" ht="15" customHeight="1" x14ac:dyDescent="0.25">
      <c r="A205" s="125"/>
      <c r="B205" s="18" t="s">
        <v>139</v>
      </c>
      <c r="C205" s="17" t="s">
        <v>11</v>
      </c>
      <c r="D205" s="16">
        <f>SUM(D206)</f>
        <v>42</v>
      </c>
      <c r="E205" s="86">
        <f>SUM(E206)</f>
        <v>0</v>
      </c>
      <c r="G205" s="46"/>
      <c r="H205" s="47"/>
      <c r="I205" s="49"/>
    </row>
    <row r="206" spans="1:9" s="45" customFormat="1" ht="12.75" customHeight="1" x14ac:dyDescent="0.25">
      <c r="A206" s="125"/>
      <c r="B206" s="90" t="s">
        <v>15</v>
      </c>
      <c r="C206" s="6"/>
      <c r="D206" s="11">
        <v>42</v>
      </c>
      <c r="E206" s="11"/>
      <c r="G206" s="46"/>
      <c r="H206" s="47"/>
      <c r="I206" s="49"/>
    </row>
    <row r="207" spans="1:9" s="45" customFormat="1" ht="30.75" customHeight="1" x14ac:dyDescent="0.25">
      <c r="A207" s="124"/>
      <c r="B207" s="22" t="s">
        <v>144</v>
      </c>
      <c r="C207" s="21" t="s">
        <v>18</v>
      </c>
      <c r="D207" s="23">
        <f>SUM(D208:D211)</f>
        <v>1244.3999999999999</v>
      </c>
      <c r="E207" s="23">
        <f>SUM(E208:E211)</f>
        <v>1042.5</v>
      </c>
      <c r="G207" s="46"/>
      <c r="H207" s="47"/>
      <c r="I207" s="49"/>
    </row>
    <row r="208" spans="1:9" s="45" customFormat="1" ht="12.75" customHeight="1" x14ac:dyDescent="0.25">
      <c r="A208" s="124"/>
      <c r="B208" s="51" t="s">
        <v>19</v>
      </c>
      <c r="C208" s="120"/>
      <c r="D208" s="11">
        <v>16.899999999999999</v>
      </c>
      <c r="E208" s="11">
        <v>0.3</v>
      </c>
      <c r="F208" s="75"/>
      <c r="G208" s="46"/>
      <c r="H208" s="47"/>
      <c r="I208" s="49"/>
    </row>
    <row r="209" spans="1:9" s="45" customFormat="1" ht="12.75" customHeight="1" x14ac:dyDescent="0.25">
      <c r="A209" s="124"/>
      <c r="B209" s="51" t="s">
        <v>20</v>
      </c>
      <c r="C209" s="120"/>
      <c r="D209" s="11">
        <v>703.6</v>
      </c>
      <c r="E209" s="11">
        <v>673.6</v>
      </c>
      <c r="F209" s="75"/>
      <c r="G209" s="46"/>
      <c r="H209" s="47"/>
      <c r="I209" s="49"/>
    </row>
    <row r="210" spans="1:9" s="45" customFormat="1" ht="12.75" customHeight="1" x14ac:dyDescent="0.25">
      <c r="A210" s="124"/>
      <c r="B210" s="51" t="s">
        <v>10</v>
      </c>
      <c r="C210" s="120"/>
      <c r="D210" s="11">
        <v>508.1</v>
      </c>
      <c r="E210" s="11">
        <v>368.6</v>
      </c>
      <c r="F210" s="75"/>
      <c r="G210" s="46"/>
      <c r="H210" s="47"/>
      <c r="I210" s="49"/>
    </row>
    <row r="211" spans="1:9" s="45" customFormat="1" ht="12.75" customHeight="1" x14ac:dyDescent="0.25">
      <c r="A211" s="124"/>
      <c r="B211" s="52" t="s">
        <v>17</v>
      </c>
      <c r="C211" s="121"/>
      <c r="D211" s="11">
        <v>15.8</v>
      </c>
      <c r="E211" s="53"/>
      <c r="F211" s="75"/>
      <c r="G211" s="46"/>
      <c r="H211" s="47"/>
      <c r="I211" s="49"/>
    </row>
    <row r="212" spans="1:9" s="45" customFormat="1" ht="18" customHeight="1" x14ac:dyDescent="0.25">
      <c r="A212" s="130" t="s">
        <v>71</v>
      </c>
      <c r="B212" s="40" t="s">
        <v>72</v>
      </c>
      <c r="C212" s="36"/>
      <c r="D212" s="32">
        <f>SUM(D213+D215)</f>
        <v>2073</v>
      </c>
      <c r="E212" s="32">
        <f>SUM(E213+E215)</f>
        <v>1722.8</v>
      </c>
      <c r="G212" s="46"/>
      <c r="H212" s="47"/>
      <c r="I212" s="49"/>
    </row>
    <row r="213" spans="1:9" s="45" customFormat="1" ht="15" customHeight="1" x14ac:dyDescent="0.25">
      <c r="A213" s="131"/>
      <c r="B213" s="41" t="s">
        <v>139</v>
      </c>
      <c r="C213" s="17" t="s">
        <v>11</v>
      </c>
      <c r="D213" s="16">
        <f>SUM(D214)</f>
        <v>47</v>
      </c>
      <c r="E213" s="86">
        <f>SUM(E214)</f>
        <v>0</v>
      </c>
      <c r="G213" s="46"/>
      <c r="H213" s="47"/>
      <c r="I213" s="49"/>
    </row>
    <row r="214" spans="1:9" s="45" customFormat="1" ht="12.75" customHeight="1" x14ac:dyDescent="0.25">
      <c r="A214" s="131"/>
      <c r="B214" s="91" t="s">
        <v>15</v>
      </c>
      <c r="C214" s="6"/>
      <c r="D214" s="11">
        <v>47</v>
      </c>
      <c r="E214" s="11"/>
      <c r="F214" s="75"/>
      <c r="G214" s="46"/>
      <c r="H214" s="47"/>
      <c r="I214" s="49"/>
    </row>
    <row r="215" spans="1:9" s="45" customFormat="1" ht="30.75" customHeight="1" x14ac:dyDescent="0.25">
      <c r="A215" s="131"/>
      <c r="B215" s="22" t="s">
        <v>144</v>
      </c>
      <c r="C215" s="21" t="s">
        <v>18</v>
      </c>
      <c r="D215" s="23">
        <f>SUM(D216:D219)</f>
        <v>2026</v>
      </c>
      <c r="E215" s="23">
        <f>SUM(E216:E219)</f>
        <v>1722.8</v>
      </c>
      <c r="G215" s="46"/>
      <c r="H215" s="47"/>
      <c r="I215" s="49"/>
    </row>
    <row r="216" spans="1:9" s="45" customFormat="1" ht="12.75" customHeight="1" x14ac:dyDescent="0.25">
      <c r="A216" s="131"/>
      <c r="B216" s="65" t="s">
        <v>20</v>
      </c>
      <c r="C216" s="120"/>
      <c r="D216" s="11">
        <v>1417.8</v>
      </c>
      <c r="E216" s="11">
        <v>1350</v>
      </c>
      <c r="F216" s="75"/>
      <c r="G216" s="46"/>
      <c r="H216" s="47"/>
      <c r="I216" s="49"/>
    </row>
    <row r="217" spans="1:9" s="45" customFormat="1" ht="12.75" customHeight="1" x14ac:dyDescent="0.25">
      <c r="A217" s="131"/>
      <c r="B217" s="51" t="s">
        <v>155</v>
      </c>
      <c r="C217" s="120"/>
      <c r="D217" s="11">
        <v>6.2</v>
      </c>
      <c r="E217" s="11">
        <v>6.1</v>
      </c>
      <c r="F217" s="75"/>
      <c r="G217" s="46"/>
      <c r="H217" s="47"/>
      <c r="I217" s="49"/>
    </row>
    <row r="218" spans="1:9" s="45" customFormat="1" ht="12.75" customHeight="1" x14ac:dyDescent="0.25">
      <c r="A218" s="131"/>
      <c r="B218" s="65" t="s">
        <v>10</v>
      </c>
      <c r="C218" s="120"/>
      <c r="D218" s="11">
        <v>598.6</v>
      </c>
      <c r="E218" s="11">
        <v>366.7</v>
      </c>
      <c r="F218" s="75"/>
      <c r="G218" s="46"/>
      <c r="H218" s="47"/>
      <c r="I218" s="48"/>
    </row>
    <row r="219" spans="1:9" s="45" customFormat="1" ht="12.75" customHeight="1" x14ac:dyDescent="0.25">
      <c r="A219" s="131"/>
      <c r="B219" s="66" t="s">
        <v>17</v>
      </c>
      <c r="C219" s="121"/>
      <c r="D219" s="11">
        <v>3.4</v>
      </c>
      <c r="E219" s="53"/>
      <c r="F219" s="75"/>
      <c r="G219" s="46"/>
      <c r="H219" s="47"/>
      <c r="I219" s="48"/>
    </row>
    <row r="220" spans="1:9" s="45" customFormat="1" ht="18" customHeight="1" x14ac:dyDescent="0.25">
      <c r="A220" s="117" t="s">
        <v>73</v>
      </c>
      <c r="B220" s="35" t="s">
        <v>74</v>
      </c>
      <c r="C220" s="36"/>
      <c r="D220" s="32">
        <f t="shared" ref="D220:E220" si="54">SUM(D221+D223)</f>
        <v>600.4</v>
      </c>
      <c r="E220" s="32">
        <f t="shared" si="54"/>
        <v>532.5</v>
      </c>
      <c r="G220" s="46"/>
      <c r="H220" s="47"/>
      <c r="I220" s="48"/>
    </row>
    <row r="221" spans="1:9" s="45" customFormat="1" ht="15" customHeight="1" x14ac:dyDescent="0.25">
      <c r="A221" s="117"/>
      <c r="B221" s="18" t="s">
        <v>139</v>
      </c>
      <c r="C221" s="17" t="s">
        <v>11</v>
      </c>
      <c r="D221" s="16">
        <f>SUM(D222)</f>
        <v>13</v>
      </c>
      <c r="E221" s="86">
        <f>SUM(E222)</f>
        <v>0</v>
      </c>
      <c r="G221" s="46"/>
      <c r="H221" s="47"/>
      <c r="I221" s="48"/>
    </row>
    <row r="222" spans="1:9" s="45" customFormat="1" ht="12.75" customHeight="1" x14ac:dyDescent="0.25">
      <c r="A222" s="117"/>
      <c r="B222" s="90" t="s">
        <v>15</v>
      </c>
      <c r="C222" s="6"/>
      <c r="D222" s="11">
        <v>13</v>
      </c>
      <c r="E222" s="11"/>
      <c r="G222" s="46"/>
      <c r="H222" s="47"/>
      <c r="I222" s="48"/>
    </row>
    <row r="223" spans="1:9" s="45" customFormat="1" ht="30.75" customHeight="1" x14ac:dyDescent="0.25">
      <c r="A223" s="118"/>
      <c r="B223" s="22" t="s">
        <v>149</v>
      </c>
      <c r="C223" s="21" t="s">
        <v>18</v>
      </c>
      <c r="D223" s="23">
        <f>SUM(D224:D227)</f>
        <v>587.4</v>
      </c>
      <c r="E223" s="23">
        <f>SUM(E224:E227)</f>
        <v>532.5</v>
      </c>
      <c r="G223" s="46"/>
      <c r="H223" s="47"/>
      <c r="I223" s="48"/>
    </row>
    <row r="224" spans="1:9" s="45" customFormat="1" ht="12.75" customHeight="1" x14ac:dyDescent="0.25">
      <c r="A224" s="118"/>
      <c r="B224" s="51" t="s">
        <v>20</v>
      </c>
      <c r="C224" s="120"/>
      <c r="D224" s="11">
        <v>332.1</v>
      </c>
      <c r="E224" s="11">
        <v>317.60000000000002</v>
      </c>
      <c r="F224" s="75"/>
      <c r="G224" s="46"/>
      <c r="H224" s="47"/>
      <c r="I224" s="48"/>
    </row>
    <row r="225" spans="1:9" s="45" customFormat="1" ht="12.75" customHeight="1" x14ac:dyDescent="0.25">
      <c r="A225" s="118"/>
      <c r="B225" s="51" t="s">
        <v>155</v>
      </c>
      <c r="C225" s="120"/>
      <c r="D225" s="11">
        <v>8.4</v>
      </c>
      <c r="E225" s="11">
        <v>8.3000000000000007</v>
      </c>
      <c r="F225" s="75"/>
      <c r="G225" s="46"/>
      <c r="H225" s="47"/>
      <c r="I225" s="48"/>
    </row>
    <row r="226" spans="1:9" s="45" customFormat="1" ht="12.75" customHeight="1" x14ac:dyDescent="0.25">
      <c r="A226" s="118"/>
      <c r="B226" s="51" t="s">
        <v>10</v>
      </c>
      <c r="C226" s="120"/>
      <c r="D226" s="11">
        <v>232.9</v>
      </c>
      <c r="E226" s="11">
        <v>206.6</v>
      </c>
      <c r="G226" s="46"/>
      <c r="H226" s="47"/>
      <c r="I226" s="48"/>
    </row>
    <row r="227" spans="1:9" s="45" customFormat="1" ht="12.75" customHeight="1" x14ac:dyDescent="0.25">
      <c r="A227" s="123"/>
      <c r="B227" s="52" t="s">
        <v>17</v>
      </c>
      <c r="C227" s="121"/>
      <c r="D227" s="11">
        <v>14</v>
      </c>
      <c r="E227" s="11"/>
      <c r="F227" s="78"/>
      <c r="G227" s="46"/>
      <c r="H227" s="47"/>
      <c r="I227" s="48"/>
    </row>
    <row r="228" spans="1:9" s="45" customFormat="1" ht="18" customHeight="1" x14ac:dyDescent="0.25">
      <c r="A228" s="135" t="s">
        <v>75</v>
      </c>
      <c r="B228" s="40" t="s">
        <v>77</v>
      </c>
      <c r="C228" s="36"/>
      <c r="D228" s="32">
        <f>SUM(D229+D231)</f>
        <v>1052.5</v>
      </c>
      <c r="E228" s="32">
        <f>SUM(E229+E231)</f>
        <v>902.5</v>
      </c>
      <c r="G228" s="46"/>
      <c r="H228" s="47"/>
      <c r="I228" s="48"/>
    </row>
    <row r="229" spans="1:9" s="45" customFormat="1" ht="15" customHeight="1" x14ac:dyDescent="0.25">
      <c r="A229" s="136"/>
      <c r="B229" s="41" t="s">
        <v>139</v>
      </c>
      <c r="C229" s="17" t="s">
        <v>11</v>
      </c>
      <c r="D229" s="16">
        <f>SUM(D230)</f>
        <v>33</v>
      </c>
      <c r="E229" s="86">
        <f>SUM(E230)</f>
        <v>0</v>
      </c>
      <c r="G229" s="46"/>
      <c r="H229" s="47"/>
      <c r="I229" s="48"/>
    </row>
    <row r="230" spans="1:9" s="45" customFormat="1" ht="12.75" customHeight="1" x14ac:dyDescent="0.25">
      <c r="A230" s="136"/>
      <c r="B230" s="91" t="s">
        <v>15</v>
      </c>
      <c r="C230" s="6"/>
      <c r="D230" s="11">
        <v>33</v>
      </c>
      <c r="E230" s="11"/>
      <c r="G230" s="46"/>
      <c r="H230" s="47"/>
      <c r="I230" s="48"/>
    </row>
    <row r="231" spans="1:9" s="45" customFormat="1" ht="30.75" customHeight="1" x14ac:dyDescent="0.25">
      <c r="A231" s="136"/>
      <c r="B231" s="22" t="s">
        <v>149</v>
      </c>
      <c r="C231" s="21" t="s">
        <v>18</v>
      </c>
      <c r="D231" s="23">
        <f>SUM(D232:D236)</f>
        <v>1019.5000000000001</v>
      </c>
      <c r="E231" s="23">
        <f>SUM(E232:E236)</f>
        <v>902.5</v>
      </c>
      <c r="G231" s="46"/>
      <c r="H231" s="47"/>
      <c r="I231" s="48"/>
    </row>
    <row r="232" spans="1:9" s="45" customFormat="1" ht="12.75" customHeight="1" x14ac:dyDescent="0.25">
      <c r="A232" s="136"/>
      <c r="B232" s="65" t="s">
        <v>19</v>
      </c>
      <c r="C232" s="120"/>
      <c r="D232" s="11">
        <v>9.6999999999999993</v>
      </c>
      <c r="E232" s="11">
        <v>0.7</v>
      </c>
      <c r="G232" s="46"/>
      <c r="H232" s="47"/>
      <c r="I232" s="48"/>
    </row>
    <row r="233" spans="1:9" s="45" customFormat="1" ht="12.75" customHeight="1" x14ac:dyDescent="0.25">
      <c r="A233" s="136"/>
      <c r="B233" s="65" t="s">
        <v>20</v>
      </c>
      <c r="C233" s="120"/>
      <c r="D233" s="11">
        <v>598.70000000000005</v>
      </c>
      <c r="E233" s="11">
        <v>575.4</v>
      </c>
      <c r="F233" s="75"/>
      <c r="G233" s="46"/>
      <c r="H233" s="47"/>
      <c r="I233" s="48"/>
    </row>
    <row r="234" spans="1:9" s="45" customFormat="1" ht="12.75" customHeight="1" x14ac:dyDescent="0.25">
      <c r="A234" s="136"/>
      <c r="B234" s="51" t="s">
        <v>155</v>
      </c>
      <c r="C234" s="120"/>
      <c r="D234" s="11">
        <v>6.7</v>
      </c>
      <c r="E234" s="11">
        <v>6.6</v>
      </c>
      <c r="F234" s="75"/>
      <c r="G234" s="46"/>
      <c r="H234" s="47"/>
      <c r="I234" s="48"/>
    </row>
    <row r="235" spans="1:9" s="45" customFormat="1" ht="12.75" customHeight="1" x14ac:dyDescent="0.25">
      <c r="A235" s="136"/>
      <c r="B235" s="65" t="s">
        <v>10</v>
      </c>
      <c r="C235" s="120"/>
      <c r="D235" s="11">
        <v>382.4</v>
      </c>
      <c r="E235" s="11">
        <v>319.8</v>
      </c>
      <c r="F235" s="78"/>
      <c r="G235" s="46"/>
      <c r="H235" s="47"/>
      <c r="I235" s="48"/>
    </row>
    <row r="236" spans="1:9" s="45" customFormat="1" ht="12.75" customHeight="1" x14ac:dyDescent="0.25">
      <c r="A236" s="136"/>
      <c r="B236" s="66" t="s">
        <v>17</v>
      </c>
      <c r="C236" s="121"/>
      <c r="D236" s="11">
        <v>22</v>
      </c>
      <c r="E236" s="11"/>
      <c r="G236" s="46"/>
      <c r="H236" s="47"/>
      <c r="I236" s="48"/>
    </row>
    <row r="237" spans="1:9" s="45" customFormat="1" ht="18" customHeight="1" x14ac:dyDescent="0.25">
      <c r="A237" s="132" t="s">
        <v>76</v>
      </c>
      <c r="B237" s="40" t="s">
        <v>79</v>
      </c>
      <c r="C237" s="36"/>
      <c r="D237" s="32">
        <f t="shared" ref="D237:E237" si="55">SUM(D238+D240)</f>
        <v>812.4</v>
      </c>
      <c r="E237" s="32">
        <f t="shared" si="55"/>
        <v>701.59999999999991</v>
      </c>
      <c r="G237" s="46"/>
      <c r="H237" s="47"/>
      <c r="I237" s="48"/>
    </row>
    <row r="238" spans="1:9" s="45" customFormat="1" ht="15" customHeight="1" x14ac:dyDescent="0.25">
      <c r="A238" s="133"/>
      <c r="B238" s="41" t="s">
        <v>139</v>
      </c>
      <c r="C238" s="17" t="s">
        <v>11</v>
      </c>
      <c r="D238" s="16">
        <f>SUM(D239)</f>
        <v>18</v>
      </c>
      <c r="E238" s="86">
        <f>SUM(E239)</f>
        <v>0</v>
      </c>
      <c r="G238" s="46"/>
      <c r="H238" s="47"/>
      <c r="I238" s="48"/>
    </row>
    <row r="239" spans="1:9" s="45" customFormat="1" ht="12.75" customHeight="1" x14ac:dyDescent="0.25">
      <c r="A239" s="133"/>
      <c r="B239" s="91" t="s">
        <v>15</v>
      </c>
      <c r="C239" s="6"/>
      <c r="D239" s="11">
        <v>18</v>
      </c>
      <c r="E239" s="11"/>
      <c r="G239" s="46"/>
      <c r="H239" s="47"/>
      <c r="I239" s="48"/>
    </row>
    <row r="240" spans="1:9" s="45" customFormat="1" ht="30.75" customHeight="1" x14ac:dyDescent="0.25">
      <c r="A240" s="133"/>
      <c r="B240" s="95" t="s">
        <v>144</v>
      </c>
      <c r="C240" s="21" t="s">
        <v>18</v>
      </c>
      <c r="D240" s="23">
        <f>SUM(D241:D245)</f>
        <v>794.4</v>
      </c>
      <c r="E240" s="23">
        <f>SUM(E241:E245)</f>
        <v>701.59999999999991</v>
      </c>
      <c r="G240" s="46"/>
      <c r="H240" s="47"/>
      <c r="I240" s="48"/>
    </row>
    <row r="241" spans="1:15" s="45" customFormat="1" ht="12.75" customHeight="1" x14ac:dyDescent="0.25">
      <c r="A241" s="133"/>
      <c r="B241" s="65" t="s">
        <v>64</v>
      </c>
      <c r="C241" s="120"/>
      <c r="D241" s="11">
        <v>0.9</v>
      </c>
      <c r="E241" s="11">
        <v>0.9</v>
      </c>
      <c r="G241" s="46"/>
      <c r="H241" s="47"/>
      <c r="I241" s="48"/>
    </row>
    <row r="242" spans="1:15" s="45" customFormat="1" ht="12.75" customHeight="1" x14ac:dyDescent="0.25">
      <c r="A242" s="133"/>
      <c r="B242" s="65" t="s">
        <v>20</v>
      </c>
      <c r="C242" s="120"/>
      <c r="D242" s="11">
        <v>472.3</v>
      </c>
      <c r="E242" s="11">
        <v>455.2</v>
      </c>
      <c r="F242" s="75"/>
      <c r="G242" s="46"/>
      <c r="H242" s="47"/>
      <c r="I242" s="48"/>
    </row>
    <row r="243" spans="1:15" s="45" customFormat="1" ht="12.75" customHeight="1" x14ac:dyDescent="0.25">
      <c r="A243" s="133"/>
      <c r="B243" s="51" t="s">
        <v>155</v>
      </c>
      <c r="C243" s="120"/>
      <c r="D243" s="11">
        <v>11.7</v>
      </c>
      <c r="E243" s="11">
        <v>9.4</v>
      </c>
      <c r="F243" s="75"/>
      <c r="G243" s="46"/>
      <c r="H243" s="47"/>
      <c r="I243" s="48"/>
    </row>
    <row r="244" spans="1:15" s="45" customFormat="1" ht="12.75" customHeight="1" x14ac:dyDescent="0.25">
      <c r="A244" s="133"/>
      <c r="B244" s="65" t="s">
        <v>10</v>
      </c>
      <c r="C244" s="120"/>
      <c r="D244" s="11">
        <v>293.10000000000002</v>
      </c>
      <c r="E244" s="11">
        <v>236.1</v>
      </c>
      <c r="F244" s="78"/>
      <c r="G244" s="46"/>
      <c r="H244" s="47"/>
      <c r="I244" s="48"/>
    </row>
    <row r="245" spans="1:15" s="45" customFormat="1" ht="12.75" customHeight="1" x14ac:dyDescent="0.25">
      <c r="A245" s="134"/>
      <c r="B245" s="66" t="s">
        <v>17</v>
      </c>
      <c r="C245" s="121"/>
      <c r="D245" s="11">
        <v>16.399999999999999</v>
      </c>
      <c r="E245" s="11"/>
      <c r="F245" s="78"/>
      <c r="G245" s="46"/>
      <c r="H245" s="47"/>
      <c r="I245" s="48"/>
    </row>
    <row r="246" spans="1:15" s="45" customFormat="1" ht="18" customHeight="1" x14ac:dyDescent="0.25">
      <c r="A246" s="126" t="s">
        <v>78</v>
      </c>
      <c r="B246" s="35" t="s">
        <v>83</v>
      </c>
      <c r="C246" s="36"/>
      <c r="D246" s="32">
        <f t="shared" ref="D246:E246" si="56">SUM(D247+D249)</f>
        <v>542.40000000000009</v>
      </c>
      <c r="E246" s="32">
        <f t="shared" si="56"/>
        <v>466.9</v>
      </c>
      <c r="J246" s="46"/>
      <c r="K246" s="47"/>
      <c r="L246" s="48"/>
      <c r="M246" s="48"/>
      <c r="N246" s="48"/>
      <c r="O246" s="48"/>
    </row>
    <row r="247" spans="1:15" s="45" customFormat="1" ht="15" customHeight="1" x14ac:dyDescent="0.25">
      <c r="A247" s="117"/>
      <c r="B247" s="18" t="s">
        <v>139</v>
      </c>
      <c r="C247" s="17" t="s">
        <v>11</v>
      </c>
      <c r="D247" s="16">
        <f>SUM(D248)</f>
        <v>12.5</v>
      </c>
      <c r="E247" s="86">
        <f>SUM(E248)</f>
        <v>0</v>
      </c>
      <c r="J247" s="46"/>
      <c r="K247" s="47"/>
      <c r="L247" s="48"/>
      <c r="M247" s="48"/>
      <c r="N247" s="48"/>
      <c r="O247" s="48"/>
    </row>
    <row r="248" spans="1:15" s="45" customFormat="1" ht="12.75" customHeight="1" x14ac:dyDescent="0.25">
      <c r="A248" s="117"/>
      <c r="B248" s="14" t="s">
        <v>15</v>
      </c>
      <c r="C248" s="6" t="s">
        <v>11</v>
      </c>
      <c r="D248" s="11">
        <v>12.5</v>
      </c>
      <c r="E248" s="11"/>
      <c r="F248" s="75"/>
      <c r="J248" s="46"/>
      <c r="K248" s="47"/>
      <c r="L248" s="48"/>
      <c r="M248" s="48"/>
      <c r="N248" s="48"/>
      <c r="O248" s="48"/>
    </row>
    <row r="249" spans="1:15" s="45" customFormat="1" ht="30.75" customHeight="1" x14ac:dyDescent="0.25">
      <c r="A249" s="117"/>
      <c r="B249" s="30" t="s">
        <v>144</v>
      </c>
      <c r="C249" s="21" t="s">
        <v>18</v>
      </c>
      <c r="D249" s="23">
        <f>SUM(D250:D254)</f>
        <v>529.90000000000009</v>
      </c>
      <c r="E249" s="23">
        <f>SUM(E250:E254)</f>
        <v>466.9</v>
      </c>
      <c r="J249" s="46"/>
      <c r="K249" s="47"/>
      <c r="L249" s="48"/>
      <c r="M249" s="48"/>
      <c r="N249" s="48"/>
      <c r="O249" s="48"/>
    </row>
    <row r="250" spans="1:15" s="45" customFormat="1" ht="12.75" customHeight="1" x14ac:dyDescent="0.25">
      <c r="A250" s="118"/>
      <c r="B250" s="50" t="s">
        <v>19</v>
      </c>
      <c r="C250" s="119" t="s">
        <v>18</v>
      </c>
      <c r="D250" s="11">
        <v>8.1</v>
      </c>
      <c r="E250" s="11">
        <v>8</v>
      </c>
      <c r="J250" s="46"/>
      <c r="K250" s="47"/>
      <c r="L250" s="48"/>
      <c r="M250" s="48"/>
      <c r="N250" s="48"/>
      <c r="O250" s="48"/>
    </row>
    <row r="251" spans="1:15" s="45" customFormat="1" ht="12.75" customHeight="1" x14ac:dyDescent="0.25">
      <c r="A251" s="118"/>
      <c r="B251" s="51" t="s">
        <v>20</v>
      </c>
      <c r="C251" s="120"/>
      <c r="D251" s="11">
        <v>250.4</v>
      </c>
      <c r="E251" s="11">
        <v>240.9</v>
      </c>
      <c r="F251" s="75"/>
      <c r="J251" s="46"/>
      <c r="K251" s="47"/>
      <c r="L251" s="48"/>
      <c r="M251" s="48"/>
      <c r="N251" s="48"/>
      <c r="O251" s="48"/>
    </row>
    <row r="252" spans="1:15" s="45" customFormat="1" ht="12.75" customHeight="1" x14ac:dyDescent="0.25">
      <c r="A252" s="118"/>
      <c r="B252" s="51" t="s">
        <v>155</v>
      </c>
      <c r="C252" s="120"/>
      <c r="D252" s="11">
        <v>1.6</v>
      </c>
      <c r="E252" s="11">
        <v>1.6</v>
      </c>
      <c r="F252" s="75"/>
      <c r="J252" s="46"/>
      <c r="K252" s="47"/>
      <c r="L252" s="48"/>
      <c r="M252" s="48"/>
      <c r="N252" s="48"/>
      <c r="O252" s="48"/>
    </row>
    <row r="253" spans="1:15" s="45" customFormat="1" ht="12.75" customHeight="1" x14ac:dyDescent="0.25">
      <c r="A253" s="118"/>
      <c r="B253" s="51" t="s">
        <v>10</v>
      </c>
      <c r="C253" s="120"/>
      <c r="D253" s="11">
        <v>249.1</v>
      </c>
      <c r="E253" s="11">
        <v>216.4</v>
      </c>
      <c r="F253" s="75"/>
      <c r="J253" s="46"/>
      <c r="K253" s="47"/>
      <c r="L253" s="48"/>
      <c r="M253" s="48"/>
      <c r="N253" s="48"/>
      <c r="O253" s="48"/>
    </row>
    <row r="254" spans="1:15" s="45" customFormat="1" ht="12.75" customHeight="1" x14ac:dyDescent="0.25">
      <c r="A254" s="118"/>
      <c r="B254" s="52" t="s">
        <v>17</v>
      </c>
      <c r="C254" s="121"/>
      <c r="D254" s="11">
        <v>20.7</v>
      </c>
      <c r="E254" s="11"/>
      <c r="F254" s="75"/>
      <c r="J254" s="46"/>
      <c r="K254" s="47"/>
      <c r="L254" s="48"/>
      <c r="M254" s="48"/>
      <c r="N254" s="48"/>
      <c r="O254" s="48"/>
    </row>
    <row r="255" spans="1:15" s="45" customFormat="1" ht="18" customHeight="1" x14ac:dyDescent="0.25">
      <c r="A255" s="117" t="s">
        <v>80</v>
      </c>
      <c r="B255" s="35" t="s">
        <v>85</v>
      </c>
      <c r="C255" s="36"/>
      <c r="D255" s="32">
        <f t="shared" ref="D255:E255" si="57">SUM(D256+D258)</f>
        <v>1082.3</v>
      </c>
      <c r="E255" s="32">
        <f t="shared" si="57"/>
        <v>925.8</v>
      </c>
      <c r="G255" s="68"/>
      <c r="H255" s="68"/>
      <c r="I255" s="64"/>
      <c r="J255" s="64"/>
      <c r="K255" s="47"/>
      <c r="L255" s="48"/>
      <c r="M255" s="48"/>
      <c r="N255" s="48"/>
      <c r="O255" s="48"/>
    </row>
    <row r="256" spans="1:15" s="45" customFormat="1" ht="15" customHeight="1" x14ac:dyDescent="0.25">
      <c r="A256" s="117"/>
      <c r="B256" s="18" t="s">
        <v>139</v>
      </c>
      <c r="C256" s="17" t="s">
        <v>11</v>
      </c>
      <c r="D256" s="16">
        <f>SUM(D257)</f>
        <v>22</v>
      </c>
      <c r="E256" s="86">
        <f>SUM(E257)</f>
        <v>0</v>
      </c>
      <c r="G256" s="68"/>
      <c r="H256" s="68"/>
      <c r="I256" s="64"/>
      <c r="J256" s="64"/>
      <c r="K256" s="47"/>
      <c r="L256" s="48"/>
      <c r="M256" s="48"/>
      <c r="N256" s="48"/>
      <c r="O256" s="48"/>
    </row>
    <row r="257" spans="1:15" s="45" customFormat="1" ht="12.75" customHeight="1" x14ac:dyDescent="0.25">
      <c r="A257" s="117"/>
      <c r="B257" s="14" t="s">
        <v>15</v>
      </c>
      <c r="C257" s="6"/>
      <c r="D257" s="11">
        <v>22</v>
      </c>
      <c r="E257" s="11"/>
      <c r="F257" s="75"/>
      <c r="G257" s="68"/>
      <c r="H257" s="68"/>
      <c r="I257" s="64"/>
      <c r="J257" s="64"/>
      <c r="K257" s="47"/>
      <c r="L257" s="48"/>
      <c r="M257" s="48"/>
      <c r="N257" s="48"/>
      <c r="O257" s="48"/>
    </row>
    <row r="258" spans="1:15" s="45" customFormat="1" ht="30.75" customHeight="1" x14ac:dyDescent="0.25">
      <c r="A258" s="117"/>
      <c r="B258" s="30" t="s">
        <v>144</v>
      </c>
      <c r="C258" s="21" t="s">
        <v>18</v>
      </c>
      <c r="D258" s="23">
        <f>SUM(D259:D263)</f>
        <v>1060.3</v>
      </c>
      <c r="E258" s="23">
        <f>SUM(E259:E263)</f>
        <v>925.8</v>
      </c>
      <c r="G258" s="68"/>
      <c r="H258" s="68"/>
      <c r="I258" s="64"/>
      <c r="J258" s="64"/>
      <c r="K258" s="47"/>
      <c r="L258" s="48"/>
      <c r="M258" s="48"/>
      <c r="N258" s="48"/>
      <c r="O258" s="48"/>
    </row>
    <row r="259" spans="1:15" s="45" customFormat="1" ht="12.75" customHeight="1" x14ac:dyDescent="0.25">
      <c r="A259" s="118"/>
      <c r="B259" s="50" t="s">
        <v>19</v>
      </c>
      <c r="C259" s="120"/>
      <c r="D259" s="11">
        <v>15.4</v>
      </c>
      <c r="E259" s="11">
        <v>15.2</v>
      </c>
      <c r="G259" s="68"/>
      <c r="H259" s="68"/>
      <c r="I259" s="64"/>
      <c r="J259" s="64"/>
      <c r="K259" s="47"/>
      <c r="L259" s="48"/>
      <c r="M259" s="48"/>
      <c r="N259" s="48"/>
      <c r="O259" s="48"/>
    </row>
    <row r="260" spans="1:15" s="45" customFormat="1" ht="12.75" customHeight="1" x14ac:dyDescent="0.25">
      <c r="A260" s="118"/>
      <c r="B260" s="51" t="s">
        <v>20</v>
      </c>
      <c r="C260" s="120"/>
      <c r="D260" s="11">
        <v>515.4</v>
      </c>
      <c r="E260" s="11">
        <v>495</v>
      </c>
      <c r="F260" s="75"/>
      <c r="G260" s="68"/>
      <c r="H260" s="68"/>
      <c r="I260" s="64"/>
      <c r="J260" s="64"/>
      <c r="K260" s="47"/>
      <c r="L260" s="48"/>
      <c r="M260" s="48"/>
      <c r="N260" s="48"/>
      <c r="O260" s="48"/>
    </row>
    <row r="261" spans="1:15" s="45" customFormat="1" ht="12.75" customHeight="1" x14ac:dyDescent="0.25">
      <c r="A261" s="118"/>
      <c r="B261" s="51" t="s">
        <v>155</v>
      </c>
      <c r="C261" s="120"/>
      <c r="D261" s="11">
        <v>0.5</v>
      </c>
      <c r="E261" s="11">
        <v>0.5</v>
      </c>
      <c r="F261" s="75"/>
      <c r="G261" s="68"/>
      <c r="H261" s="68"/>
      <c r="I261" s="64"/>
      <c r="J261" s="64"/>
      <c r="K261" s="47"/>
      <c r="L261" s="48"/>
      <c r="M261" s="48"/>
      <c r="N261" s="48"/>
      <c r="O261" s="48"/>
    </row>
    <row r="262" spans="1:15" s="45" customFormat="1" ht="12.75" customHeight="1" x14ac:dyDescent="0.25">
      <c r="A262" s="118"/>
      <c r="B262" s="51" t="s">
        <v>10</v>
      </c>
      <c r="C262" s="120"/>
      <c r="D262" s="11">
        <v>467.9</v>
      </c>
      <c r="E262" s="11">
        <v>415.1</v>
      </c>
      <c r="F262" s="75"/>
      <c r="G262" s="68"/>
      <c r="H262" s="68"/>
      <c r="I262" s="64"/>
      <c r="J262" s="64"/>
      <c r="K262" s="47"/>
      <c r="L262" s="48"/>
      <c r="M262" s="48"/>
      <c r="N262" s="48"/>
      <c r="O262" s="48"/>
    </row>
    <row r="263" spans="1:15" s="45" customFormat="1" ht="12.75" customHeight="1" x14ac:dyDescent="0.25">
      <c r="A263" s="118"/>
      <c r="B263" s="52" t="s">
        <v>17</v>
      </c>
      <c r="C263" s="121"/>
      <c r="D263" s="11">
        <v>61.1</v>
      </c>
      <c r="E263" s="11"/>
      <c r="F263" s="75"/>
      <c r="G263" s="68"/>
      <c r="H263" s="68"/>
      <c r="I263" s="64"/>
      <c r="J263" s="64"/>
      <c r="K263" s="47"/>
      <c r="L263" s="48"/>
      <c r="M263" s="48"/>
      <c r="N263" s="48"/>
      <c r="O263" s="48"/>
    </row>
    <row r="264" spans="1:15" s="45" customFormat="1" ht="18" customHeight="1" x14ac:dyDescent="0.25">
      <c r="A264" s="117" t="s">
        <v>81</v>
      </c>
      <c r="B264" s="35" t="s">
        <v>87</v>
      </c>
      <c r="C264" s="36"/>
      <c r="D264" s="32">
        <f t="shared" ref="D264:E264" si="58">SUM(D265+D267)</f>
        <v>495.4</v>
      </c>
      <c r="E264" s="32">
        <f t="shared" si="58"/>
        <v>435.2</v>
      </c>
      <c r="G264" s="68"/>
      <c r="H264" s="68"/>
      <c r="I264" s="64"/>
      <c r="J264" s="64"/>
      <c r="K264" s="47"/>
      <c r="L264" s="48"/>
      <c r="M264" s="48"/>
      <c r="N264" s="48"/>
      <c r="O264" s="48"/>
    </row>
    <row r="265" spans="1:15" s="45" customFormat="1" ht="15" customHeight="1" x14ac:dyDescent="0.25">
      <c r="A265" s="117"/>
      <c r="B265" s="18" t="s">
        <v>139</v>
      </c>
      <c r="C265" s="17" t="s">
        <v>11</v>
      </c>
      <c r="D265" s="16">
        <f>SUM(D266)</f>
        <v>6</v>
      </c>
      <c r="E265" s="86">
        <f>SUM(E266)</f>
        <v>0</v>
      </c>
      <c r="G265" s="68"/>
      <c r="H265" s="68"/>
      <c r="I265" s="64"/>
      <c r="J265" s="64"/>
      <c r="K265" s="47"/>
      <c r="L265" s="48"/>
      <c r="M265" s="48"/>
      <c r="N265" s="48"/>
      <c r="O265" s="48"/>
    </row>
    <row r="266" spans="1:15" s="45" customFormat="1" ht="12.75" customHeight="1" x14ac:dyDescent="0.25">
      <c r="A266" s="117"/>
      <c r="B266" s="14" t="s">
        <v>15</v>
      </c>
      <c r="C266" s="6"/>
      <c r="D266" s="11">
        <v>6</v>
      </c>
      <c r="E266" s="11"/>
      <c r="G266" s="68"/>
      <c r="H266" s="68"/>
      <c r="I266" s="64"/>
      <c r="J266" s="64"/>
      <c r="K266" s="47"/>
      <c r="L266" s="48"/>
      <c r="M266" s="48"/>
      <c r="N266" s="48"/>
      <c r="O266" s="48"/>
    </row>
    <row r="267" spans="1:15" s="45" customFormat="1" ht="30.75" customHeight="1" x14ac:dyDescent="0.25">
      <c r="A267" s="117"/>
      <c r="B267" s="30" t="s">
        <v>144</v>
      </c>
      <c r="C267" s="21" t="s">
        <v>18</v>
      </c>
      <c r="D267" s="23">
        <f t="shared" ref="D267:E267" si="59">SUM(D268:D271)</f>
        <v>489.4</v>
      </c>
      <c r="E267" s="23">
        <f t="shared" si="59"/>
        <v>435.2</v>
      </c>
      <c r="G267" s="68"/>
      <c r="H267" s="68"/>
      <c r="I267" s="64"/>
      <c r="J267" s="64"/>
      <c r="K267" s="47"/>
      <c r="L267" s="48"/>
      <c r="M267" s="48"/>
      <c r="N267" s="48"/>
      <c r="O267" s="48"/>
    </row>
    <row r="268" spans="1:15" s="45" customFormat="1" ht="12.75" customHeight="1" x14ac:dyDescent="0.25">
      <c r="A268" s="118"/>
      <c r="B268" s="50" t="s">
        <v>19</v>
      </c>
      <c r="C268" s="119"/>
      <c r="D268" s="11">
        <v>15.4</v>
      </c>
      <c r="E268" s="11">
        <v>15.2</v>
      </c>
      <c r="G268" s="68"/>
      <c r="H268" s="68"/>
      <c r="I268" s="64"/>
      <c r="J268" s="64"/>
      <c r="K268" s="47"/>
      <c r="L268" s="48"/>
      <c r="M268" s="48"/>
      <c r="N268" s="48"/>
      <c r="O268" s="48"/>
    </row>
    <row r="269" spans="1:15" s="45" customFormat="1" ht="12.75" customHeight="1" x14ac:dyDescent="0.25">
      <c r="A269" s="118"/>
      <c r="B269" s="51" t="s">
        <v>20</v>
      </c>
      <c r="C269" s="120"/>
      <c r="D269" s="11">
        <v>172.1</v>
      </c>
      <c r="E269" s="11">
        <v>166.2</v>
      </c>
      <c r="F269" s="75"/>
      <c r="G269" s="68"/>
      <c r="H269" s="68"/>
      <c r="I269" s="64"/>
      <c r="J269" s="64"/>
      <c r="K269" s="47"/>
      <c r="L269" s="48"/>
      <c r="M269" s="48"/>
      <c r="N269" s="48"/>
      <c r="O269" s="48"/>
    </row>
    <row r="270" spans="1:15" s="45" customFormat="1" ht="12.75" customHeight="1" x14ac:dyDescent="0.25">
      <c r="A270" s="118"/>
      <c r="B270" s="51" t="s">
        <v>10</v>
      </c>
      <c r="C270" s="120"/>
      <c r="D270" s="11">
        <v>283</v>
      </c>
      <c r="E270" s="11">
        <v>253.8</v>
      </c>
      <c r="F270" s="75"/>
      <c r="G270" s="68"/>
      <c r="H270" s="68"/>
      <c r="I270" s="64"/>
      <c r="J270" s="64"/>
      <c r="K270" s="47"/>
      <c r="L270" s="48"/>
      <c r="M270" s="48"/>
      <c r="N270" s="48"/>
      <c r="O270" s="48"/>
    </row>
    <row r="271" spans="1:15" s="45" customFormat="1" ht="12.75" customHeight="1" x14ac:dyDescent="0.25">
      <c r="A271" s="118"/>
      <c r="B271" s="52" t="s">
        <v>17</v>
      </c>
      <c r="C271" s="121"/>
      <c r="D271" s="11">
        <v>18.899999999999999</v>
      </c>
      <c r="E271" s="11"/>
      <c r="F271" s="78"/>
      <c r="G271" s="68"/>
      <c r="H271" s="68"/>
      <c r="I271" s="64"/>
      <c r="J271" s="64"/>
      <c r="K271" s="47"/>
      <c r="L271" s="48"/>
      <c r="M271" s="48"/>
      <c r="N271" s="48"/>
      <c r="O271" s="48"/>
    </row>
    <row r="272" spans="1:15" s="45" customFormat="1" ht="18" customHeight="1" x14ac:dyDescent="0.25">
      <c r="A272" s="117" t="s">
        <v>82</v>
      </c>
      <c r="B272" s="35" t="s">
        <v>89</v>
      </c>
      <c r="C272" s="36"/>
      <c r="D272" s="32">
        <f>SUM(D273+D275)</f>
        <v>815.2</v>
      </c>
      <c r="E272" s="32">
        <f>SUM(E273+E275)</f>
        <v>702.6</v>
      </c>
      <c r="G272" s="68"/>
      <c r="H272" s="68"/>
      <c r="I272" s="68"/>
      <c r="J272" s="68"/>
      <c r="K272" s="47"/>
      <c r="L272" s="48"/>
      <c r="M272" s="48"/>
      <c r="N272" s="48"/>
      <c r="O272" s="48"/>
    </row>
    <row r="273" spans="1:17" s="45" customFormat="1" ht="15" customHeight="1" x14ac:dyDescent="0.25">
      <c r="A273" s="117"/>
      <c r="B273" s="18" t="s">
        <v>139</v>
      </c>
      <c r="C273" s="17" t="s">
        <v>11</v>
      </c>
      <c r="D273" s="16">
        <f>SUM(D274)</f>
        <v>5</v>
      </c>
      <c r="E273" s="86">
        <f>SUM(E274)</f>
        <v>0</v>
      </c>
      <c r="G273" s="68"/>
      <c r="H273" s="68"/>
      <c r="I273" s="68"/>
      <c r="J273" s="68"/>
      <c r="K273" s="47"/>
      <c r="L273" s="48"/>
      <c r="M273" s="48"/>
      <c r="N273" s="48"/>
      <c r="O273" s="48"/>
    </row>
    <row r="274" spans="1:17" s="45" customFormat="1" ht="12.75" customHeight="1" x14ac:dyDescent="0.25">
      <c r="A274" s="117"/>
      <c r="B274" s="90" t="s">
        <v>15</v>
      </c>
      <c r="C274" s="6"/>
      <c r="D274" s="11">
        <v>5</v>
      </c>
      <c r="E274" s="11"/>
      <c r="F274" s="75"/>
      <c r="G274" s="68"/>
      <c r="H274" s="68"/>
      <c r="I274" s="68"/>
      <c r="J274" s="68"/>
      <c r="K274" s="47"/>
      <c r="L274" s="48"/>
      <c r="M274" s="48"/>
      <c r="N274" s="48"/>
      <c r="O274" s="48"/>
    </row>
    <row r="275" spans="1:17" s="45" customFormat="1" ht="30.75" customHeight="1" x14ac:dyDescent="0.25">
      <c r="A275" s="118"/>
      <c r="B275" s="22" t="s">
        <v>144</v>
      </c>
      <c r="C275" s="21" t="s">
        <v>18</v>
      </c>
      <c r="D275" s="23">
        <f>SUM(D276:D280)</f>
        <v>810.2</v>
      </c>
      <c r="E275" s="23">
        <f>SUM(E276:E280)</f>
        <v>702.6</v>
      </c>
      <c r="G275" s="68"/>
      <c r="H275" s="68"/>
      <c r="I275" s="68"/>
      <c r="J275" s="68"/>
      <c r="K275" s="47"/>
      <c r="L275" s="48"/>
      <c r="M275" s="48"/>
      <c r="N275" s="48"/>
      <c r="O275" s="48"/>
    </row>
    <row r="276" spans="1:17" s="45" customFormat="1" ht="12.75" customHeight="1" x14ac:dyDescent="0.25">
      <c r="A276" s="118"/>
      <c r="B276" s="51" t="s">
        <v>19</v>
      </c>
      <c r="C276" s="120"/>
      <c r="D276" s="11">
        <v>28.3</v>
      </c>
      <c r="E276" s="11">
        <v>20.6</v>
      </c>
      <c r="G276" s="68"/>
      <c r="H276" s="68"/>
      <c r="I276" s="68"/>
      <c r="J276" s="68"/>
      <c r="K276" s="47"/>
      <c r="L276" s="48"/>
      <c r="M276" s="48"/>
      <c r="N276" s="48"/>
      <c r="O276" s="48"/>
    </row>
    <row r="277" spans="1:17" s="45" customFormat="1" ht="12.75" customHeight="1" x14ac:dyDescent="0.25">
      <c r="A277" s="118"/>
      <c r="B277" s="51" t="s">
        <v>20</v>
      </c>
      <c r="C277" s="120"/>
      <c r="D277" s="11">
        <v>269.60000000000002</v>
      </c>
      <c r="E277" s="11">
        <v>261.10000000000002</v>
      </c>
      <c r="F277" s="75"/>
      <c r="G277" s="68"/>
      <c r="H277" s="68"/>
      <c r="I277" s="64"/>
      <c r="J277" s="64"/>
      <c r="K277" s="47"/>
      <c r="L277" s="48"/>
      <c r="M277" s="48"/>
      <c r="N277" s="48"/>
      <c r="O277" s="48"/>
    </row>
    <row r="278" spans="1:17" s="45" customFormat="1" ht="12.75" customHeight="1" x14ac:dyDescent="0.25">
      <c r="A278" s="118"/>
      <c r="B278" s="51" t="s">
        <v>155</v>
      </c>
      <c r="C278" s="120"/>
      <c r="D278" s="11">
        <v>1.7</v>
      </c>
      <c r="E278" s="11">
        <v>1.7</v>
      </c>
      <c r="F278" s="75"/>
      <c r="G278" s="68"/>
      <c r="H278" s="68"/>
      <c r="I278" s="64"/>
      <c r="J278" s="64"/>
      <c r="K278" s="47"/>
      <c r="L278" s="48"/>
      <c r="M278" s="48"/>
      <c r="N278" s="48"/>
      <c r="O278" s="48"/>
    </row>
    <row r="279" spans="1:17" s="45" customFormat="1" ht="12.75" customHeight="1" x14ac:dyDescent="0.25">
      <c r="A279" s="118"/>
      <c r="B279" s="51" t="s">
        <v>10</v>
      </c>
      <c r="C279" s="120"/>
      <c r="D279" s="11">
        <v>466.4</v>
      </c>
      <c r="E279" s="11">
        <v>419.2</v>
      </c>
      <c r="F279" s="75"/>
      <c r="G279" s="68"/>
      <c r="H279" s="68"/>
      <c r="I279" s="64"/>
      <c r="J279" s="64"/>
      <c r="K279" s="47"/>
      <c r="L279" s="48"/>
      <c r="M279" s="48"/>
      <c r="N279" s="48"/>
      <c r="O279" s="48"/>
    </row>
    <row r="280" spans="1:17" s="45" customFormat="1" ht="12.75" customHeight="1" x14ac:dyDescent="0.25">
      <c r="A280" s="118"/>
      <c r="B280" s="52" t="s">
        <v>17</v>
      </c>
      <c r="C280" s="121"/>
      <c r="D280" s="11">
        <v>44.2</v>
      </c>
      <c r="E280" s="11"/>
      <c r="G280" s="68"/>
      <c r="H280" s="68"/>
      <c r="I280" s="64"/>
      <c r="J280" s="64"/>
      <c r="K280" s="47"/>
      <c r="L280" s="48"/>
      <c r="M280" s="48"/>
      <c r="N280" s="48"/>
      <c r="O280" s="48"/>
    </row>
    <row r="281" spans="1:17" s="45" customFormat="1" ht="18" customHeight="1" x14ac:dyDescent="0.25">
      <c r="A281" s="117" t="s">
        <v>84</v>
      </c>
      <c r="B281" s="35" t="s">
        <v>91</v>
      </c>
      <c r="C281" s="36"/>
      <c r="D281" s="32">
        <f t="shared" ref="D281:E281" si="60">SUM(D282+D284)</f>
        <v>447.7</v>
      </c>
      <c r="E281" s="32">
        <f t="shared" si="60"/>
        <v>391.6</v>
      </c>
      <c r="G281" s="49"/>
      <c r="H281" s="49"/>
      <c r="I281" s="49"/>
      <c r="J281" s="46"/>
      <c r="K281" s="47"/>
      <c r="L281" s="48"/>
      <c r="M281" s="48"/>
      <c r="N281" s="48"/>
      <c r="O281" s="48"/>
    </row>
    <row r="282" spans="1:17" s="45" customFormat="1" ht="15" customHeight="1" x14ac:dyDescent="0.25">
      <c r="A282" s="117"/>
      <c r="B282" s="18" t="s">
        <v>139</v>
      </c>
      <c r="C282" s="17" t="s">
        <v>11</v>
      </c>
      <c r="D282" s="16">
        <f>SUM(D283)</f>
        <v>2.4</v>
      </c>
      <c r="E282" s="86">
        <f>SUM(E283)</f>
        <v>0</v>
      </c>
      <c r="G282" s="49"/>
      <c r="H282" s="49"/>
      <c r="I282" s="49"/>
      <c r="J282" s="46"/>
      <c r="K282" s="47"/>
      <c r="L282" s="48"/>
      <c r="M282" s="48"/>
      <c r="N282" s="48"/>
      <c r="O282" s="48"/>
    </row>
    <row r="283" spans="1:17" s="45" customFormat="1" ht="12.75" customHeight="1" x14ac:dyDescent="0.25">
      <c r="A283" s="117"/>
      <c r="B283" s="90" t="s">
        <v>15</v>
      </c>
      <c r="C283" s="6"/>
      <c r="D283" s="11">
        <v>2.4</v>
      </c>
      <c r="E283" s="11"/>
      <c r="J283" s="46"/>
      <c r="K283" s="47"/>
      <c r="L283" s="48"/>
      <c r="M283" s="48"/>
      <c r="N283" s="48"/>
      <c r="O283" s="48"/>
      <c r="P283" s="49"/>
      <c r="Q283" s="49"/>
    </row>
    <row r="284" spans="1:17" s="45" customFormat="1" ht="30.75" customHeight="1" x14ac:dyDescent="0.25">
      <c r="A284" s="118"/>
      <c r="B284" s="22" t="s">
        <v>144</v>
      </c>
      <c r="C284" s="21" t="s">
        <v>18</v>
      </c>
      <c r="D284" s="23">
        <f>SUM(D285:D289)</f>
        <v>445.3</v>
      </c>
      <c r="E284" s="23">
        <f>SUM(E285:E289)</f>
        <v>391.6</v>
      </c>
      <c r="J284" s="46"/>
      <c r="K284" s="47"/>
      <c r="L284" s="48"/>
      <c r="M284" s="48"/>
      <c r="N284" s="48"/>
      <c r="O284" s="48"/>
      <c r="P284" s="49"/>
      <c r="Q284" s="49"/>
    </row>
    <row r="285" spans="1:17" s="45" customFormat="1" ht="12.75" customHeight="1" x14ac:dyDescent="0.25">
      <c r="A285" s="118"/>
      <c r="B285" s="51" t="s">
        <v>19</v>
      </c>
      <c r="C285" s="120"/>
      <c r="D285" s="11">
        <v>25.1</v>
      </c>
      <c r="E285" s="11">
        <v>18.899999999999999</v>
      </c>
      <c r="J285" s="46"/>
      <c r="K285" s="47"/>
      <c r="L285" s="48"/>
      <c r="M285" s="48"/>
      <c r="N285" s="48"/>
      <c r="O285" s="48"/>
      <c r="P285" s="49"/>
      <c r="Q285" s="49"/>
    </row>
    <row r="286" spans="1:17" s="45" customFormat="1" ht="12.75" customHeight="1" x14ac:dyDescent="0.25">
      <c r="A286" s="118"/>
      <c r="B286" s="51" t="s">
        <v>20</v>
      </c>
      <c r="C286" s="120"/>
      <c r="D286" s="11">
        <v>147.80000000000001</v>
      </c>
      <c r="E286" s="11">
        <v>142.4</v>
      </c>
      <c r="F286" s="75"/>
      <c r="J286" s="46"/>
      <c r="K286" s="47"/>
      <c r="L286" s="48"/>
      <c r="M286" s="48"/>
      <c r="N286" s="48"/>
      <c r="O286" s="48"/>
      <c r="P286" s="49"/>
      <c r="Q286" s="49"/>
    </row>
    <row r="287" spans="1:17" s="45" customFormat="1" ht="12.75" customHeight="1" x14ac:dyDescent="0.25">
      <c r="A287" s="118"/>
      <c r="B287" s="51" t="s">
        <v>155</v>
      </c>
      <c r="C287" s="120"/>
      <c r="D287" s="11">
        <v>0.6</v>
      </c>
      <c r="E287" s="11">
        <v>0.6</v>
      </c>
      <c r="F287" s="75"/>
      <c r="J287" s="46"/>
      <c r="K287" s="47"/>
      <c r="L287" s="48"/>
      <c r="M287" s="48"/>
      <c r="N287" s="48"/>
      <c r="O287" s="48"/>
      <c r="P287" s="49"/>
      <c r="Q287" s="49"/>
    </row>
    <row r="288" spans="1:17" s="45" customFormat="1" ht="12.75" customHeight="1" x14ac:dyDescent="0.25">
      <c r="A288" s="118"/>
      <c r="B288" s="51" t="s">
        <v>10</v>
      </c>
      <c r="C288" s="120"/>
      <c r="D288" s="11">
        <v>255.8</v>
      </c>
      <c r="E288" s="11">
        <v>229.7</v>
      </c>
      <c r="J288" s="46"/>
      <c r="K288" s="47"/>
      <c r="L288" s="48"/>
      <c r="M288" s="48"/>
      <c r="N288" s="48"/>
      <c r="O288" s="48"/>
      <c r="P288" s="49"/>
      <c r="Q288" s="49"/>
    </row>
    <row r="289" spans="1:17" s="45" customFormat="1" ht="12.75" customHeight="1" x14ac:dyDescent="0.25">
      <c r="A289" s="118"/>
      <c r="B289" s="52" t="s">
        <v>17</v>
      </c>
      <c r="C289" s="121"/>
      <c r="D289" s="11">
        <v>16</v>
      </c>
      <c r="E289" s="11"/>
      <c r="F289" s="75"/>
      <c r="J289" s="46"/>
      <c r="K289" s="47"/>
      <c r="L289" s="48"/>
      <c r="M289" s="48"/>
      <c r="N289" s="48"/>
      <c r="O289" s="48"/>
      <c r="P289" s="49"/>
      <c r="Q289" s="49"/>
    </row>
    <row r="290" spans="1:17" s="45" customFormat="1" ht="18" customHeight="1" x14ac:dyDescent="0.25">
      <c r="A290" s="117" t="s">
        <v>86</v>
      </c>
      <c r="B290" s="35" t="s">
        <v>93</v>
      </c>
      <c r="C290" s="36"/>
      <c r="D290" s="32">
        <f t="shared" ref="D290:E290" si="61">SUM(D291+D293)</f>
        <v>479.4</v>
      </c>
      <c r="E290" s="32">
        <f t="shared" si="61"/>
        <v>412.70000000000005</v>
      </c>
      <c r="J290" s="46"/>
      <c r="K290" s="47"/>
      <c r="L290" s="48"/>
      <c r="M290" s="48"/>
      <c r="N290" s="48"/>
      <c r="O290" s="48"/>
      <c r="P290" s="49"/>
      <c r="Q290" s="49"/>
    </row>
    <row r="291" spans="1:17" s="45" customFormat="1" ht="15" customHeight="1" x14ac:dyDescent="0.25">
      <c r="A291" s="117"/>
      <c r="B291" s="18" t="s">
        <v>139</v>
      </c>
      <c r="C291" s="17" t="s">
        <v>11</v>
      </c>
      <c r="D291" s="16">
        <f>SUM(D292)</f>
        <v>5</v>
      </c>
      <c r="E291" s="86">
        <f>SUM(E292)</f>
        <v>0</v>
      </c>
      <c r="J291" s="46"/>
      <c r="K291" s="47"/>
      <c r="L291" s="48"/>
      <c r="M291" s="48"/>
      <c r="N291" s="48"/>
      <c r="O291" s="48"/>
      <c r="P291" s="49"/>
      <c r="Q291" s="49"/>
    </row>
    <row r="292" spans="1:17" s="45" customFormat="1" ht="12.75" customHeight="1" x14ac:dyDescent="0.25">
      <c r="A292" s="117"/>
      <c r="B292" s="90" t="s">
        <v>15</v>
      </c>
      <c r="C292" s="6"/>
      <c r="D292" s="11">
        <v>5</v>
      </c>
      <c r="E292" s="11"/>
      <c r="F292" s="75"/>
      <c r="J292" s="46"/>
      <c r="K292" s="47"/>
      <c r="L292" s="48"/>
      <c r="M292" s="48"/>
      <c r="N292" s="48"/>
      <c r="O292" s="48"/>
      <c r="P292" s="49"/>
      <c r="Q292" s="49"/>
    </row>
    <row r="293" spans="1:17" s="45" customFormat="1" ht="30.75" customHeight="1" x14ac:dyDescent="0.25">
      <c r="A293" s="118"/>
      <c r="B293" s="22" t="s">
        <v>144</v>
      </c>
      <c r="C293" s="21" t="s">
        <v>18</v>
      </c>
      <c r="D293" s="23">
        <f>SUM(D294:D297)</f>
        <v>474.4</v>
      </c>
      <c r="E293" s="23">
        <f>SUM(E294:E297)</f>
        <v>412.70000000000005</v>
      </c>
      <c r="J293" s="46"/>
      <c r="K293" s="47"/>
      <c r="L293" s="48"/>
      <c r="M293" s="48"/>
      <c r="N293" s="48"/>
      <c r="O293" s="48"/>
      <c r="P293" s="49"/>
      <c r="Q293" s="49"/>
    </row>
    <row r="294" spans="1:17" s="45" customFormat="1" ht="12.75" customHeight="1" x14ac:dyDescent="0.25">
      <c r="A294" s="118"/>
      <c r="B294" s="50" t="s">
        <v>19</v>
      </c>
      <c r="C294" s="127"/>
      <c r="D294" s="11">
        <v>15.6</v>
      </c>
      <c r="E294" s="11">
        <v>15.4</v>
      </c>
      <c r="J294" s="46"/>
      <c r="K294" s="47"/>
      <c r="L294" s="48"/>
      <c r="M294" s="48"/>
      <c r="N294" s="48"/>
      <c r="O294" s="48"/>
      <c r="P294" s="49"/>
      <c r="Q294" s="49"/>
    </row>
    <row r="295" spans="1:17" s="45" customFormat="1" ht="12.75" customHeight="1" x14ac:dyDescent="0.25">
      <c r="A295" s="118"/>
      <c r="B295" s="51" t="s">
        <v>20</v>
      </c>
      <c r="C295" s="128"/>
      <c r="D295" s="11">
        <v>175.1</v>
      </c>
      <c r="E295" s="11">
        <v>168.5</v>
      </c>
      <c r="F295" s="75"/>
      <c r="J295" s="46"/>
      <c r="K295" s="47"/>
      <c r="L295" s="48"/>
      <c r="M295" s="48"/>
      <c r="N295" s="48"/>
      <c r="O295" s="48"/>
      <c r="P295" s="49"/>
      <c r="Q295" s="49"/>
    </row>
    <row r="296" spans="1:17" s="45" customFormat="1" ht="12.75" customHeight="1" x14ac:dyDescent="0.25">
      <c r="A296" s="118"/>
      <c r="B296" s="51" t="s">
        <v>10</v>
      </c>
      <c r="C296" s="128"/>
      <c r="D296" s="11">
        <v>262.5</v>
      </c>
      <c r="E296" s="11">
        <v>228.8</v>
      </c>
      <c r="F296" s="75"/>
      <c r="J296" s="46"/>
      <c r="K296" s="47"/>
      <c r="L296" s="48"/>
      <c r="M296" s="48"/>
      <c r="N296" s="48"/>
      <c r="O296" s="48"/>
      <c r="P296" s="49"/>
      <c r="Q296" s="49"/>
    </row>
    <row r="297" spans="1:17" s="45" customFormat="1" ht="12.75" customHeight="1" x14ac:dyDescent="0.25">
      <c r="A297" s="118"/>
      <c r="B297" s="52" t="s">
        <v>17</v>
      </c>
      <c r="C297" s="129"/>
      <c r="D297" s="11">
        <v>21.2</v>
      </c>
      <c r="E297" s="11"/>
      <c r="F297" s="75"/>
      <c r="J297" s="46"/>
      <c r="K297" s="47"/>
      <c r="L297" s="48"/>
      <c r="M297" s="48"/>
      <c r="N297" s="48"/>
      <c r="O297" s="48"/>
      <c r="P297" s="49"/>
      <c r="Q297" s="49"/>
    </row>
    <row r="298" spans="1:17" s="45" customFormat="1" ht="18" customHeight="1" x14ac:dyDescent="0.25">
      <c r="A298" s="117" t="s">
        <v>88</v>
      </c>
      <c r="B298" s="35" t="s">
        <v>95</v>
      </c>
      <c r="C298" s="36"/>
      <c r="D298" s="32">
        <f t="shared" ref="D298:E298" si="62">SUM(D299+D301)</f>
        <v>800.6</v>
      </c>
      <c r="E298" s="32">
        <f t="shared" si="62"/>
        <v>659.5</v>
      </c>
      <c r="J298" s="46"/>
      <c r="K298" s="47"/>
      <c r="L298" s="48"/>
      <c r="M298" s="48"/>
      <c r="N298" s="48"/>
      <c r="O298" s="48"/>
      <c r="P298" s="49"/>
      <c r="Q298" s="49"/>
    </row>
    <row r="299" spans="1:17" s="45" customFormat="1" ht="15" customHeight="1" x14ac:dyDescent="0.25">
      <c r="A299" s="117"/>
      <c r="B299" s="18" t="s">
        <v>139</v>
      </c>
      <c r="C299" s="17" t="s">
        <v>11</v>
      </c>
      <c r="D299" s="16">
        <f>SUM(D300)</f>
        <v>10</v>
      </c>
      <c r="E299" s="86">
        <f>SUM(E300)</f>
        <v>0</v>
      </c>
      <c r="J299" s="46"/>
      <c r="K299" s="47"/>
      <c r="L299" s="48"/>
      <c r="M299" s="48"/>
      <c r="N299" s="48"/>
      <c r="O299" s="48"/>
      <c r="P299" s="49"/>
      <c r="Q299" s="49"/>
    </row>
    <row r="300" spans="1:17" s="45" customFormat="1" ht="12.75" customHeight="1" x14ac:dyDescent="0.25">
      <c r="A300" s="117"/>
      <c r="B300" s="14" t="s">
        <v>15</v>
      </c>
      <c r="C300" s="6"/>
      <c r="D300" s="11">
        <v>10</v>
      </c>
      <c r="E300" s="11"/>
      <c r="J300" s="46"/>
      <c r="K300" s="47"/>
      <c r="L300" s="48"/>
      <c r="M300" s="48"/>
      <c r="N300" s="48"/>
      <c r="O300" s="48"/>
      <c r="P300" s="49"/>
      <c r="Q300" s="49"/>
    </row>
    <row r="301" spans="1:17" s="45" customFormat="1" ht="30.75" customHeight="1" x14ac:dyDescent="0.25">
      <c r="A301" s="117"/>
      <c r="B301" s="30" t="s">
        <v>144</v>
      </c>
      <c r="C301" s="21" t="s">
        <v>18</v>
      </c>
      <c r="D301" s="23">
        <f>SUM(D302:D306)</f>
        <v>790.6</v>
      </c>
      <c r="E301" s="23">
        <f>SUM(E302:E306)</f>
        <v>659.5</v>
      </c>
      <c r="J301" s="46"/>
      <c r="K301" s="47"/>
      <c r="L301" s="48"/>
      <c r="M301" s="48"/>
      <c r="N301" s="48"/>
      <c r="O301" s="48"/>
      <c r="P301" s="49"/>
      <c r="Q301" s="49"/>
    </row>
    <row r="302" spans="1:17" s="45" customFormat="1" ht="12.75" customHeight="1" x14ac:dyDescent="0.25">
      <c r="A302" s="118"/>
      <c r="B302" s="42" t="s">
        <v>19</v>
      </c>
      <c r="C302" s="127"/>
      <c r="D302" s="11">
        <v>21.8</v>
      </c>
      <c r="E302" s="11">
        <v>16.2</v>
      </c>
      <c r="J302" s="46"/>
      <c r="K302" s="47"/>
      <c r="L302" s="48"/>
      <c r="M302" s="48"/>
      <c r="N302" s="48"/>
      <c r="O302" s="48"/>
      <c r="P302" s="49"/>
      <c r="Q302" s="49"/>
    </row>
    <row r="303" spans="1:17" s="45" customFormat="1" ht="12.75" customHeight="1" x14ac:dyDescent="0.25">
      <c r="A303" s="118"/>
      <c r="B303" s="51" t="s">
        <v>20</v>
      </c>
      <c r="C303" s="128"/>
      <c r="D303" s="11">
        <v>297.5</v>
      </c>
      <c r="E303" s="11">
        <v>286.7</v>
      </c>
      <c r="F303" s="75"/>
      <c r="J303" s="46"/>
      <c r="K303" s="47"/>
      <c r="L303" s="48"/>
      <c r="M303" s="48"/>
      <c r="N303" s="48"/>
      <c r="O303" s="48"/>
      <c r="P303" s="49"/>
      <c r="Q303" s="49"/>
    </row>
    <row r="304" spans="1:17" s="45" customFormat="1" ht="12.75" customHeight="1" x14ac:dyDescent="0.25">
      <c r="A304" s="118"/>
      <c r="B304" s="51" t="s">
        <v>155</v>
      </c>
      <c r="C304" s="128"/>
      <c r="D304" s="11">
        <v>0.2</v>
      </c>
      <c r="E304" s="11">
        <v>0.2</v>
      </c>
      <c r="F304" s="75"/>
      <c r="J304" s="46"/>
      <c r="K304" s="47"/>
      <c r="L304" s="48"/>
      <c r="M304" s="48"/>
      <c r="N304" s="48"/>
      <c r="O304" s="48"/>
      <c r="P304" s="49"/>
      <c r="Q304" s="49"/>
    </row>
    <row r="305" spans="1:17" s="45" customFormat="1" ht="12.75" customHeight="1" x14ac:dyDescent="0.25">
      <c r="A305" s="118"/>
      <c r="B305" s="51" t="s">
        <v>10</v>
      </c>
      <c r="C305" s="128"/>
      <c r="D305" s="11">
        <v>415.9</v>
      </c>
      <c r="E305" s="11">
        <v>356.4</v>
      </c>
      <c r="F305" s="75"/>
      <c r="J305" s="46" t="s">
        <v>143</v>
      </c>
      <c r="K305" s="47"/>
      <c r="L305" s="48"/>
      <c r="M305" s="48"/>
      <c r="N305" s="48"/>
      <c r="O305" s="48"/>
      <c r="P305" s="49"/>
      <c r="Q305" s="49"/>
    </row>
    <row r="306" spans="1:17" s="45" customFormat="1" ht="12.75" customHeight="1" x14ac:dyDescent="0.25">
      <c r="A306" s="118"/>
      <c r="B306" s="52" t="s">
        <v>17</v>
      </c>
      <c r="C306" s="129"/>
      <c r="D306" s="11">
        <v>55.2</v>
      </c>
      <c r="E306" s="11"/>
      <c r="F306" s="75"/>
      <c r="J306" s="46"/>
      <c r="K306" s="47"/>
      <c r="L306" s="48"/>
      <c r="M306" s="48"/>
      <c r="N306" s="48"/>
      <c r="O306" s="48"/>
      <c r="P306" s="49"/>
      <c r="Q306" s="49"/>
    </row>
    <row r="307" spans="1:17" s="45" customFormat="1" ht="18" customHeight="1" x14ac:dyDescent="0.25">
      <c r="A307" s="122" t="s">
        <v>90</v>
      </c>
      <c r="B307" s="35" t="s">
        <v>97</v>
      </c>
      <c r="C307" s="36"/>
      <c r="D307" s="32">
        <f t="shared" ref="D307:E307" si="63">SUM(D308+D312)</f>
        <v>271.8</v>
      </c>
      <c r="E307" s="32">
        <f t="shared" si="63"/>
        <v>179.60000000000002</v>
      </c>
      <c r="J307" s="46"/>
      <c r="K307" s="47"/>
      <c r="L307" s="48"/>
      <c r="M307" s="48"/>
      <c r="N307" s="48"/>
      <c r="O307" s="48"/>
      <c r="P307" s="49"/>
      <c r="Q307" s="49"/>
    </row>
    <row r="308" spans="1:17" s="45" customFormat="1" ht="30.75" customHeight="1" x14ac:dyDescent="0.25">
      <c r="A308" s="125"/>
      <c r="B308" s="30" t="s">
        <v>140</v>
      </c>
      <c r="C308" s="21" t="s">
        <v>18</v>
      </c>
      <c r="D308" s="23">
        <f>SUM(D309:D311)</f>
        <v>255.9</v>
      </c>
      <c r="E308" s="23">
        <f>SUM(E309:E311)</f>
        <v>175.20000000000002</v>
      </c>
      <c r="J308" s="46"/>
      <c r="K308" s="47"/>
      <c r="L308" s="48"/>
      <c r="M308" s="48"/>
      <c r="N308" s="48"/>
      <c r="O308" s="48"/>
      <c r="P308" s="49"/>
      <c r="Q308" s="49"/>
    </row>
    <row r="309" spans="1:17" s="45" customFormat="1" ht="12.75" customHeight="1" x14ac:dyDescent="0.25">
      <c r="A309" s="124"/>
      <c r="B309" s="50" t="s">
        <v>155</v>
      </c>
      <c r="C309" s="92"/>
      <c r="D309" s="11">
        <v>3.3</v>
      </c>
      <c r="E309" s="11">
        <v>3.3</v>
      </c>
      <c r="J309" s="46"/>
      <c r="K309" s="47"/>
      <c r="L309" s="48"/>
      <c r="M309" s="48"/>
      <c r="N309" s="48"/>
      <c r="O309" s="48"/>
      <c r="P309" s="49"/>
      <c r="Q309" s="49"/>
    </row>
    <row r="310" spans="1:17" s="45" customFormat="1" ht="12.95" customHeight="1" x14ac:dyDescent="0.25">
      <c r="A310" s="124"/>
      <c r="B310" s="51" t="s">
        <v>10</v>
      </c>
      <c r="C310" s="120"/>
      <c r="D310" s="11">
        <v>222.6</v>
      </c>
      <c r="E310" s="11">
        <v>171.9</v>
      </c>
      <c r="F310" s="75"/>
      <c r="G310" s="75"/>
      <c r="J310" s="46"/>
      <c r="K310" s="47"/>
      <c r="L310" s="48"/>
      <c r="M310" s="48"/>
      <c r="N310" s="48"/>
      <c r="O310" s="48"/>
      <c r="P310" s="49"/>
      <c r="Q310" s="49"/>
    </row>
    <row r="311" spans="1:17" s="45" customFormat="1" ht="12.95" customHeight="1" x14ac:dyDescent="0.25">
      <c r="A311" s="124"/>
      <c r="B311" s="52" t="s">
        <v>17</v>
      </c>
      <c r="C311" s="121"/>
      <c r="D311" s="11">
        <v>30</v>
      </c>
      <c r="E311" s="11"/>
      <c r="F311" s="75"/>
      <c r="J311" s="46"/>
      <c r="K311" s="47"/>
      <c r="L311" s="48"/>
      <c r="M311" s="48"/>
      <c r="N311" s="48"/>
      <c r="O311" s="48"/>
      <c r="P311" s="49"/>
      <c r="Q311" s="49"/>
    </row>
    <row r="312" spans="1:17" s="45" customFormat="1" ht="15" customHeight="1" x14ac:dyDescent="0.25">
      <c r="A312" s="125"/>
      <c r="B312" s="100" t="s">
        <v>132</v>
      </c>
      <c r="C312" s="21" t="s">
        <v>22</v>
      </c>
      <c r="D312" s="23">
        <f t="shared" ref="D312:E312" si="64">SUM(D313)</f>
        <v>15.9</v>
      </c>
      <c r="E312" s="23">
        <f t="shared" si="64"/>
        <v>4.4000000000000004</v>
      </c>
      <c r="J312" s="46"/>
      <c r="K312" s="47"/>
      <c r="L312" s="48"/>
      <c r="M312" s="48"/>
      <c r="N312" s="48"/>
      <c r="O312" s="48"/>
      <c r="P312" s="49"/>
      <c r="Q312" s="49"/>
    </row>
    <row r="313" spans="1:17" s="45" customFormat="1" ht="12.95" customHeight="1" x14ac:dyDescent="0.25">
      <c r="A313" s="126"/>
      <c r="B313" s="12" t="s">
        <v>10</v>
      </c>
      <c r="C313" s="7"/>
      <c r="D313" s="11">
        <v>15.9</v>
      </c>
      <c r="E313" s="11">
        <v>4.4000000000000004</v>
      </c>
      <c r="J313" s="46"/>
      <c r="K313" s="47"/>
      <c r="L313" s="48"/>
      <c r="M313" s="48"/>
      <c r="N313" s="48"/>
      <c r="O313" s="48"/>
      <c r="P313" s="49"/>
      <c r="Q313" s="49"/>
    </row>
    <row r="314" spans="1:17" s="45" customFormat="1" ht="18" customHeight="1" x14ac:dyDescent="0.25">
      <c r="A314" s="122" t="s">
        <v>92</v>
      </c>
      <c r="B314" s="31" t="s">
        <v>99</v>
      </c>
      <c r="C314" s="38"/>
      <c r="D314" s="32">
        <f t="shared" ref="D314:E314" si="65">SUM(D315)</f>
        <v>166.5</v>
      </c>
      <c r="E314" s="32">
        <f t="shared" si="65"/>
        <v>156.30000000000001</v>
      </c>
      <c r="J314" s="46"/>
      <c r="K314" s="47"/>
      <c r="L314" s="48"/>
      <c r="M314" s="48"/>
      <c r="N314" s="48"/>
      <c r="O314" s="48"/>
      <c r="P314" s="49"/>
      <c r="Q314" s="49"/>
    </row>
    <row r="315" spans="1:17" s="45" customFormat="1" ht="30.75" customHeight="1" x14ac:dyDescent="0.25">
      <c r="A315" s="122"/>
      <c r="B315" s="30" t="s">
        <v>140</v>
      </c>
      <c r="C315" s="21" t="s">
        <v>18</v>
      </c>
      <c r="D315" s="23">
        <f t="shared" ref="D315:E315" si="66">SUM(D316:D317)</f>
        <v>166.5</v>
      </c>
      <c r="E315" s="23">
        <f t="shared" si="66"/>
        <v>156.30000000000001</v>
      </c>
      <c r="J315" s="46"/>
      <c r="K315" s="47"/>
      <c r="L315" s="48"/>
      <c r="M315" s="48"/>
      <c r="N315" s="48"/>
      <c r="O315" s="48"/>
      <c r="P315" s="49"/>
      <c r="Q315" s="49"/>
    </row>
    <row r="316" spans="1:17" s="45" customFormat="1" ht="12.75" customHeight="1" x14ac:dyDescent="0.25">
      <c r="A316" s="123"/>
      <c r="B316" s="50" t="s">
        <v>20</v>
      </c>
      <c r="C316" s="119"/>
      <c r="D316" s="11">
        <v>108.4</v>
      </c>
      <c r="E316" s="11">
        <v>106</v>
      </c>
      <c r="J316" s="46"/>
      <c r="K316" s="47"/>
      <c r="L316" s="48"/>
      <c r="M316" s="48"/>
      <c r="N316" s="48"/>
      <c r="O316" s="48"/>
      <c r="P316" s="49"/>
      <c r="Q316" s="49"/>
    </row>
    <row r="317" spans="1:17" s="45" customFormat="1" ht="12.75" customHeight="1" x14ac:dyDescent="0.25">
      <c r="A317" s="123"/>
      <c r="B317" s="52" t="s">
        <v>10</v>
      </c>
      <c r="C317" s="121"/>
      <c r="D317" s="11">
        <v>58.1</v>
      </c>
      <c r="E317" s="11">
        <v>50.3</v>
      </c>
      <c r="F317" s="75"/>
      <c r="J317" s="46"/>
      <c r="K317" s="47"/>
      <c r="L317" s="48"/>
      <c r="M317" s="48"/>
      <c r="N317" s="48"/>
      <c r="O317" s="48"/>
      <c r="P317" s="49"/>
      <c r="Q317" s="49"/>
    </row>
    <row r="318" spans="1:17" s="45" customFormat="1" ht="18" customHeight="1" x14ac:dyDescent="0.25">
      <c r="A318" s="117" t="s">
        <v>94</v>
      </c>
      <c r="B318" s="89" t="s">
        <v>101</v>
      </c>
      <c r="C318" s="38"/>
      <c r="D318" s="32">
        <f t="shared" ref="D318:E318" si="67">SUM(D319)</f>
        <v>464.79999999999995</v>
      </c>
      <c r="E318" s="32">
        <f t="shared" si="67"/>
        <v>419.8</v>
      </c>
      <c r="J318" s="46"/>
      <c r="K318" s="47"/>
      <c r="L318" s="48"/>
      <c r="M318" s="48"/>
      <c r="N318" s="48"/>
      <c r="O318" s="48"/>
      <c r="P318" s="49"/>
      <c r="Q318" s="49"/>
    </row>
    <row r="319" spans="1:17" s="45" customFormat="1" ht="30.75" customHeight="1" x14ac:dyDescent="0.25">
      <c r="A319" s="118"/>
      <c r="B319" s="22" t="s">
        <v>140</v>
      </c>
      <c r="C319" s="21" t="s">
        <v>18</v>
      </c>
      <c r="D319" s="23">
        <f>SUM(D320:D322)</f>
        <v>464.79999999999995</v>
      </c>
      <c r="E319" s="23">
        <f>SUM(E320:E322)</f>
        <v>419.8</v>
      </c>
      <c r="J319" s="46"/>
      <c r="K319" s="47"/>
      <c r="L319" s="48"/>
      <c r="M319" s="48"/>
      <c r="N319" s="48"/>
      <c r="O319" s="48"/>
      <c r="P319" s="49"/>
      <c r="Q319" s="49"/>
    </row>
    <row r="320" spans="1:17" s="45" customFormat="1" ht="12.75" customHeight="1" x14ac:dyDescent="0.25">
      <c r="A320" s="118"/>
      <c r="B320" s="51" t="s">
        <v>20</v>
      </c>
      <c r="C320" s="120"/>
      <c r="D320" s="11">
        <v>59.9</v>
      </c>
      <c r="E320" s="11">
        <v>59</v>
      </c>
      <c r="F320" s="75"/>
      <c r="J320" s="46"/>
      <c r="K320" s="47"/>
      <c r="L320" s="48"/>
      <c r="M320" s="48"/>
      <c r="N320" s="48"/>
      <c r="O320" s="48"/>
      <c r="P320" s="49"/>
      <c r="Q320" s="49"/>
    </row>
    <row r="321" spans="1:17" s="45" customFormat="1" ht="12.75" customHeight="1" x14ac:dyDescent="0.25">
      <c r="A321" s="118"/>
      <c r="B321" s="51" t="s">
        <v>10</v>
      </c>
      <c r="C321" s="120"/>
      <c r="D321" s="11">
        <v>394.4</v>
      </c>
      <c r="E321" s="11">
        <v>360.8</v>
      </c>
      <c r="J321" s="46"/>
      <c r="K321" s="47"/>
      <c r="L321" s="48"/>
      <c r="M321" s="48"/>
      <c r="N321" s="48"/>
      <c r="O321" s="48"/>
      <c r="P321" s="49"/>
      <c r="Q321" s="49"/>
    </row>
    <row r="322" spans="1:17" s="45" customFormat="1" ht="12.75" customHeight="1" x14ac:dyDescent="0.25">
      <c r="A322" s="118"/>
      <c r="B322" s="52" t="s">
        <v>17</v>
      </c>
      <c r="C322" s="121"/>
      <c r="D322" s="11">
        <v>10.5</v>
      </c>
      <c r="E322" s="11"/>
      <c r="J322" s="46"/>
      <c r="K322" s="47"/>
      <c r="L322" s="48"/>
      <c r="M322" s="48"/>
      <c r="N322" s="48"/>
      <c r="O322" s="48"/>
      <c r="P322" s="49"/>
      <c r="Q322" s="49"/>
    </row>
    <row r="323" spans="1:17" s="45" customFormat="1" ht="18" customHeight="1" x14ac:dyDescent="0.25">
      <c r="A323" s="117" t="s">
        <v>96</v>
      </c>
      <c r="B323" s="35" t="s">
        <v>103</v>
      </c>
      <c r="C323" s="38"/>
      <c r="D323" s="32">
        <f>SUM(D324)</f>
        <v>1180.5999999999999</v>
      </c>
      <c r="E323" s="32">
        <f>SUM(E324)</f>
        <v>992</v>
      </c>
      <c r="J323" s="46"/>
      <c r="K323" s="47"/>
      <c r="L323" s="48"/>
      <c r="M323" s="48"/>
      <c r="N323" s="48"/>
      <c r="O323" s="48"/>
      <c r="P323" s="49"/>
      <c r="Q323" s="49"/>
    </row>
    <row r="324" spans="1:17" s="45" customFormat="1" ht="15" customHeight="1" x14ac:dyDescent="0.25">
      <c r="A324" s="117"/>
      <c r="B324" s="18" t="s">
        <v>132</v>
      </c>
      <c r="C324" s="21" t="s">
        <v>22</v>
      </c>
      <c r="D324" s="23">
        <f>SUM(D325:D328)</f>
        <v>1180.5999999999999</v>
      </c>
      <c r="E324" s="23">
        <f>SUM(E325:E328)</f>
        <v>992</v>
      </c>
      <c r="J324" s="46"/>
      <c r="K324" s="47"/>
      <c r="L324" s="48"/>
      <c r="M324" s="48"/>
      <c r="N324" s="48"/>
      <c r="O324" s="48"/>
      <c r="P324" s="49"/>
      <c r="Q324" s="49"/>
    </row>
    <row r="325" spans="1:17" s="45" customFormat="1" ht="12.75" customHeight="1" x14ac:dyDescent="0.25">
      <c r="A325" s="118"/>
      <c r="B325" s="50" t="s">
        <v>19</v>
      </c>
      <c r="C325" s="119"/>
      <c r="D325" s="11">
        <v>43.6</v>
      </c>
      <c r="E325" s="11"/>
      <c r="J325" s="46"/>
      <c r="K325" s="47"/>
      <c r="L325" s="48"/>
      <c r="M325" s="48"/>
      <c r="N325" s="48"/>
      <c r="O325" s="48"/>
      <c r="P325" s="49"/>
      <c r="Q325" s="49"/>
    </row>
    <row r="326" spans="1:17" s="45" customFormat="1" ht="12.75" customHeight="1" x14ac:dyDescent="0.25">
      <c r="A326" s="118"/>
      <c r="B326" s="51" t="s">
        <v>64</v>
      </c>
      <c r="C326" s="120"/>
      <c r="D326" s="11">
        <v>7.2</v>
      </c>
      <c r="E326" s="11">
        <v>7.2</v>
      </c>
      <c r="J326" s="46"/>
      <c r="K326" s="47"/>
      <c r="L326" s="48"/>
      <c r="M326" s="48"/>
      <c r="N326" s="48"/>
      <c r="O326" s="48"/>
      <c r="P326" s="49"/>
      <c r="Q326" s="49"/>
    </row>
    <row r="327" spans="1:17" s="45" customFormat="1" ht="12.75" customHeight="1" x14ac:dyDescent="0.25">
      <c r="A327" s="118"/>
      <c r="B327" s="51" t="s">
        <v>10</v>
      </c>
      <c r="C327" s="120"/>
      <c r="D327" s="11">
        <v>1128</v>
      </c>
      <c r="E327" s="11">
        <v>984.8</v>
      </c>
      <c r="F327" s="77"/>
      <c r="J327" s="46"/>
      <c r="K327" s="47"/>
      <c r="L327" s="48"/>
      <c r="M327" s="48"/>
      <c r="N327" s="48"/>
      <c r="O327" s="48"/>
      <c r="P327" s="49"/>
      <c r="Q327" s="49"/>
    </row>
    <row r="328" spans="1:17" s="45" customFormat="1" ht="12.75" customHeight="1" x14ac:dyDescent="0.25">
      <c r="A328" s="118"/>
      <c r="B328" s="52" t="s">
        <v>17</v>
      </c>
      <c r="C328" s="121"/>
      <c r="D328" s="11">
        <v>1.8</v>
      </c>
      <c r="E328" s="11"/>
      <c r="F328" s="75"/>
      <c r="J328" s="46"/>
      <c r="K328" s="47"/>
      <c r="L328" s="48"/>
      <c r="M328" s="48"/>
      <c r="N328" s="48"/>
      <c r="O328" s="48"/>
      <c r="P328" s="49"/>
      <c r="Q328" s="49"/>
    </row>
    <row r="329" spans="1:17" s="45" customFormat="1" ht="18" customHeight="1" x14ac:dyDescent="0.25">
      <c r="A329" s="122" t="s">
        <v>98</v>
      </c>
      <c r="B329" s="35" t="s">
        <v>105</v>
      </c>
      <c r="C329" s="38"/>
      <c r="D329" s="32">
        <f>SUM(D330)</f>
        <v>160.9</v>
      </c>
      <c r="E329" s="32">
        <f>SUM(E330)</f>
        <v>128.5</v>
      </c>
      <c r="J329" s="46"/>
      <c r="K329" s="47"/>
      <c r="L329" s="48"/>
      <c r="M329" s="48"/>
      <c r="N329" s="48"/>
      <c r="O329" s="48"/>
      <c r="P329" s="49"/>
      <c r="Q329" s="49"/>
    </row>
    <row r="330" spans="1:17" s="45" customFormat="1" ht="15" customHeight="1" x14ac:dyDescent="0.25">
      <c r="A330" s="125"/>
      <c r="B330" s="18" t="s">
        <v>141</v>
      </c>
      <c r="C330" s="21" t="s">
        <v>22</v>
      </c>
      <c r="D330" s="23">
        <f t="shared" ref="D330:E330" si="68">SUM(D331:D333)</f>
        <v>160.9</v>
      </c>
      <c r="E330" s="23">
        <f t="shared" si="68"/>
        <v>128.5</v>
      </c>
      <c r="J330" s="46"/>
      <c r="K330" s="47"/>
      <c r="L330" s="48"/>
      <c r="M330" s="48"/>
      <c r="N330" s="48"/>
      <c r="O330" s="48"/>
      <c r="P330" s="49"/>
      <c r="Q330" s="49"/>
    </row>
    <row r="331" spans="1:17" s="45" customFormat="1" ht="12.75" customHeight="1" x14ac:dyDescent="0.25">
      <c r="A331" s="124"/>
      <c r="B331" s="50" t="s">
        <v>64</v>
      </c>
      <c r="C331" s="119"/>
      <c r="D331" s="11">
        <v>3.1</v>
      </c>
      <c r="E331" s="11">
        <v>3.1</v>
      </c>
      <c r="J331" s="46"/>
      <c r="K331" s="47"/>
      <c r="L331" s="48"/>
      <c r="M331" s="48"/>
      <c r="N331" s="48"/>
      <c r="O331" s="48"/>
      <c r="P331" s="49"/>
      <c r="Q331" s="49"/>
    </row>
    <row r="332" spans="1:17" s="45" customFormat="1" ht="12.75" customHeight="1" x14ac:dyDescent="0.25">
      <c r="A332" s="124"/>
      <c r="B332" s="51" t="s">
        <v>10</v>
      </c>
      <c r="C332" s="120"/>
      <c r="D332" s="11">
        <v>154.4</v>
      </c>
      <c r="E332" s="11">
        <v>125.4</v>
      </c>
      <c r="F332" s="75"/>
      <c r="J332" s="46"/>
      <c r="K332" s="47"/>
      <c r="L332" s="48"/>
      <c r="M332" s="48"/>
      <c r="N332" s="48"/>
      <c r="O332" s="48"/>
      <c r="P332" s="49"/>
      <c r="Q332" s="49"/>
    </row>
    <row r="333" spans="1:17" s="45" customFormat="1" ht="12.75" customHeight="1" x14ac:dyDescent="0.25">
      <c r="A333" s="124"/>
      <c r="B333" s="52" t="s">
        <v>17</v>
      </c>
      <c r="C333" s="121"/>
      <c r="D333" s="11">
        <v>3.4</v>
      </c>
      <c r="E333" s="11"/>
      <c r="F333" s="75"/>
      <c r="J333" s="46"/>
      <c r="K333" s="47"/>
      <c r="L333" s="48"/>
      <c r="M333" s="48"/>
      <c r="N333" s="48"/>
      <c r="O333" s="48"/>
      <c r="P333" s="49"/>
      <c r="Q333" s="49"/>
    </row>
    <row r="334" spans="1:17" s="45" customFormat="1" ht="18" customHeight="1" x14ac:dyDescent="0.25">
      <c r="A334" s="117" t="s">
        <v>100</v>
      </c>
      <c r="B334" s="35" t="s">
        <v>107</v>
      </c>
      <c r="C334" s="38"/>
      <c r="D334" s="32">
        <f t="shared" ref="D334:E334" si="69">SUM(D335)</f>
        <v>198.29999999999998</v>
      </c>
      <c r="E334" s="32">
        <f t="shared" si="69"/>
        <v>149.69999999999999</v>
      </c>
      <c r="J334" s="46"/>
      <c r="K334" s="47"/>
      <c r="L334" s="48"/>
      <c r="M334" s="48"/>
      <c r="N334" s="48"/>
      <c r="O334" s="48"/>
      <c r="P334" s="49"/>
      <c r="Q334" s="49"/>
    </row>
    <row r="335" spans="1:17" s="45" customFormat="1" ht="15" customHeight="1" x14ac:dyDescent="0.25">
      <c r="A335" s="117"/>
      <c r="B335" s="18" t="s">
        <v>141</v>
      </c>
      <c r="C335" s="21" t="s">
        <v>22</v>
      </c>
      <c r="D335" s="23">
        <f t="shared" ref="D335" si="70">SUM(D336:D338)</f>
        <v>198.29999999999998</v>
      </c>
      <c r="E335" s="23">
        <f t="shared" ref="E335" si="71">SUM(E336:E338)</f>
        <v>149.69999999999999</v>
      </c>
      <c r="J335" s="46"/>
      <c r="K335" s="47"/>
      <c r="L335" s="48"/>
      <c r="M335" s="48"/>
      <c r="N335" s="48"/>
      <c r="O335" s="48"/>
      <c r="P335" s="49"/>
      <c r="Q335" s="49"/>
    </row>
    <row r="336" spans="1:17" s="45" customFormat="1" ht="12.75" customHeight="1" x14ac:dyDescent="0.25">
      <c r="A336" s="118"/>
      <c r="B336" s="50" t="s">
        <v>64</v>
      </c>
      <c r="C336" s="119"/>
      <c r="D336" s="11">
        <v>4.7</v>
      </c>
      <c r="E336" s="11">
        <v>4.7</v>
      </c>
      <c r="J336" s="46"/>
      <c r="K336" s="47"/>
      <c r="L336" s="48"/>
      <c r="M336" s="48"/>
      <c r="N336" s="48"/>
      <c r="O336" s="48"/>
      <c r="P336" s="49"/>
      <c r="Q336" s="49"/>
    </row>
    <row r="337" spans="1:17" s="45" customFormat="1" ht="12.75" customHeight="1" x14ac:dyDescent="0.25">
      <c r="A337" s="118"/>
      <c r="B337" s="51" t="s">
        <v>10</v>
      </c>
      <c r="C337" s="120"/>
      <c r="D337" s="11">
        <v>190.6</v>
      </c>
      <c r="E337" s="11">
        <v>145</v>
      </c>
      <c r="F337" s="75"/>
      <c r="J337" s="46"/>
      <c r="K337" s="47"/>
      <c r="L337" s="48"/>
      <c r="M337" s="48"/>
      <c r="N337" s="48"/>
      <c r="O337" s="48"/>
      <c r="P337" s="49"/>
      <c r="Q337" s="49"/>
    </row>
    <row r="338" spans="1:17" s="45" customFormat="1" ht="12.75" customHeight="1" x14ac:dyDescent="0.25">
      <c r="A338" s="118"/>
      <c r="B338" s="52" t="s">
        <v>17</v>
      </c>
      <c r="C338" s="121"/>
      <c r="D338" s="11">
        <v>3</v>
      </c>
      <c r="E338" s="11"/>
      <c r="F338" s="75"/>
      <c r="J338" s="46"/>
      <c r="K338" s="47"/>
      <c r="L338" s="48"/>
      <c r="M338" s="48"/>
      <c r="N338" s="48"/>
      <c r="O338" s="48"/>
      <c r="P338" s="49"/>
      <c r="Q338" s="49"/>
    </row>
    <row r="339" spans="1:17" s="45" customFormat="1" ht="18" customHeight="1" x14ac:dyDescent="0.25">
      <c r="A339" s="117" t="s">
        <v>102</v>
      </c>
      <c r="B339" s="35" t="s">
        <v>109</v>
      </c>
      <c r="C339" s="36"/>
      <c r="D339" s="32">
        <f t="shared" ref="D339:E339" si="72">SUM(D340)</f>
        <v>174</v>
      </c>
      <c r="E339" s="32">
        <f t="shared" si="72"/>
        <v>140.80000000000001</v>
      </c>
      <c r="J339" s="46"/>
      <c r="K339" s="47"/>
      <c r="L339" s="48"/>
      <c r="M339" s="48"/>
      <c r="N339" s="48"/>
      <c r="O339" s="48"/>
      <c r="P339" s="49"/>
      <c r="Q339" s="49"/>
    </row>
    <row r="340" spans="1:17" s="45" customFormat="1" ht="15" customHeight="1" x14ac:dyDescent="0.25">
      <c r="A340" s="117"/>
      <c r="B340" s="18" t="s">
        <v>132</v>
      </c>
      <c r="C340" s="21" t="s">
        <v>22</v>
      </c>
      <c r="D340" s="23">
        <f t="shared" ref="D340" si="73">SUM(D341:D343)</f>
        <v>174</v>
      </c>
      <c r="E340" s="23">
        <f t="shared" ref="E340" si="74">SUM(E341:E343)</f>
        <v>140.80000000000001</v>
      </c>
      <c r="J340" s="46"/>
      <c r="K340" s="47"/>
      <c r="L340" s="48"/>
      <c r="M340" s="48"/>
      <c r="N340" s="48"/>
      <c r="O340" s="48"/>
      <c r="P340" s="49"/>
      <c r="Q340" s="49"/>
    </row>
    <row r="341" spans="1:17" s="45" customFormat="1" ht="12.75" customHeight="1" x14ac:dyDescent="0.25">
      <c r="A341" s="118"/>
      <c r="B341" s="50" t="s">
        <v>64</v>
      </c>
      <c r="C341" s="119"/>
      <c r="D341" s="11">
        <v>1</v>
      </c>
      <c r="E341" s="11">
        <v>1</v>
      </c>
      <c r="J341" s="46"/>
      <c r="K341" s="47"/>
      <c r="L341" s="48"/>
      <c r="M341" s="48"/>
      <c r="N341" s="48"/>
      <c r="O341" s="48"/>
      <c r="P341" s="49"/>
      <c r="Q341" s="49"/>
    </row>
    <row r="342" spans="1:17" s="45" customFormat="1" ht="12.75" customHeight="1" x14ac:dyDescent="0.25">
      <c r="A342" s="118"/>
      <c r="B342" s="51" t="s">
        <v>10</v>
      </c>
      <c r="C342" s="120"/>
      <c r="D342" s="11">
        <v>171.2</v>
      </c>
      <c r="E342" s="11">
        <v>139.80000000000001</v>
      </c>
      <c r="F342" s="75"/>
      <c r="J342" s="46"/>
      <c r="K342" s="47"/>
      <c r="L342" s="48"/>
      <c r="M342" s="48"/>
      <c r="N342" s="48"/>
      <c r="O342" s="48"/>
      <c r="P342" s="49"/>
      <c r="Q342" s="49"/>
    </row>
    <row r="343" spans="1:17" s="45" customFormat="1" ht="12.75" customHeight="1" x14ac:dyDescent="0.25">
      <c r="A343" s="118"/>
      <c r="B343" s="52" t="s">
        <v>17</v>
      </c>
      <c r="C343" s="121"/>
      <c r="D343" s="11">
        <v>1.8</v>
      </c>
      <c r="E343" s="11"/>
      <c r="J343" s="46"/>
      <c r="K343" s="47"/>
      <c r="L343" s="48"/>
      <c r="M343" s="48"/>
      <c r="N343" s="48"/>
      <c r="O343" s="48"/>
      <c r="P343" s="49"/>
      <c r="Q343" s="49"/>
    </row>
    <row r="344" spans="1:17" s="45" customFormat="1" ht="18" customHeight="1" x14ac:dyDescent="0.25">
      <c r="A344" s="117" t="s">
        <v>104</v>
      </c>
      <c r="B344" s="35" t="s">
        <v>111</v>
      </c>
      <c r="C344" s="38"/>
      <c r="D344" s="32">
        <f t="shared" ref="D344:E344" si="75">SUM(D345)</f>
        <v>267.3</v>
      </c>
      <c r="E344" s="32">
        <f t="shared" si="75"/>
        <v>215.2</v>
      </c>
      <c r="J344" s="46"/>
      <c r="K344" s="47"/>
      <c r="L344" s="48"/>
      <c r="M344" s="48"/>
      <c r="N344" s="48"/>
      <c r="O344" s="48"/>
      <c r="P344" s="49"/>
      <c r="Q344" s="49"/>
    </row>
    <row r="345" spans="1:17" s="45" customFormat="1" ht="15" customHeight="1" x14ac:dyDescent="0.25">
      <c r="A345" s="117"/>
      <c r="B345" s="18" t="s">
        <v>141</v>
      </c>
      <c r="C345" s="21" t="s">
        <v>22</v>
      </c>
      <c r="D345" s="23">
        <f t="shared" ref="D345" si="76">SUM(D346:D348)</f>
        <v>267.3</v>
      </c>
      <c r="E345" s="23">
        <f t="shared" ref="E345" si="77">SUM(E346:E348)</f>
        <v>215.2</v>
      </c>
      <c r="J345" s="46"/>
      <c r="K345" s="47"/>
      <c r="L345" s="48"/>
      <c r="M345" s="48"/>
      <c r="N345" s="48"/>
      <c r="O345" s="48"/>
      <c r="P345" s="49"/>
      <c r="Q345" s="49"/>
    </row>
    <row r="346" spans="1:17" s="45" customFormat="1" ht="12.75" customHeight="1" x14ac:dyDescent="0.25">
      <c r="A346" s="118"/>
      <c r="B346" s="50" t="s">
        <v>64</v>
      </c>
      <c r="C346" s="119"/>
      <c r="D346" s="11">
        <v>3.2</v>
      </c>
      <c r="E346" s="11">
        <v>3.2</v>
      </c>
      <c r="J346" s="46"/>
      <c r="K346" s="47"/>
      <c r="L346" s="48"/>
      <c r="M346" s="48"/>
      <c r="N346" s="48"/>
      <c r="O346" s="48"/>
      <c r="P346" s="49"/>
      <c r="Q346" s="49"/>
    </row>
    <row r="347" spans="1:17" s="45" customFormat="1" ht="12.75" customHeight="1" x14ac:dyDescent="0.25">
      <c r="A347" s="118"/>
      <c r="B347" s="51" t="s">
        <v>10</v>
      </c>
      <c r="C347" s="120"/>
      <c r="D347" s="11">
        <v>258.8</v>
      </c>
      <c r="E347" s="11">
        <v>212</v>
      </c>
      <c r="F347" s="54"/>
      <c r="J347" s="46"/>
      <c r="K347" s="47"/>
      <c r="L347" s="48"/>
      <c r="M347" s="48"/>
      <c r="N347" s="48"/>
      <c r="O347" s="48"/>
      <c r="P347" s="49"/>
      <c r="Q347" s="49"/>
    </row>
    <row r="348" spans="1:17" s="45" customFormat="1" ht="12.75" customHeight="1" x14ac:dyDescent="0.25">
      <c r="A348" s="118"/>
      <c r="B348" s="52" t="s">
        <v>17</v>
      </c>
      <c r="C348" s="121"/>
      <c r="D348" s="11">
        <v>5.3</v>
      </c>
      <c r="E348" s="11"/>
      <c r="F348" s="75"/>
      <c r="J348" s="46"/>
      <c r="K348" s="47"/>
      <c r="L348" s="48"/>
      <c r="M348" s="48"/>
      <c r="N348" s="48"/>
      <c r="O348" s="48"/>
      <c r="P348" s="49"/>
      <c r="Q348" s="49"/>
    </row>
    <row r="349" spans="1:17" s="45" customFormat="1" ht="18" customHeight="1" x14ac:dyDescent="0.25">
      <c r="A349" s="117" t="s">
        <v>106</v>
      </c>
      <c r="B349" s="35" t="s">
        <v>113</v>
      </c>
      <c r="C349" s="36"/>
      <c r="D349" s="32">
        <f t="shared" ref="D349:E349" si="78">SUM(D350)</f>
        <v>170.9</v>
      </c>
      <c r="E349" s="32">
        <f t="shared" si="78"/>
        <v>132.4</v>
      </c>
      <c r="J349" s="46"/>
      <c r="K349" s="47"/>
      <c r="L349" s="48"/>
      <c r="M349" s="48"/>
      <c r="N349" s="48"/>
      <c r="O349" s="48"/>
      <c r="P349" s="49"/>
      <c r="Q349" s="49"/>
    </row>
    <row r="350" spans="1:17" s="45" customFormat="1" ht="15" customHeight="1" x14ac:dyDescent="0.25">
      <c r="A350" s="117"/>
      <c r="B350" s="18" t="s">
        <v>132</v>
      </c>
      <c r="C350" s="21" t="s">
        <v>22</v>
      </c>
      <c r="D350" s="23">
        <f t="shared" ref="D350" si="79">SUM(D351:D353)</f>
        <v>170.9</v>
      </c>
      <c r="E350" s="23">
        <f t="shared" ref="E350" si="80">SUM(E351:E353)</f>
        <v>132.4</v>
      </c>
      <c r="J350" s="46"/>
      <c r="K350" s="47"/>
      <c r="L350" s="48"/>
      <c r="M350" s="48"/>
      <c r="N350" s="48"/>
      <c r="O350" s="48"/>
      <c r="P350" s="49"/>
      <c r="Q350" s="49"/>
    </row>
    <row r="351" spans="1:17" s="45" customFormat="1" ht="12.75" customHeight="1" x14ac:dyDescent="0.25">
      <c r="A351" s="118"/>
      <c r="B351" s="50" t="s">
        <v>64</v>
      </c>
      <c r="C351" s="119"/>
      <c r="D351" s="53">
        <v>0</v>
      </c>
      <c r="E351" s="11"/>
      <c r="J351" s="46"/>
      <c r="K351" s="47"/>
      <c r="L351" s="48"/>
      <c r="M351" s="48"/>
      <c r="N351" s="48"/>
      <c r="O351" s="48"/>
      <c r="P351" s="49"/>
      <c r="Q351" s="49"/>
    </row>
    <row r="352" spans="1:17" s="45" customFormat="1" ht="12.75" customHeight="1" x14ac:dyDescent="0.25">
      <c r="A352" s="118"/>
      <c r="B352" s="51" t="s">
        <v>10</v>
      </c>
      <c r="C352" s="120"/>
      <c r="D352" s="11">
        <v>170.1</v>
      </c>
      <c r="E352" s="11">
        <v>132.4</v>
      </c>
      <c r="F352" s="75"/>
      <c r="J352" s="46"/>
      <c r="K352" s="47"/>
      <c r="L352" s="48"/>
      <c r="M352" s="48"/>
      <c r="N352" s="48"/>
      <c r="O352" s="48"/>
      <c r="P352" s="49"/>
      <c r="Q352" s="49"/>
    </row>
    <row r="353" spans="1:17" s="45" customFormat="1" ht="12.75" customHeight="1" x14ac:dyDescent="0.25">
      <c r="A353" s="118"/>
      <c r="B353" s="52" t="s">
        <v>17</v>
      </c>
      <c r="C353" s="121"/>
      <c r="D353" s="11">
        <v>0.8</v>
      </c>
      <c r="E353" s="11"/>
      <c r="J353" s="46"/>
      <c r="K353" s="47"/>
      <c r="L353" s="48"/>
      <c r="M353" s="48"/>
      <c r="N353" s="48"/>
      <c r="O353" s="48"/>
      <c r="P353" s="49"/>
      <c r="Q353" s="49"/>
    </row>
    <row r="354" spans="1:17" s="45" customFormat="1" ht="18" customHeight="1" x14ac:dyDescent="0.25">
      <c r="A354" s="123" t="s">
        <v>108</v>
      </c>
      <c r="B354" s="35" t="s">
        <v>115</v>
      </c>
      <c r="C354" s="36"/>
      <c r="D354" s="32">
        <f t="shared" ref="D354:E354" si="81">SUM(D355)</f>
        <v>190.3</v>
      </c>
      <c r="E354" s="32">
        <f t="shared" si="81"/>
        <v>150.70000000000002</v>
      </c>
      <c r="J354" s="46"/>
      <c r="K354" s="47"/>
      <c r="L354" s="48"/>
      <c r="M354" s="48"/>
      <c r="N354" s="48"/>
      <c r="O354" s="48"/>
      <c r="P354" s="49"/>
      <c r="Q354" s="49"/>
    </row>
    <row r="355" spans="1:17" s="45" customFormat="1" ht="15" customHeight="1" x14ac:dyDescent="0.25">
      <c r="A355" s="124"/>
      <c r="B355" s="18" t="s">
        <v>132</v>
      </c>
      <c r="C355" s="21" t="s">
        <v>22</v>
      </c>
      <c r="D355" s="23">
        <f t="shared" ref="D355" si="82">SUM(D356:D358)</f>
        <v>190.3</v>
      </c>
      <c r="E355" s="23">
        <f t="shared" ref="E355" si="83">SUM(E356:E358)</f>
        <v>150.70000000000002</v>
      </c>
      <c r="J355" s="46"/>
      <c r="K355" s="47"/>
      <c r="L355" s="48"/>
      <c r="M355" s="48"/>
      <c r="N355" s="48"/>
      <c r="O355" s="48"/>
      <c r="P355" s="49"/>
      <c r="Q355" s="49"/>
    </row>
    <row r="356" spans="1:17" s="45" customFormat="1" ht="12.75" customHeight="1" x14ac:dyDescent="0.25">
      <c r="A356" s="124"/>
      <c r="B356" s="50" t="s">
        <v>64</v>
      </c>
      <c r="C356" s="119"/>
      <c r="D356" s="11">
        <v>4.4000000000000004</v>
      </c>
      <c r="E356" s="11">
        <v>4.4000000000000004</v>
      </c>
      <c r="J356" s="46"/>
      <c r="K356" s="47"/>
      <c r="L356" s="48"/>
      <c r="M356" s="48"/>
      <c r="N356" s="48"/>
      <c r="O356" s="48"/>
      <c r="P356" s="49"/>
      <c r="Q356" s="49"/>
    </row>
    <row r="357" spans="1:17" s="45" customFormat="1" ht="12.75" customHeight="1" x14ac:dyDescent="0.25">
      <c r="A357" s="124"/>
      <c r="B357" s="51" t="s">
        <v>10</v>
      </c>
      <c r="C357" s="120"/>
      <c r="D357" s="11">
        <v>182.4</v>
      </c>
      <c r="E357" s="11">
        <v>146.30000000000001</v>
      </c>
      <c r="F357" s="75"/>
      <c r="J357" s="46"/>
      <c r="K357" s="47"/>
      <c r="L357" s="48"/>
      <c r="M357" s="48"/>
      <c r="N357" s="48"/>
      <c r="O357" s="48"/>
      <c r="P357" s="49"/>
      <c r="Q357" s="49"/>
    </row>
    <row r="358" spans="1:17" s="45" customFormat="1" ht="12.75" customHeight="1" x14ac:dyDescent="0.25">
      <c r="A358" s="124"/>
      <c r="B358" s="52" t="s">
        <v>17</v>
      </c>
      <c r="C358" s="121"/>
      <c r="D358" s="11">
        <v>3.5</v>
      </c>
      <c r="E358" s="11"/>
      <c r="F358" s="75"/>
      <c r="J358" s="46"/>
      <c r="K358" s="47"/>
      <c r="L358" s="48"/>
      <c r="M358" s="48"/>
      <c r="N358" s="48"/>
      <c r="O358" s="48"/>
      <c r="P358" s="49"/>
      <c r="Q358" s="49"/>
    </row>
    <row r="359" spans="1:17" s="45" customFormat="1" ht="18" customHeight="1" x14ac:dyDescent="0.25">
      <c r="A359" s="117" t="s">
        <v>110</v>
      </c>
      <c r="B359" s="35" t="s">
        <v>117</v>
      </c>
      <c r="C359" s="36"/>
      <c r="D359" s="32">
        <f t="shared" ref="D359:E359" si="84">SUM(D360)</f>
        <v>138.60000000000002</v>
      </c>
      <c r="E359" s="32">
        <f t="shared" si="84"/>
        <v>103.2</v>
      </c>
      <c r="J359" s="46"/>
      <c r="K359" s="47"/>
      <c r="L359" s="48"/>
      <c r="M359" s="48"/>
      <c r="N359" s="48"/>
      <c r="O359" s="48"/>
      <c r="P359" s="49"/>
      <c r="Q359" s="49"/>
    </row>
    <row r="360" spans="1:17" s="45" customFormat="1" ht="15" customHeight="1" x14ac:dyDescent="0.25">
      <c r="A360" s="117"/>
      <c r="B360" s="18" t="s">
        <v>141</v>
      </c>
      <c r="C360" s="21" t="s">
        <v>22</v>
      </c>
      <c r="D360" s="23">
        <f t="shared" ref="D360" si="85">SUM(D361:D363)</f>
        <v>138.60000000000002</v>
      </c>
      <c r="E360" s="23">
        <f t="shared" ref="E360" si="86">SUM(E361:E363)</f>
        <v>103.2</v>
      </c>
      <c r="J360" s="46"/>
      <c r="K360" s="47"/>
      <c r="L360" s="48"/>
      <c r="M360" s="48"/>
      <c r="N360" s="48"/>
      <c r="O360" s="48"/>
      <c r="P360" s="49"/>
      <c r="Q360" s="49"/>
    </row>
    <row r="361" spans="1:17" s="45" customFormat="1" ht="12.75" customHeight="1" x14ac:dyDescent="0.25">
      <c r="A361" s="118"/>
      <c r="B361" s="50" t="s">
        <v>64</v>
      </c>
      <c r="C361" s="119"/>
      <c r="D361" s="11">
        <v>5.4</v>
      </c>
      <c r="E361" s="11">
        <v>5.4</v>
      </c>
      <c r="J361" s="46"/>
      <c r="K361" s="47"/>
      <c r="L361" s="48"/>
      <c r="M361" s="48"/>
      <c r="N361" s="48"/>
      <c r="O361" s="48"/>
      <c r="P361" s="49"/>
      <c r="Q361" s="49"/>
    </row>
    <row r="362" spans="1:17" s="45" customFormat="1" ht="12.75" customHeight="1" x14ac:dyDescent="0.25">
      <c r="A362" s="118"/>
      <c r="B362" s="51" t="s">
        <v>10</v>
      </c>
      <c r="C362" s="120"/>
      <c r="D362" s="11">
        <v>132.80000000000001</v>
      </c>
      <c r="E362" s="11">
        <v>97.8</v>
      </c>
      <c r="F362" s="75"/>
      <c r="J362" s="46"/>
      <c r="K362" s="47"/>
      <c r="L362" s="48"/>
      <c r="M362" s="48"/>
      <c r="N362" s="48"/>
      <c r="O362" s="48"/>
      <c r="P362" s="49"/>
      <c r="Q362" s="49"/>
    </row>
    <row r="363" spans="1:17" s="45" customFormat="1" ht="12.75" customHeight="1" x14ac:dyDescent="0.25">
      <c r="A363" s="118"/>
      <c r="B363" s="52" t="s">
        <v>17</v>
      </c>
      <c r="C363" s="121"/>
      <c r="D363" s="11">
        <v>0.4</v>
      </c>
      <c r="E363" s="11"/>
      <c r="J363" s="46"/>
      <c r="K363" s="47"/>
      <c r="L363" s="48"/>
      <c r="M363" s="48"/>
      <c r="N363" s="48"/>
      <c r="O363" s="48"/>
      <c r="P363" s="49"/>
      <c r="Q363" s="49"/>
    </row>
    <row r="364" spans="1:17" s="45" customFormat="1" ht="18" customHeight="1" x14ac:dyDescent="0.25">
      <c r="A364" s="117" t="s">
        <v>112</v>
      </c>
      <c r="B364" s="35" t="s">
        <v>119</v>
      </c>
      <c r="C364" s="36"/>
      <c r="D364" s="32">
        <f t="shared" ref="D364:E364" si="87">SUM(D365)</f>
        <v>173.00000000000003</v>
      </c>
      <c r="E364" s="32">
        <f t="shared" si="87"/>
        <v>141.80000000000001</v>
      </c>
      <c r="J364" s="46"/>
      <c r="K364" s="47"/>
      <c r="L364" s="48"/>
      <c r="M364" s="48"/>
      <c r="N364" s="48"/>
      <c r="O364" s="48"/>
      <c r="P364" s="49"/>
      <c r="Q364" s="49"/>
    </row>
    <row r="365" spans="1:17" s="45" customFormat="1" ht="15.75" customHeight="1" x14ac:dyDescent="0.25">
      <c r="A365" s="117"/>
      <c r="B365" s="37" t="s">
        <v>150</v>
      </c>
      <c r="C365" s="21" t="s">
        <v>22</v>
      </c>
      <c r="D365" s="23">
        <f t="shared" ref="D365" si="88">SUM(D366:D368)</f>
        <v>173.00000000000003</v>
      </c>
      <c r="E365" s="23">
        <f t="shared" ref="E365" si="89">SUM(E366:E368)</f>
        <v>141.80000000000001</v>
      </c>
      <c r="J365" s="46"/>
      <c r="K365" s="47"/>
      <c r="L365" s="48"/>
      <c r="M365" s="48"/>
      <c r="N365" s="48"/>
      <c r="O365" s="48"/>
      <c r="P365" s="49"/>
      <c r="Q365" s="49"/>
    </row>
    <row r="366" spans="1:17" s="45" customFormat="1" ht="12.75" customHeight="1" x14ac:dyDescent="0.25">
      <c r="A366" s="118"/>
      <c r="B366" s="50" t="s">
        <v>64</v>
      </c>
      <c r="C366" s="119"/>
      <c r="D366" s="11">
        <v>1.3</v>
      </c>
      <c r="E366" s="11">
        <v>1.3</v>
      </c>
      <c r="J366" s="46"/>
      <c r="K366" s="47"/>
      <c r="L366" s="48"/>
      <c r="M366" s="48"/>
      <c r="N366" s="48"/>
      <c r="O366" s="48"/>
      <c r="P366" s="49"/>
      <c r="Q366" s="49"/>
    </row>
    <row r="367" spans="1:17" s="45" customFormat="1" ht="12.75" customHeight="1" x14ac:dyDescent="0.25">
      <c r="A367" s="118"/>
      <c r="B367" s="51" t="s">
        <v>10</v>
      </c>
      <c r="C367" s="120"/>
      <c r="D367" s="11">
        <v>169.3</v>
      </c>
      <c r="E367" s="11">
        <v>140.5</v>
      </c>
      <c r="F367" s="75"/>
      <c r="J367" s="46"/>
      <c r="K367" s="47"/>
      <c r="L367" s="48"/>
      <c r="M367" s="48"/>
      <c r="N367" s="48"/>
      <c r="O367" s="48"/>
      <c r="P367" s="49"/>
      <c r="Q367" s="49"/>
    </row>
    <row r="368" spans="1:17" s="45" customFormat="1" ht="12.75" customHeight="1" x14ac:dyDescent="0.25">
      <c r="A368" s="118"/>
      <c r="B368" s="52" t="s">
        <v>17</v>
      </c>
      <c r="C368" s="121"/>
      <c r="D368" s="11">
        <v>2.4</v>
      </c>
      <c r="E368" s="11"/>
      <c r="F368" s="75"/>
      <c r="J368" s="46"/>
      <c r="K368" s="47"/>
      <c r="L368" s="48"/>
      <c r="M368" s="48"/>
      <c r="N368" s="48"/>
      <c r="O368" s="48"/>
      <c r="P368" s="49"/>
      <c r="Q368" s="49"/>
    </row>
    <row r="369" spans="1:17" s="45" customFormat="1" ht="18" customHeight="1" x14ac:dyDescent="0.25">
      <c r="A369" s="117" t="s">
        <v>114</v>
      </c>
      <c r="B369" s="35" t="s">
        <v>121</v>
      </c>
      <c r="C369" s="36"/>
      <c r="D369" s="32">
        <f t="shared" ref="D369:E369" si="90">SUM(D370)</f>
        <v>157.20000000000002</v>
      </c>
      <c r="E369" s="32">
        <f t="shared" si="90"/>
        <v>129.60000000000002</v>
      </c>
      <c r="J369" s="46"/>
      <c r="K369" s="47"/>
      <c r="L369" s="48"/>
      <c r="M369" s="48"/>
      <c r="N369" s="48"/>
      <c r="O369" s="48"/>
      <c r="P369" s="49"/>
      <c r="Q369" s="49"/>
    </row>
    <row r="370" spans="1:17" s="45" customFormat="1" ht="15" customHeight="1" x14ac:dyDescent="0.25">
      <c r="A370" s="117"/>
      <c r="B370" s="37" t="s">
        <v>132</v>
      </c>
      <c r="C370" s="21" t="s">
        <v>22</v>
      </c>
      <c r="D370" s="23">
        <f t="shared" ref="D370" si="91">SUM(D371:D373)</f>
        <v>157.20000000000002</v>
      </c>
      <c r="E370" s="23">
        <f t="shared" ref="E370" si="92">SUM(E371:E373)</f>
        <v>129.60000000000002</v>
      </c>
      <c r="J370" s="46"/>
      <c r="K370" s="47"/>
      <c r="L370" s="48"/>
      <c r="M370" s="48"/>
      <c r="N370" s="48"/>
      <c r="O370" s="48"/>
      <c r="P370" s="49"/>
      <c r="Q370" s="49"/>
    </row>
    <row r="371" spans="1:17" s="45" customFormat="1" ht="12.75" customHeight="1" x14ac:dyDescent="0.25">
      <c r="A371" s="118"/>
      <c r="B371" s="50" t="s">
        <v>64</v>
      </c>
      <c r="C371" s="119"/>
      <c r="D371" s="11">
        <v>0.3</v>
      </c>
      <c r="E371" s="11">
        <v>0.3</v>
      </c>
      <c r="J371" s="46"/>
      <c r="K371" s="47"/>
      <c r="L371" s="48"/>
      <c r="M371" s="48"/>
      <c r="N371" s="48"/>
      <c r="O371" s="48"/>
      <c r="P371" s="49"/>
      <c r="Q371" s="49"/>
    </row>
    <row r="372" spans="1:17" s="45" customFormat="1" ht="12.75" customHeight="1" x14ac:dyDescent="0.25">
      <c r="A372" s="118"/>
      <c r="B372" s="51" t="s">
        <v>10</v>
      </c>
      <c r="C372" s="120"/>
      <c r="D372" s="11">
        <v>155.9</v>
      </c>
      <c r="E372" s="11">
        <v>129.30000000000001</v>
      </c>
      <c r="F372" s="75"/>
      <c r="J372" s="46"/>
      <c r="K372" s="47"/>
      <c r="L372" s="48"/>
      <c r="M372" s="48"/>
      <c r="N372" s="48"/>
      <c r="O372" s="48"/>
      <c r="P372" s="49"/>
      <c r="Q372" s="49"/>
    </row>
    <row r="373" spans="1:17" s="45" customFormat="1" ht="12.75" customHeight="1" x14ac:dyDescent="0.25">
      <c r="A373" s="118"/>
      <c r="B373" s="52" t="s">
        <v>17</v>
      </c>
      <c r="C373" s="121"/>
      <c r="D373" s="11">
        <v>1</v>
      </c>
      <c r="E373" s="11"/>
      <c r="F373" s="75"/>
      <c r="J373" s="46"/>
      <c r="K373" s="47"/>
      <c r="L373" s="48"/>
      <c r="M373" s="48"/>
      <c r="N373" s="48"/>
      <c r="O373" s="48"/>
      <c r="P373" s="49"/>
      <c r="Q373" s="49"/>
    </row>
    <row r="374" spans="1:17" s="45" customFormat="1" ht="18" customHeight="1" x14ac:dyDescent="0.25">
      <c r="A374" s="117" t="s">
        <v>116</v>
      </c>
      <c r="B374" s="35" t="s">
        <v>123</v>
      </c>
      <c r="C374" s="36"/>
      <c r="D374" s="32">
        <f t="shared" ref="D374:E374" si="93">SUM(D375)</f>
        <v>168.4</v>
      </c>
      <c r="E374" s="32">
        <f t="shared" si="93"/>
        <v>109.1</v>
      </c>
      <c r="J374" s="46"/>
      <c r="K374" s="47"/>
      <c r="L374" s="48"/>
      <c r="M374" s="48"/>
      <c r="N374" s="48"/>
      <c r="O374" s="48"/>
      <c r="P374" s="49"/>
      <c r="Q374" s="49"/>
    </row>
    <row r="375" spans="1:17" s="45" customFormat="1" ht="15" customHeight="1" x14ac:dyDescent="0.25">
      <c r="A375" s="117"/>
      <c r="B375" s="37" t="s">
        <v>132</v>
      </c>
      <c r="C375" s="21" t="s">
        <v>22</v>
      </c>
      <c r="D375" s="23">
        <f t="shared" ref="D375" si="94">SUM(D376:D378)</f>
        <v>168.4</v>
      </c>
      <c r="E375" s="23">
        <f t="shared" ref="E375" si="95">SUM(E376:E378)</f>
        <v>109.1</v>
      </c>
      <c r="J375" s="46"/>
      <c r="K375" s="47"/>
      <c r="L375" s="48"/>
      <c r="M375" s="48"/>
      <c r="N375" s="48"/>
      <c r="O375" s="48"/>
      <c r="P375" s="49"/>
      <c r="Q375" s="49"/>
    </row>
    <row r="376" spans="1:17" s="45" customFormat="1" ht="12.75" customHeight="1" x14ac:dyDescent="0.25">
      <c r="A376" s="118"/>
      <c r="B376" s="50" t="s">
        <v>64</v>
      </c>
      <c r="C376" s="119"/>
      <c r="D376" s="11">
        <v>1.8</v>
      </c>
      <c r="E376" s="11">
        <v>1.8</v>
      </c>
      <c r="J376" s="46"/>
      <c r="K376" s="47"/>
      <c r="L376" s="48"/>
      <c r="M376" s="48"/>
      <c r="N376" s="48"/>
      <c r="O376" s="48"/>
      <c r="P376" s="49"/>
      <c r="Q376" s="49"/>
    </row>
    <row r="377" spans="1:17" s="45" customFormat="1" ht="12.75" customHeight="1" x14ac:dyDescent="0.25">
      <c r="A377" s="118"/>
      <c r="B377" s="51" t="s">
        <v>10</v>
      </c>
      <c r="C377" s="120"/>
      <c r="D377" s="11">
        <v>149.1</v>
      </c>
      <c r="E377" s="11">
        <v>107.3</v>
      </c>
      <c r="J377" s="46"/>
      <c r="K377" s="47"/>
      <c r="L377" s="48"/>
      <c r="M377" s="48"/>
      <c r="N377" s="48"/>
      <c r="O377" s="48"/>
      <c r="P377" s="49"/>
      <c r="Q377" s="49"/>
    </row>
    <row r="378" spans="1:17" s="45" customFormat="1" ht="12.75" customHeight="1" x14ac:dyDescent="0.25">
      <c r="A378" s="118"/>
      <c r="B378" s="52" t="s">
        <v>17</v>
      </c>
      <c r="C378" s="121"/>
      <c r="D378" s="11">
        <v>17.5</v>
      </c>
      <c r="E378" s="11"/>
      <c r="N378" s="48"/>
      <c r="O378" s="48"/>
      <c r="P378" s="49"/>
      <c r="Q378" s="49"/>
    </row>
    <row r="379" spans="1:17" s="45" customFormat="1" ht="18" customHeight="1" x14ac:dyDescent="0.25">
      <c r="A379" s="117" t="s">
        <v>118</v>
      </c>
      <c r="B379" s="35" t="s">
        <v>125</v>
      </c>
      <c r="C379" s="36"/>
      <c r="D379" s="32">
        <f t="shared" ref="D379:E379" si="96">SUM(D380)</f>
        <v>161.80000000000001</v>
      </c>
      <c r="E379" s="32">
        <f t="shared" si="96"/>
        <v>131.4</v>
      </c>
      <c r="N379" s="48"/>
      <c r="O379" s="48"/>
      <c r="P379" s="49"/>
      <c r="Q379" s="49"/>
    </row>
    <row r="380" spans="1:17" s="45" customFormat="1" ht="15" customHeight="1" x14ac:dyDescent="0.25">
      <c r="A380" s="117"/>
      <c r="B380" s="37" t="s">
        <v>132</v>
      </c>
      <c r="C380" s="21" t="s">
        <v>22</v>
      </c>
      <c r="D380" s="23">
        <f t="shared" ref="D380" si="97">SUM(D381:D383)</f>
        <v>161.80000000000001</v>
      </c>
      <c r="E380" s="23">
        <f t="shared" ref="E380" si="98">SUM(E381:E383)</f>
        <v>131.4</v>
      </c>
      <c r="N380" s="48"/>
      <c r="O380" s="48"/>
      <c r="P380" s="49"/>
      <c r="Q380" s="49"/>
    </row>
    <row r="381" spans="1:17" s="45" customFormat="1" ht="12.75" customHeight="1" x14ac:dyDescent="0.25">
      <c r="A381" s="118"/>
      <c r="B381" s="50" t="s">
        <v>64</v>
      </c>
      <c r="C381" s="119"/>
      <c r="D381" s="11">
        <v>3.1</v>
      </c>
      <c r="E381" s="11">
        <v>3.1</v>
      </c>
      <c r="N381" s="48"/>
      <c r="O381" s="48"/>
      <c r="P381" s="49"/>
      <c r="Q381" s="49"/>
    </row>
    <row r="382" spans="1:17" s="45" customFormat="1" ht="12.75" customHeight="1" x14ac:dyDescent="0.25">
      <c r="A382" s="118"/>
      <c r="B382" s="51" t="s">
        <v>10</v>
      </c>
      <c r="C382" s="120"/>
      <c r="D382" s="11">
        <v>157.4</v>
      </c>
      <c r="E382" s="11">
        <v>128.30000000000001</v>
      </c>
      <c r="F382" s="75"/>
      <c r="N382" s="48"/>
      <c r="O382" s="48"/>
      <c r="P382" s="49"/>
      <c r="Q382" s="49"/>
    </row>
    <row r="383" spans="1:17" s="45" customFormat="1" ht="12.75" customHeight="1" x14ac:dyDescent="0.25">
      <c r="A383" s="118"/>
      <c r="B383" s="52" t="s">
        <v>17</v>
      </c>
      <c r="C383" s="121"/>
      <c r="D383" s="11">
        <v>1.3</v>
      </c>
      <c r="E383" s="11"/>
      <c r="F383" s="75"/>
      <c r="N383" s="48"/>
      <c r="O383" s="48"/>
      <c r="P383" s="49"/>
      <c r="Q383" s="49"/>
    </row>
    <row r="384" spans="1:17" s="45" customFormat="1" ht="18" customHeight="1" x14ac:dyDescent="0.25">
      <c r="A384" s="117" t="s">
        <v>120</v>
      </c>
      <c r="B384" s="35" t="s">
        <v>126</v>
      </c>
      <c r="C384" s="36"/>
      <c r="D384" s="32">
        <f t="shared" ref="D384:E384" si="99">SUM(D385)</f>
        <v>127.4</v>
      </c>
      <c r="E384" s="32">
        <f t="shared" si="99"/>
        <v>102.89999999999999</v>
      </c>
      <c r="N384" s="48"/>
      <c r="O384" s="48"/>
      <c r="P384" s="49"/>
      <c r="Q384" s="49"/>
    </row>
    <row r="385" spans="1:17" s="45" customFormat="1" ht="15" customHeight="1" x14ac:dyDescent="0.25">
      <c r="A385" s="117"/>
      <c r="B385" s="37" t="s">
        <v>132</v>
      </c>
      <c r="C385" s="21" t="s">
        <v>22</v>
      </c>
      <c r="D385" s="23">
        <f t="shared" ref="D385" si="100">SUM(D386:D388)</f>
        <v>127.4</v>
      </c>
      <c r="E385" s="23">
        <f t="shared" ref="E385" si="101">SUM(E386:E388)</f>
        <v>102.89999999999999</v>
      </c>
      <c r="N385" s="48"/>
      <c r="O385" s="48"/>
      <c r="P385" s="49"/>
      <c r="Q385" s="49"/>
    </row>
    <row r="386" spans="1:17" s="45" customFormat="1" ht="12.75" customHeight="1" x14ac:dyDescent="0.25">
      <c r="A386" s="118"/>
      <c r="B386" s="50" t="s">
        <v>64</v>
      </c>
      <c r="C386" s="119" t="s">
        <v>22</v>
      </c>
      <c r="D386" s="11">
        <v>6.3</v>
      </c>
      <c r="E386" s="11">
        <v>6.3</v>
      </c>
      <c r="N386" s="48"/>
      <c r="O386" s="48"/>
      <c r="P386" s="49"/>
      <c r="Q386" s="49"/>
    </row>
    <row r="387" spans="1:17" s="45" customFormat="1" ht="12.75" customHeight="1" x14ac:dyDescent="0.25">
      <c r="A387" s="118"/>
      <c r="B387" s="51" t="s">
        <v>10</v>
      </c>
      <c r="C387" s="120"/>
      <c r="D387" s="11">
        <v>120.9</v>
      </c>
      <c r="E387" s="11">
        <v>96.6</v>
      </c>
      <c r="F387" s="75"/>
      <c r="N387" s="48"/>
      <c r="O387" s="48"/>
      <c r="P387" s="49"/>
      <c r="Q387" s="49"/>
    </row>
    <row r="388" spans="1:17" s="45" customFormat="1" ht="12.75" customHeight="1" x14ac:dyDescent="0.25">
      <c r="A388" s="118"/>
      <c r="B388" s="52" t="s">
        <v>17</v>
      </c>
      <c r="C388" s="121"/>
      <c r="D388" s="11">
        <v>0.2</v>
      </c>
      <c r="E388" s="11"/>
      <c r="F388" s="75"/>
      <c r="N388" s="48"/>
      <c r="O388" s="48"/>
      <c r="P388" s="49"/>
      <c r="Q388" s="49"/>
    </row>
    <row r="389" spans="1:17" s="45" customFormat="1" ht="18" customHeight="1" x14ac:dyDescent="0.25">
      <c r="A389" s="117" t="s">
        <v>122</v>
      </c>
      <c r="B389" s="35" t="s">
        <v>127</v>
      </c>
      <c r="C389" s="36"/>
      <c r="D389" s="32">
        <f t="shared" ref="D389:E389" si="102">SUM(D390+D392)</f>
        <v>2366.2000000000003</v>
      </c>
      <c r="E389" s="32">
        <f t="shared" si="102"/>
        <v>1933.2000000000003</v>
      </c>
      <c r="N389" s="48"/>
      <c r="O389" s="48"/>
      <c r="P389" s="49"/>
      <c r="Q389" s="49"/>
    </row>
    <row r="390" spans="1:17" s="45" customFormat="1" ht="15" customHeight="1" x14ac:dyDescent="0.25">
      <c r="A390" s="117"/>
      <c r="B390" s="18" t="s">
        <v>139</v>
      </c>
      <c r="C390" s="17" t="s">
        <v>11</v>
      </c>
      <c r="D390" s="16">
        <f>SUM(D391)</f>
        <v>168</v>
      </c>
      <c r="E390" s="16">
        <f>SUM(E391)</f>
        <v>164.4</v>
      </c>
      <c r="N390" s="48"/>
      <c r="O390" s="48"/>
      <c r="P390" s="49"/>
      <c r="Q390" s="49"/>
    </row>
    <row r="391" spans="1:17" s="45" customFormat="1" ht="12.75" customHeight="1" x14ac:dyDescent="0.25">
      <c r="A391" s="117"/>
      <c r="B391" s="14" t="s">
        <v>15</v>
      </c>
      <c r="C391" s="6"/>
      <c r="D391" s="11">
        <v>168</v>
      </c>
      <c r="E391" s="11">
        <v>164.4</v>
      </c>
      <c r="F391" s="77"/>
      <c r="N391" s="48"/>
      <c r="O391" s="48"/>
      <c r="P391" s="49"/>
      <c r="Q391" s="49"/>
    </row>
    <row r="392" spans="1:17" s="45" customFormat="1" ht="15" customHeight="1" x14ac:dyDescent="0.25">
      <c r="A392" s="117"/>
      <c r="B392" s="39" t="s">
        <v>148</v>
      </c>
      <c r="C392" s="17" t="s">
        <v>25</v>
      </c>
      <c r="D392" s="23">
        <f>SUM(D393:D398)</f>
        <v>2198.2000000000003</v>
      </c>
      <c r="E392" s="23">
        <f>SUM(E393:E398)</f>
        <v>1768.8000000000002</v>
      </c>
      <c r="N392" s="48"/>
      <c r="O392" s="48"/>
      <c r="P392" s="49"/>
      <c r="Q392" s="49"/>
    </row>
    <row r="393" spans="1:17" s="45" customFormat="1" ht="12.75" customHeight="1" x14ac:dyDescent="0.25">
      <c r="A393" s="118"/>
      <c r="B393" s="50" t="s">
        <v>14</v>
      </c>
      <c r="C393" s="119"/>
      <c r="D393" s="11">
        <v>80.2</v>
      </c>
      <c r="E393" s="11">
        <v>71.099999999999994</v>
      </c>
      <c r="F393" s="77"/>
      <c r="N393" s="48"/>
      <c r="O393" s="48"/>
      <c r="P393" s="49"/>
      <c r="Q393" s="49"/>
    </row>
    <row r="394" spans="1:17" s="45" customFormat="1" ht="12.75" customHeight="1" x14ac:dyDescent="0.25">
      <c r="A394" s="118"/>
      <c r="B394" s="51" t="s">
        <v>19</v>
      </c>
      <c r="C394" s="120"/>
      <c r="D394" s="11">
        <v>204.3</v>
      </c>
      <c r="E394" s="11">
        <v>198.6</v>
      </c>
      <c r="F394" s="75"/>
      <c r="N394" s="48"/>
      <c r="O394" s="48"/>
      <c r="P394" s="49"/>
      <c r="Q394" s="49"/>
    </row>
    <row r="395" spans="1:17" s="45" customFormat="1" ht="12.75" customHeight="1" x14ac:dyDescent="0.25">
      <c r="A395" s="118"/>
      <c r="B395" s="59" t="s">
        <v>15</v>
      </c>
      <c r="C395" s="120"/>
      <c r="D395" s="11">
        <v>210.2</v>
      </c>
      <c r="E395" s="11">
        <v>202.7</v>
      </c>
      <c r="F395" s="77"/>
      <c r="N395" s="48"/>
      <c r="O395" s="48"/>
      <c r="P395" s="49"/>
      <c r="Q395" s="49"/>
    </row>
    <row r="396" spans="1:17" s="45" customFormat="1" ht="12.75" customHeight="1" x14ac:dyDescent="0.25">
      <c r="A396" s="118"/>
      <c r="B396" s="51" t="s">
        <v>10</v>
      </c>
      <c r="C396" s="120"/>
      <c r="D396" s="11">
        <v>1095.4000000000001</v>
      </c>
      <c r="E396" s="11">
        <v>943.5</v>
      </c>
      <c r="F396" s="54"/>
      <c r="N396" s="48"/>
      <c r="O396" s="48"/>
      <c r="P396" s="49"/>
      <c r="Q396" s="49"/>
    </row>
    <row r="397" spans="1:17" s="45" customFormat="1" ht="12.75" customHeight="1" x14ac:dyDescent="0.25">
      <c r="A397" s="118"/>
      <c r="B397" s="51" t="s">
        <v>26</v>
      </c>
      <c r="C397" s="120"/>
      <c r="D397" s="11">
        <v>325.8</v>
      </c>
      <c r="E397" s="11">
        <v>302.5</v>
      </c>
      <c r="F397" s="54"/>
      <c r="N397" s="48"/>
      <c r="O397" s="48"/>
      <c r="P397" s="49"/>
      <c r="Q397" s="49"/>
    </row>
    <row r="398" spans="1:17" s="45" customFormat="1" ht="12.75" customHeight="1" x14ac:dyDescent="0.25">
      <c r="A398" s="118"/>
      <c r="B398" s="52" t="s">
        <v>17</v>
      </c>
      <c r="C398" s="121"/>
      <c r="D398" s="11">
        <v>282.3</v>
      </c>
      <c r="E398" s="11">
        <v>50.4</v>
      </c>
      <c r="F398" s="77"/>
      <c r="N398" s="48"/>
      <c r="O398" s="48"/>
      <c r="P398" s="49"/>
      <c r="Q398" s="49"/>
    </row>
    <row r="399" spans="1:17" s="45" customFormat="1" ht="18" customHeight="1" x14ac:dyDescent="0.25">
      <c r="A399" s="122" t="s">
        <v>124</v>
      </c>
      <c r="B399" s="89" t="s">
        <v>128</v>
      </c>
      <c r="C399" s="36"/>
      <c r="D399" s="32">
        <f t="shared" ref="D399:E399" si="103">SUM(D400)</f>
        <v>432</v>
      </c>
      <c r="E399" s="32">
        <f t="shared" si="103"/>
        <v>335.8</v>
      </c>
      <c r="N399" s="48"/>
      <c r="O399" s="48"/>
      <c r="P399" s="49"/>
      <c r="Q399" s="49"/>
    </row>
    <row r="400" spans="1:17" s="45" customFormat="1" ht="15" customHeight="1" x14ac:dyDescent="0.25">
      <c r="A400" s="123"/>
      <c r="B400" s="22" t="s">
        <v>142</v>
      </c>
      <c r="C400" s="21" t="s">
        <v>27</v>
      </c>
      <c r="D400" s="23">
        <f>SUM(D401:D402)</f>
        <v>432</v>
      </c>
      <c r="E400" s="23">
        <f>SUM(E401:E402)</f>
        <v>335.8</v>
      </c>
      <c r="N400" s="48"/>
      <c r="O400" s="48"/>
      <c r="P400" s="49"/>
      <c r="Q400" s="49"/>
    </row>
    <row r="401" spans="1:17" s="45" customFormat="1" ht="12.75" customHeight="1" x14ac:dyDescent="0.25">
      <c r="A401" s="123"/>
      <c r="B401" s="51" t="s">
        <v>15</v>
      </c>
      <c r="C401" s="120"/>
      <c r="D401" s="69">
        <v>427.6</v>
      </c>
      <c r="E401" s="69">
        <v>335.8</v>
      </c>
      <c r="N401" s="48"/>
      <c r="O401" s="48"/>
      <c r="P401" s="49"/>
      <c r="Q401" s="49"/>
    </row>
    <row r="402" spans="1:17" s="45" customFormat="1" ht="12.75" customHeight="1" x14ac:dyDescent="0.25">
      <c r="A402" s="123"/>
      <c r="B402" s="52" t="s">
        <v>10</v>
      </c>
      <c r="C402" s="120"/>
      <c r="D402" s="69">
        <v>4.4000000000000004</v>
      </c>
      <c r="E402" s="69"/>
      <c r="N402" s="48"/>
      <c r="O402" s="48"/>
      <c r="P402" s="49"/>
      <c r="Q402" s="49"/>
    </row>
    <row r="403" spans="1:17" s="45" customFormat="1" ht="21" customHeight="1" x14ac:dyDescent="0.25">
      <c r="A403" s="105" t="s">
        <v>129</v>
      </c>
      <c r="B403" s="106"/>
      <c r="C403" s="8"/>
      <c r="D403" s="9">
        <f>SUM(D451+D447+D441+D432+D427+D420+D412+D404)</f>
        <v>52027.9</v>
      </c>
      <c r="E403" s="9">
        <f>SUM(E451+E447+E441+E432+E427+E420+E412+E404)</f>
        <v>27092.9</v>
      </c>
      <c r="G403" s="87"/>
      <c r="H403" s="87"/>
      <c r="I403" s="87"/>
    </row>
    <row r="404" spans="1:17" s="45" customFormat="1" ht="15" customHeight="1" x14ac:dyDescent="0.25">
      <c r="A404" s="107" t="s">
        <v>130</v>
      </c>
      <c r="B404" s="107"/>
      <c r="C404" s="70" t="s">
        <v>11</v>
      </c>
      <c r="D404" s="10">
        <f>SUM(D405:D411)</f>
        <v>9501.3000000000011</v>
      </c>
      <c r="E404" s="10">
        <f>SUM(E405:E411)</f>
        <v>6378.4</v>
      </c>
      <c r="G404" s="87"/>
      <c r="H404" s="97"/>
      <c r="I404" s="97"/>
      <c r="J404" s="71"/>
    </row>
    <row r="405" spans="1:17" s="45" customFormat="1" ht="12.75" customHeight="1" x14ac:dyDescent="0.25">
      <c r="A405" s="107"/>
      <c r="B405" s="67" t="s">
        <v>14</v>
      </c>
      <c r="C405" s="110"/>
      <c r="D405" s="11">
        <f>SUM(D16)</f>
        <v>20</v>
      </c>
      <c r="E405" s="11"/>
      <c r="G405" s="87"/>
      <c r="H405" s="97"/>
      <c r="I405" s="97"/>
      <c r="J405" s="71"/>
    </row>
    <row r="406" spans="1:17" s="45" customFormat="1" ht="12.75" customHeight="1" x14ac:dyDescent="0.25">
      <c r="A406" s="103"/>
      <c r="B406" s="14" t="s">
        <v>15</v>
      </c>
      <c r="C406" s="111"/>
      <c r="D406" s="11">
        <f>SUM(D17+D159+D164+D172+D180+D188+D197+D206+D214+D222+D230+D239+D257+D266+D274+D283+D292+D300+D391+D248)</f>
        <v>3549.5000000000005</v>
      </c>
      <c r="E406" s="11">
        <f>SUM(E17+E159+E164+E172+E180+E188+E197+E206+E214+E222+E230+E239+E257+E266+E274+E283+E292+E300+E391+E248)</f>
        <v>2107.6999999999998</v>
      </c>
      <c r="G406" s="87"/>
      <c r="H406" s="97"/>
      <c r="I406" s="97"/>
      <c r="J406" s="71"/>
    </row>
    <row r="407" spans="1:17" s="45" customFormat="1" ht="12.75" customHeight="1" x14ac:dyDescent="0.25">
      <c r="A407" s="103"/>
      <c r="B407" s="50" t="s">
        <v>64</v>
      </c>
      <c r="C407" s="111"/>
      <c r="D407" s="11">
        <f>SUM(D160)</f>
        <v>1.3</v>
      </c>
      <c r="E407" s="11">
        <f>SUM(E160)</f>
        <v>1.3</v>
      </c>
      <c r="G407" s="87"/>
      <c r="H407" s="97"/>
      <c r="I407" s="97"/>
      <c r="J407" s="71"/>
    </row>
    <row r="408" spans="1:17" s="45" customFormat="1" ht="12.75" customHeight="1" x14ac:dyDescent="0.25">
      <c r="A408" s="103"/>
      <c r="B408" s="99" t="s">
        <v>154</v>
      </c>
      <c r="C408" s="111"/>
      <c r="D408" s="11">
        <f>SUM(D18)</f>
        <v>0.3</v>
      </c>
      <c r="E408" s="11"/>
      <c r="G408" s="87"/>
      <c r="H408" s="97"/>
      <c r="I408" s="97"/>
      <c r="J408" s="71"/>
    </row>
    <row r="409" spans="1:17" s="45" customFormat="1" ht="12.75" customHeight="1" x14ac:dyDescent="0.25">
      <c r="A409" s="103"/>
      <c r="B409" s="72" t="s">
        <v>10</v>
      </c>
      <c r="C409" s="111"/>
      <c r="D409" s="11">
        <f>SUM(D20+D63+D71+D79+D87+D95+D103+D111+D119+D127+D135+D143+D151+D161+D13)</f>
        <v>5785.5</v>
      </c>
      <c r="E409" s="11">
        <f>SUM(E20+E63+E71+E79+E87+E95+E103+E111+E119+E127+E135+E143+E151+E161+E13)</f>
        <v>4269.3999999999996</v>
      </c>
      <c r="G409" s="87"/>
      <c r="H409" s="97"/>
      <c r="I409" s="97"/>
      <c r="J409" s="71"/>
    </row>
    <row r="410" spans="1:17" s="45" customFormat="1" ht="12.75" customHeight="1" x14ac:dyDescent="0.25">
      <c r="A410" s="103"/>
      <c r="B410" s="51" t="s">
        <v>16</v>
      </c>
      <c r="C410" s="111"/>
      <c r="D410" s="11">
        <f>SUM(D19)</f>
        <v>112.2</v>
      </c>
      <c r="E410" s="11"/>
      <c r="G410" s="87"/>
      <c r="H410" s="97"/>
      <c r="I410" s="97"/>
      <c r="J410" s="71"/>
    </row>
    <row r="411" spans="1:17" s="45" customFormat="1" ht="12.95" customHeight="1" x14ac:dyDescent="0.25">
      <c r="A411" s="113"/>
      <c r="B411" s="12" t="s">
        <v>17</v>
      </c>
      <c r="C411" s="112"/>
      <c r="D411" s="11">
        <f>SUM(D21)</f>
        <v>32.5</v>
      </c>
      <c r="E411" s="11"/>
      <c r="G411" s="87"/>
      <c r="H411" s="97"/>
      <c r="I411" s="97"/>
    </row>
    <row r="412" spans="1:17" s="45" customFormat="1" ht="15" customHeight="1" x14ac:dyDescent="0.25">
      <c r="A412" s="103" t="s">
        <v>131</v>
      </c>
      <c r="B412" s="103"/>
      <c r="C412" s="70" t="s">
        <v>18</v>
      </c>
      <c r="D412" s="10">
        <f>SUM(D413:D419)</f>
        <v>18657.099999999999</v>
      </c>
      <c r="E412" s="10">
        <f>SUM(E413:E419)</f>
        <v>15333.2</v>
      </c>
      <c r="G412" s="87"/>
      <c r="H412" s="97"/>
      <c r="I412" s="97"/>
    </row>
    <row r="413" spans="1:17" s="45" customFormat="1" ht="12.95" customHeight="1" x14ac:dyDescent="0.25">
      <c r="A413" s="114"/>
      <c r="B413" s="12" t="s">
        <v>14</v>
      </c>
      <c r="C413" s="107"/>
      <c r="D413" s="11">
        <f>SUM(D23)</f>
        <v>125.2</v>
      </c>
      <c r="E413" s="11"/>
      <c r="G413" s="87"/>
      <c r="H413" s="97"/>
      <c r="I413" s="97"/>
    </row>
    <row r="414" spans="1:17" s="45" customFormat="1" ht="12.95" customHeight="1" x14ac:dyDescent="0.25">
      <c r="A414" s="115"/>
      <c r="B414" s="51" t="s">
        <v>155</v>
      </c>
      <c r="C414" s="103"/>
      <c r="D414" s="11">
        <f>SUM(D167+D183+D192+D217+D225+D243+D252+D309+D175+D201+D234+D261+D278+D287+D304)</f>
        <v>60.600000000000009</v>
      </c>
      <c r="E414" s="11">
        <f>SUM(E167+E183+E192+E217+E225+E243+E252+E309+E175+E201+E234+E261+E278+E287+E304)</f>
        <v>57.600000000000009</v>
      </c>
      <c r="G414" s="87"/>
      <c r="H414" s="97"/>
      <c r="I414" s="97"/>
    </row>
    <row r="415" spans="1:17" s="45" customFormat="1" ht="12.95" customHeight="1" x14ac:dyDescent="0.25">
      <c r="A415" s="115"/>
      <c r="B415" s="12" t="s">
        <v>19</v>
      </c>
      <c r="C415" s="103"/>
      <c r="D415" s="11">
        <f>SUM(D24+D208+D232+D276+D285+D302+D250+D259+D268+D294)</f>
        <v>319.5</v>
      </c>
      <c r="E415" s="11">
        <f>SUM(E24+E208+E232+E276+E285+E302+E250+E259+E268+E294)</f>
        <v>114.70000000000002</v>
      </c>
      <c r="G415" s="87"/>
      <c r="H415" s="97"/>
      <c r="I415" s="97"/>
    </row>
    <row r="416" spans="1:17" s="45" customFormat="1" ht="12.95" customHeight="1" x14ac:dyDescent="0.25">
      <c r="A416" s="115"/>
      <c r="B416" s="12" t="s">
        <v>64</v>
      </c>
      <c r="C416" s="103"/>
      <c r="D416" s="11">
        <f>SUM(D241+D199+D190)</f>
        <v>30.1</v>
      </c>
      <c r="E416" s="11">
        <f>SUM(E241+E199+E190)</f>
        <v>6.9</v>
      </c>
      <c r="G416" s="87"/>
      <c r="H416" s="97"/>
      <c r="I416" s="97"/>
    </row>
    <row r="417" spans="1:9" s="45" customFormat="1" ht="12.95" customHeight="1" x14ac:dyDescent="0.25">
      <c r="A417" s="115"/>
      <c r="B417" s="12" t="s">
        <v>20</v>
      </c>
      <c r="C417" s="103"/>
      <c r="D417" s="11">
        <f>SUM(D25+D166+D174+D182+D191+D209+D200+D224+D216+D233+D242+D251+D260+D269+D277+D286+D295+D303+D316+D320)</f>
        <v>9387.7999999999993</v>
      </c>
      <c r="E417" s="11">
        <f>SUM(E25+E166+E174+E182+E191+E209+E200+E224+E216+E233+E242+E251+E260+E269+E277+E286+E295+E303+E316+E320)</f>
        <v>8972.1999999999989</v>
      </c>
      <c r="G417" s="87"/>
      <c r="H417" s="97"/>
      <c r="I417" s="97"/>
    </row>
    <row r="418" spans="1:9" s="45" customFormat="1" ht="12.95" customHeight="1" x14ac:dyDescent="0.25">
      <c r="A418" s="115"/>
      <c r="B418" s="12" t="s">
        <v>10</v>
      </c>
      <c r="C418" s="103"/>
      <c r="D418" s="11">
        <f>SUM(D26+D168+D176+D184+D193+D202+D210+D226+D235+D244+D253+D262+D270+D279+D288+D296+D305+D310+D317+D321+D218)</f>
        <v>8336</v>
      </c>
      <c r="E418" s="11">
        <f>SUM(E26+E168+E176+E184+E193+E202+E210+E226+E235+E244+E253+E262+E270+E279+E288+E296+E305+E310+E317+E321+E218)</f>
        <v>6181.8</v>
      </c>
      <c r="G418" s="87"/>
      <c r="H418" s="97"/>
      <c r="I418" s="97"/>
    </row>
    <row r="419" spans="1:9" s="45" customFormat="1" ht="12.95" customHeight="1" x14ac:dyDescent="0.25">
      <c r="A419" s="115"/>
      <c r="B419" s="74" t="s">
        <v>17</v>
      </c>
      <c r="C419" s="103"/>
      <c r="D419" s="11">
        <f>SUM(D169+D177+D185+D194+D203+D211+D219+D227+D236+D245+D254+D263+D271+D280+D289+D297+D306+D311+D322)</f>
        <v>397.9</v>
      </c>
      <c r="E419" s="11"/>
      <c r="G419" s="87"/>
      <c r="H419" s="101"/>
      <c r="I419" s="101"/>
    </row>
    <row r="420" spans="1:9" s="45" customFormat="1" ht="15" customHeight="1" x14ac:dyDescent="0.25">
      <c r="A420" s="108" t="s">
        <v>132</v>
      </c>
      <c r="B420" s="109"/>
      <c r="C420" s="93" t="s">
        <v>22</v>
      </c>
      <c r="D420" s="10">
        <f>SUM(D421:D426)</f>
        <v>4695.7999999999993</v>
      </c>
      <c r="E420" s="10">
        <f>SUM(E421:E426)</f>
        <v>2741.1000000000008</v>
      </c>
      <c r="H420" s="98"/>
      <c r="I420" s="98"/>
    </row>
    <row r="421" spans="1:9" s="45" customFormat="1" ht="12.75" customHeight="1" x14ac:dyDescent="0.25">
      <c r="A421" s="103"/>
      <c r="B421" s="94" t="s">
        <v>14</v>
      </c>
      <c r="C421" s="110"/>
      <c r="D421" s="11">
        <f>SUM(D28)</f>
        <v>142.5</v>
      </c>
      <c r="E421" s="11">
        <f>SUM(E28)</f>
        <v>10</v>
      </c>
    </row>
    <row r="422" spans="1:9" s="45" customFormat="1" ht="12.75" customHeight="1" x14ac:dyDescent="0.25">
      <c r="A422" s="103"/>
      <c r="B422" s="12" t="s">
        <v>21</v>
      </c>
      <c r="C422" s="111"/>
      <c r="D422" s="11">
        <f>SUM(D29)</f>
        <v>30.3</v>
      </c>
      <c r="E422" s="11"/>
    </row>
    <row r="423" spans="1:9" s="45" customFormat="1" ht="12.75" customHeight="1" x14ac:dyDescent="0.25">
      <c r="A423" s="103"/>
      <c r="B423" s="12" t="s">
        <v>19</v>
      </c>
      <c r="C423" s="111"/>
      <c r="D423" s="11">
        <f>SUM(D325+D30)</f>
        <v>69.2</v>
      </c>
      <c r="E423" s="11">
        <f>SUM(E325+E30)</f>
        <v>0.5</v>
      </c>
    </row>
    <row r="424" spans="1:9" s="45" customFormat="1" ht="12.95" customHeight="1" x14ac:dyDescent="0.25">
      <c r="A424" s="103"/>
      <c r="B424" s="12" t="s">
        <v>64</v>
      </c>
      <c r="C424" s="111"/>
      <c r="D424" s="11">
        <f>SUM(D326+D331+D336+D341+D346+D351+D356+D361+D366+D371+D376+D381+D386)</f>
        <v>41.8</v>
      </c>
      <c r="E424" s="11">
        <f>SUM(E326+E331+E336+E341+E346+E351+E356+E361+E366+E371+E376+E381+E386)</f>
        <v>41.8</v>
      </c>
    </row>
    <row r="425" spans="1:9" s="45" customFormat="1" ht="12.95" customHeight="1" x14ac:dyDescent="0.25">
      <c r="A425" s="103"/>
      <c r="B425" s="12" t="s">
        <v>10</v>
      </c>
      <c r="C425" s="111"/>
      <c r="D425" s="11">
        <f>SUM(D31+D313+D327+D332+D337+D342+D347+D352+D357+D362+D367+D372+D377+D382+D387)</f>
        <v>4369.5999999999995</v>
      </c>
      <c r="E425" s="11">
        <f>SUM(E31+E313+E327+E332+E337+E342+E347+E352+E357+E362+E367+E372+E377+E382+E387)</f>
        <v>2688.8000000000006</v>
      </c>
    </row>
    <row r="426" spans="1:9" s="45" customFormat="1" ht="12.95" customHeight="1" x14ac:dyDescent="0.25">
      <c r="A426" s="103"/>
      <c r="B426" s="74" t="s">
        <v>17</v>
      </c>
      <c r="C426" s="112"/>
      <c r="D426" s="11">
        <f>SUM(D328+D333+D338+D343+D348+D353+D358+D363+D368+D373+D378+D383+D388)</f>
        <v>42.4</v>
      </c>
      <c r="E426" s="11"/>
    </row>
    <row r="427" spans="1:9" s="45" customFormat="1" ht="15" customHeight="1" x14ac:dyDescent="0.25">
      <c r="A427" s="108" t="s">
        <v>133</v>
      </c>
      <c r="B427" s="109"/>
      <c r="C427" s="93" t="s">
        <v>23</v>
      </c>
      <c r="D427" s="10">
        <f>SUM(D428:D431)</f>
        <v>5569.8</v>
      </c>
      <c r="E427" s="10">
        <f>SUM(E428:E431)</f>
        <v>140.6</v>
      </c>
    </row>
    <row r="428" spans="1:9" s="45" customFormat="1" ht="12.75" customHeight="1" x14ac:dyDescent="0.25">
      <c r="A428" s="103"/>
      <c r="B428" s="102" t="s">
        <v>15</v>
      </c>
      <c r="C428" s="111"/>
      <c r="D428" s="11">
        <f>SUM(D34)</f>
        <v>29.5</v>
      </c>
      <c r="E428" s="11">
        <f>SUM(E34)</f>
        <v>22.2</v>
      </c>
    </row>
    <row r="429" spans="1:9" s="45" customFormat="1" ht="12.75" customHeight="1" x14ac:dyDescent="0.25">
      <c r="A429" s="103"/>
      <c r="B429" s="12" t="s">
        <v>24</v>
      </c>
      <c r="C429" s="111"/>
      <c r="D429" s="11">
        <f>SUM(D33)</f>
        <v>2636.9</v>
      </c>
      <c r="E429" s="11"/>
    </row>
    <row r="430" spans="1:9" s="45" customFormat="1" ht="12.95" customHeight="1" x14ac:dyDescent="0.25">
      <c r="A430" s="103"/>
      <c r="B430" s="73" t="s">
        <v>10</v>
      </c>
      <c r="C430" s="111"/>
      <c r="D430" s="11">
        <f>SUM(D35+D65+D73+D81+D89+D97+D105+D113+D121+D129+D137+D145+D153)</f>
        <v>2870.1000000000004</v>
      </c>
      <c r="E430" s="11">
        <f>SUM(E35+E65+E73+E81+E89+E97+E105+E113+E121+E129+E137+E145+E153)</f>
        <v>118.4</v>
      </c>
    </row>
    <row r="431" spans="1:9" s="45" customFormat="1" ht="12.95" customHeight="1" x14ac:dyDescent="0.25">
      <c r="A431" s="113"/>
      <c r="B431" s="12" t="s">
        <v>17</v>
      </c>
      <c r="C431" s="112"/>
      <c r="D431" s="11">
        <f>SUM(D66+D74+D82+D90+D98+D106+D114+D122+D130+D138+D146+D154)</f>
        <v>33.299999999999997</v>
      </c>
      <c r="E431" s="11"/>
    </row>
    <row r="432" spans="1:9" s="45" customFormat="1" ht="15" customHeight="1" x14ac:dyDescent="0.25">
      <c r="A432" s="103" t="s">
        <v>134</v>
      </c>
      <c r="B432" s="103"/>
      <c r="C432" s="70" t="s">
        <v>25</v>
      </c>
      <c r="D432" s="10">
        <f>SUM(D433:D440)</f>
        <v>8054</v>
      </c>
      <c r="E432" s="10">
        <f>SUM(E433:E440)</f>
        <v>2157.6</v>
      </c>
    </row>
    <row r="433" spans="1:5" s="45" customFormat="1" ht="12.95" customHeight="1" x14ac:dyDescent="0.25">
      <c r="A433" s="114"/>
      <c r="B433" s="12" t="s">
        <v>14</v>
      </c>
      <c r="C433" s="107"/>
      <c r="D433" s="11">
        <f>SUM(D393+D37)</f>
        <v>331.5</v>
      </c>
      <c r="E433" s="11">
        <f>SUM(E393+E37)</f>
        <v>171.1</v>
      </c>
    </row>
    <row r="434" spans="1:5" s="45" customFormat="1" ht="12.95" customHeight="1" x14ac:dyDescent="0.25">
      <c r="A434" s="115"/>
      <c r="B434" s="12" t="s">
        <v>19</v>
      </c>
      <c r="C434" s="103"/>
      <c r="D434" s="69">
        <f>SUM(D394+D40)</f>
        <v>583.5</v>
      </c>
      <c r="E434" s="69">
        <f>SUM(E394+E40)</f>
        <v>203.2</v>
      </c>
    </row>
    <row r="435" spans="1:5" s="45" customFormat="1" ht="12.95" customHeight="1" x14ac:dyDescent="0.25">
      <c r="A435" s="115"/>
      <c r="B435" s="51" t="s">
        <v>155</v>
      </c>
      <c r="C435" s="103"/>
      <c r="D435" s="69">
        <f>SUM(D38)</f>
        <v>467.8</v>
      </c>
      <c r="E435" s="69">
        <f>SUM(E38)</f>
        <v>1</v>
      </c>
    </row>
    <row r="436" spans="1:5" s="45" customFormat="1" ht="12.95" customHeight="1" x14ac:dyDescent="0.25">
      <c r="A436" s="115"/>
      <c r="B436" s="14" t="s">
        <v>15</v>
      </c>
      <c r="C436" s="103"/>
      <c r="D436" s="11">
        <f>SUM(D395+D41)</f>
        <v>213.89999999999998</v>
      </c>
      <c r="E436" s="11">
        <f>SUM(E395+E41)</f>
        <v>202.7</v>
      </c>
    </row>
    <row r="437" spans="1:5" s="45" customFormat="1" ht="12.95" customHeight="1" x14ac:dyDescent="0.25">
      <c r="A437" s="115"/>
      <c r="B437" s="99" t="s">
        <v>154</v>
      </c>
      <c r="C437" s="103"/>
      <c r="D437" s="11">
        <f>SUM(D39)</f>
        <v>48.4</v>
      </c>
      <c r="E437" s="11">
        <f>SUM(E39)</f>
        <v>0.2</v>
      </c>
    </row>
    <row r="438" spans="1:5" s="45" customFormat="1" ht="12.95" customHeight="1" x14ac:dyDescent="0.25">
      <c r="A438" s="115"/>
      <c r="B438" s="12" t="s">
        <v>10</v>
      </c>
      <c r="C438" s="103"/>
      <c r="D438" s="11">
        <f>SUM(D42+D68+D76+D84+D92+D100+D108+D116+D124+D132+D140+D148+D156+D396)</f>
        <v>2605.7999999999997</v>
      </c>
      <c r="E438" s="11">
        <f>SUM(E42+E68+E76+E84+E92+E100+E108+E116+E124+E132+E140+E148+E156+E396)</f>
        <v>1226.5</v>
      </c>
    </row>
    <row r="439" spans="1:5" s="45" customFormat="1" ht="12.75" customHeight="1" x14ac:dyDescent="0.25">
      <c r="A439" s="115"/>
      <c r="B439" s="74" t="s">
        <v>26</v>
      </c>
      <c r="C439" s="103"/>
      <c r="D439" s="15">
        <f>SUM(D397+D43)</f>
        <v>3520.8</v>
      </c>
      <c r="E439" s="15">
        <f>SUM(E397+E43)</f>
        <v>302.5</v>
      </c>
    </row>
    <row r="440" spans="1:5" s="45" customFormat="1" ht="12.95" customHeight="1" x14ac:dyDescent="0.25">
      <c r="A440" s="116"/>
      <c r="B440" s="12" t="s">
        <v>17</v>
      </c>
      <c r="C440" s="113"/>
      <c r="D440" s="15">
        <f>SUM(D398)</f>
        <v>282.3</v>
      </c>
      <c r="E440" s="15">
        <f>SUM(E398)</f>
        <v>50.4</v>
      </c>
    </row>
    <row r="441" spans="1:5" s="45" customFormat="1" ht="15" customHeight="1" x14ac:dyDescent="0.25">
      <c r="A441" s="103" t="s">
        <v>135</v>
      </c>
      <c r="B441" s="103"/>
      <c r="C441" s="70" t="s">
        <v>27</v>
      </c>
      <c r="D441" s="10">
        <f>SUM(D442:D446)</f>
        <v>528.40000000000009</v>
      </c>
      <c r="E441" s="10">
        <f>SUM(E442:E446)</f>
        <v>342</v>
      </c>
    </row>
    <row r="442" spans="1:5" s="45" customFormat="1" ht="12.95" customHeight="1" x14ac:dyDescent="0.25">
      <c r="A442" s="114"/>
      <c r="B442" s="67" t="s">
        <v>14</v>
      </c>
      <c r="C442" s="107"/>
      <c r="D442" s="11">
        <f>SUM(D45)</f>
        <v>9.1</v>
      </c>
      <c r="E442" s="11">
        <f>SUM(E45)</f>
        <v>2</v>
      </c>
    </row>
    <row r="443" spans="1:5" s="45" customFormat="1" ht="12.95" customHeight="1" x14ac:dyDescent="0.25">
      <c r="A443" s="115"/>
      <c r="B443" s="14" t="s">
        <v>15</v>
      </c>
      <c r="C443" s="103"/>
      <c r="D443" s="11">
        <f>SUM(D401+D46)</f>
        <v>431.90000000000003</v>
      </c>
      <c r="E443" s="11">
        <f>SUM(E401+E46)</f>
        <v>340</v>
      </c>
    </row>
    <row r="444" spans="1:5" s="45" customFormat="1" ht="12.95" customHeight="1" x14ac:dyDescent="0.25">
      <c r="A444" s="115"/>
      <c r="B444" s="12" t="s">
        <v>21</v>
      </c>
      <c r="C444" s="103"/>
      <c r="D444" s="11">
        <f>SUM(D47)</f>
        <v>0.7</v>
      </c>
      <c r="E444" s="11"/>
    </row>
    <row r="445" spans="1:5" s="45" customFormat="1" ht="12.95" customHeight="1" x14ac:dyDescent="0.25">
      <c r="A445" s="115"/>
      <c r="B445" s="12" t="s">
        <v>10</v>
      </c>
      <c r="C445" s="103"/>
      <c r="D445" s="11">
        <f>SUM(D402+D48)</f>
        <v>60.699999999999996</v>
      </c>
      <c r="E445" s="11"/>
    </row>
    <row r="446" spans="1:5" s="45" customFormat="1" ht="12.95" customHeight="1" x14ac:dyDescent="0.25">
      <c r="A446" s="116"/>
      <c r="B446" s="12" t="s">
        <v>28</v>
      </c>
      <c r="C446" s="113"/>
      <c r="D446" s="15">
        <f>SUM(D49)</f>
        <v>26</v>
      </c>
      <c r="E446" s="15"/>
    </row>
    <row r="447" spans="1:5" s="45" customFormat="1" ht="15" customHeight="1" x14ac:dyDescent="0.25">
      <c r="A447" s="103" t="s">
        <v>136</v>
      </c>
      <c r="B447" s="103"/>
      <c r="C447" s="70" t="s">
        <v>29</v>
      </c>
      <c r="D447" s="10">
        <f>SUM(D448:D450)</f>
        <v>1016.7</v>
      </c>
      <c r="E447" s="96">
        <f>SUM(E448:E450)</f>
        <v>0</v>
      </c>
    </row>
    <row r="448" spans="1:5" s="45" customFormat="1" ht="12.75" customHeight="1" x14ac:dyDescent="0.25">
      <c r="A448" s="114"/>
      <c r="B448" s="12" t="s">
        <v>14</v>
      </c>
      <c r="C448" s="110"/>
      <c r="D448" s="13">
        <f>SUM(D51)</f>
        <v>120.6</v>
      </c>
      <c r="E448" s="13"/>
    </row>
    <row r="449" spans="1:5" s="45" customFormat="1" ht="12.95" customHeight="1" x14ac:dyDescent="0.25">
      <c r="A449" s="115"/>
      <c r="B449" s="12" t="s">
        <v>10</v>
      </c>
      <c r="C449" s="111"/>
      <c r="D449" s="13">
        <f>SUM(D52)</f>
        <v>742.1</v>
      </c>
      <c r="E449" s="13"/>
    </row>
    <row r="450" spans="1:5" s="45" customFormat="1" ht="12.95" customHeight="1" x14ac:dyDescent="0.25">
      <c r="A450" s="116"/>
      <c r="B450" s="12" t="s">
        <v>28</v>
      </c>
      <c r="C450" s="112"/>
      <c r="D450" s="13">
        <f>SUM(D53)</f>
        <v>154</v>
      </c>
      <c r="E450" s="13"/>
    </row>
    <row r="451" spans="1:5" s="45" customFormat="1" ht="15" customHeight="1" x14ac:dyDescent="0.25">
      <c r="A451" s="103" t="s">
        <v>137</v>
      </c>
      <c r="B451" s="103"/>
      <c r="C451" s="70" t="s">
        <v>30</v>
      </c>
      <c r="D451" s="10">
        <f>SUM(D452:D457)</f>
        <v>4004.8</v>
      </c>
      <c r="E451" s="96">
        <f>SUM(E452:E457)</f>
        <v>0</v>
      </c>
    </row>
    <row r="452" spans="1:5" s="45" customFormat="1" ht="12.95" customHeight="1" x14ac:dyDescent="0.25">
      <c r="A452" s="114"/>
      <c r="B452" s="12" t="s">
        <v>14</v>
      </c>
      <c r="C452" s="107"/>
      <c r="D452" s="11">
        <f>SUM(D55)</f>
        <v>519.70000000000005</v>
      </c>
      <c r="E452" s="11"/>
    </row>
    <row r="453" spans="1:5" s="45" customFormat="1" ht="12.95" customHeight="1" x14ac:dyDescent="0.25">
      <c r="A453" s="115"/>
      <c r="B453" s="14" t="s">
        <v>15</v>
      </c>
      <c r="C453" s="103"/>
      <c r="D453" s="11">
        <f t="shared" ref="D453" si="104">SUM(D56)</f>
        <v>449</v>
      </c>
      <c r="E453" s="11"/>
    </row>
    <row r="454" spans="1:5" s="45" customFormat="1" ht="12.95" customHeight="1" x14ac:dyDescent="0.25">
      <c r="A454" s="115"/>
      <c r="B454" s="12" t="s">
        <v>31</v>
      </c>
      <c r="C454" s="103"/>
      <c r="D454" s="11">
        <f t="shared" ref="D454" si="105">SUM(D57)</f>
        <v>920</v>
      </c>
      <c r="E454" s="11"/>
    </row>
    <row r="455" spans="1:5" s="45" customFormat="1" ht="12.95" customHeight="1" x14ac:dyDescent="0.25">
      <c r="A455" s="115"/>
      <c r="B455" s="12" t="s">
        <v>21</v>
      </c>
      <c r="C455" s="103"/>
      <c r="D455" s="11">
        <f t="shared" ref="D455" si="106">SUM(D58)</f>
        <v>91.7</v>
      </c>
      <c r="E455" s="11"/>
    </row>
    <row r="456" spans="1:5" s="45" customFormat="1" ht="12.95" customHeight="1" x14ac:dyDescent="0.25">
      <c r="A456" s="115"/>
      <c r="B456" s="12" t="s">
        <v>156</v>
      </c>
      <c r="C456" s="103"/>
      <c r="D456" s="11">
        <f>SUM(D59)</f>
        <v>1341</v>
      </c>
      <c r="E456" s="11"/>
    </row>
    <row r="457" spans="1:5" s="45" customFormat="1" ht="12.95" customHeight="1" x14ac:dyDescent="0.25">
      <c r="A457" s="116"/>
      <c r="B457" s="12" t="s">
        <v>10</v>
      </c>
      <c r="C457" s="113"/>
      <c r="D457" s="11">
        <f t="shared" ref="D457" si="107">SUM(D60)</f>
        <v>683.4</v>
      </c>
      <c r="E457" s="11"/>
    </row>
    <row r="458" spans="1:5" ht="15" customHeight="1" x14ac:dyDescent="0.25">
      <c r="A458" s="104" t="s">
        <v>138</v>
      </c>
      <c r="B458" s="104"/>
      <c r="C458" s="104"/>
      <c r="D458" s="104"/>
      <c r="E458" s="104"/>
    </row>
    <row r="459" spans="1:5" ht="15" customHeight="1" x14ac:dyDescent="0.25"/>
    <row r="460" spans="1:5" ht="15" customHeight="1" x14ac:dyDescent="0.25"/>
    <row r="461" spans="1:5" ht="15" customHeight="1" x14ac:dyDescent="0.25"/>
    <row r="462" spans="1:5" ht="15" customHeight="1" x14ac:dyDescent="0.25"/>
    <row r="463" spans="1:5" ht="16.5" customHeight="1" x14ac:dyDescent="0.25"/>
    <row r="464" spans="1:5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</sheetData>
  <mergeCells count="132">
    <mergeCell ref="A448:A450"/>
    <mergeCell ref="A452:A457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3:C26"/>
    <mergeCell ref="C28:C31"/>
    <mergeCell ref="C33:C35"/>
    <mergeCell ref="C37:C43"/>
    <mergeCell ref="C45:C49"/>
    <mergeCell ref="C51:C53"/>
    <mergeCell ref="C55:C60"/>
    <mergeCell ref="A109:A116"/>
    <mergeCell ref="C113:C114"/>
    <mergeCell ref="A117:A124"/>
    <mergeCell ref="C121:C122"/>
    <mergeCell ref="C129:C130"/>
    <mergeCell ref="A85:A92"/>
    <mergeCell ref="A133:A140"/>
    <mergeCell ref="C137:C138"/>
    <mergeCell ref="A141:A148"/>
    <mergeCell ref="C145:C146"/>
    <mergeCell ref="A149:A156"/>
    <mergeCell ref="C153:C154"/>
    <mergeCell ref="A204:A211"/>
    <mergeCell ref="C208:C211"/>
    <mergeCell ref="C89:C90"/>
    <mergeCell ref="A93:A100"/>
    <mergeCell ref="C97:C98"/>
    <mergeCell ref="A101:A108"/>
    <mergeCell ref="C105:C106"/>
    <mergeCell ref="A125:A132"/>
    <mergeCell ref="A157:A161"/>
    <mergeCell ref="C159:C161"/>
    <mergeCell ref="A162:A169"/>
    <mergeCell ref="C166:C169"/>
    <mergeCell ref="A178:A185"/>
    <mergeCell ref="C182:C185"/>
    <mergeCell ref="A186:A194"/>
    <mergeCell ref="C191:C194"/>
    <mergeCell ref="C200:C203"/>
    <mergeCell ref="A195:A203"/>
    <mergeCell ref="A212:A219"/>
    <mergeCell ref="A170:A177"/>
    <mergeCell ref="C174:C177"/>
    <mergeCell ref="A246:A254"/>
    <mergeCell ref="C250:C254"/>
    <mergeCell ref="C232:C236"/>
    <mergeCell ref="A237:A245"/>
    <mergeCell ref="C241:C245"/>
    <mergeCell ref="A228:A236"/>
    <mergeCell ref="C216:C219"/>
    <mergeCell ref="A220:A227"/>
    <mergeCell ref="C224:C227"/>
    <mergeCell ref="A281:A289"/>
    <mergeCell ref="A290:A297"/>
    <mergeCell ref="A298:A306"/>
    <mergeCell ref="C285:C289"/>
    <mergeCell ref="A255:A263"/>
    <mergeCell ref="C259:C263"/>
    <mergeCell ref="A264:A271"/>
    <mergeCell ref="C268:C271"/>
    <mergeCell ref="A272:A280"/>
    <mergeCell ref="C276:C280"/>
    <mergeCell ref="C302:C306"/>
    <mergeCell ref="C294:C297"/>
    <mergeCell ref="A323:A328"/>
    <mergeCell ref="C325:C328"/>
    <mergeCell ref="A329:A333"/>
    <mergeCell ref="C331:C333"/>
    <mergeCell ref="A334:A338"/>
    <mergeCell ref="C336:C338"/>
    <mergeCell ref="A307:A313"/>
    <mergeCell ref="C310:C311"/>
    <mergeCell ref="A314:A317"/>
    <mergeCell ref="C316:C317"/>
    <mergeCell ref="A318:A322"/>
    <mergeCell ref="C320:C322"/>
    <mergeCell ref="C356:C358"/>
    <mergeCell ref="A359:A363"/>
    <mergeCell ref="C361:C363"/>
    <mergeCell ref="A364:A368"/>
    <mergeCell ref="C366:C368"/>
    <mergeCell ref="A354:A358"/>
    <mergeCell ref="A339:A343"/>
    <mergeCell ref="C341:C343"/>
    <mergeCell ref="A344:A348"/>
    <mergeCell ref="C346:C348"/>
    <mergeCell ref="A349:A353"/>
    <mergeCell ref="C351:C353"/>
    <mergeCell ref="A384:A388"/>
    <mergeCell ref="C386:C388"/>
    <mergeCell ref="A389:A398"/>
    <mergeCell ref="C393:C398"/>
    <mergeCell ref="A399:A402"/>
    <mergeCell ref="C401:C402"/>
    <mergeCell ref="A369:A373"/>
    <mergeCell ref="C371:C373"/>
    <mergeCell ref="A374:A378"/>
    <mergeCell ref="C376:C378"/>
    <mergeCell ref="A379:A383"/>
    <mergeCell ref="C381:C383"/>
    <mergeCell ref="A441:B441"/>
    <mergeCell ref="A447:B447"/>
    <mergeCell ref="A451:B451"/>
    <mergeCell ref="A458:E458"/>
    <mergeCell ref="A403:B403"/>
    <mergeCell ref="A404:B404"/>
    <mergeCell ref="A412:B412"/>
    <mergeCell ref="A420:B420"/>
    <mergeCell ref="A427:B427"/>
    <mergeCell ref="A432:B432"/>
    <mergeCell ref="C405:C411"/>
    <mergeCell ref="C413:C419"/>
    <mergeCell ref="C421:C426"/>
    <mergeCell ref="C428:C431"/>
    <mergeCell ref="C433:C440"/>
    <mergeCell ref="C442:C446"/>
    <mergeCell ref="C448:C450"/>
    <mergeCell ref="C452:C457"/>
    <mergeCell ref="A405:A411"/>
    <mergeCell ref="A413:A419"/>
    <mergeCell ref="A421:A426"/>
    <mergeCell ref="A428:A431"/>
    <mergeCell ref="A433:A440"/>
    <mergeCell ref="A442:A446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2021-11-22T12:33:01Z</cp:lastPrinted>
  <dcterms:created xsi:type="dcterms:W3CDTF">2021-07-29T06:19:49Z</dcterms:created>
  <dcterms:modified xsi:type="dcterms:W3CDTF">2022-07-14T06:56:26Z</dcterms:modified>
</cp:coreProperties>
</file>