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3" i="1" l="1"/>
  <c r="E432" i="1" l="1"/>
  <c r="E430" i="1" s="1"/>
  <c r="E314" i="1"/>
  <c r="E208" i="1"/>
  <c r="D42" i="1" l="1"/>
  <c r="D432" i="1" l="1"/>
  <c r="D427" i="1"/>
  <c r="D422" i="1"/>
  <c r="D437" i="1"/>
  <c r="D403" i="1"/>
  <c r="D391" i="1"/>
  <c r="E273" i="1"/>
  <c r="E249" i="1"/>
  <c r="D23" i="1"/>
  <c r="D22" i="1" s="1"/>
  <c r="E22" i="1"/>
  <c r="D451" i="1"/>
  <c r="D442" i="1"/>
  <c r="E442" i="1"/>
  <c r="D314" i="1"/>
  <c r="E313" i="1"/>
  <c r="D313" i="1"/>
  <c r="E231" i="1"/>
  <c r="D190" i="1"/>
  <c r="D189" i="1" s="1"/>
  <c r="E189" i="1"/>
  <c r="D136" i="1"/>
  <c r="D135" i="1" s="1"/>
  <c r="E135" i="1"/>
  <c r="D123" i="1"/>
  <c r="D122" i="1" s="1"/>
  <c r="E122" i="1"/>
  <c r="D110" i="1"/>
  <c r="D109" i="1" s="1"/>
  <c r="E109" i="1"/>
  <c r="D81" i="1"/>
  <c r="D80" i="1" s="1"/>
  <c r="D77" i="1"/>
  <c r="D76" i="1" s="1"/>
  <c r="E76" i="1"/>
  <c r="D13" i="1"/>
  <c r="D358" i="1" l="1"/>
  <c r="E427" i="1" l="1"/>
  <c r="D309" i="1"/>
  <c r="D409" i="1" l="1"/>
  <c r="D408" i="1" s="1"/>
  <c r="D407" i="1" s="1"/>
  <c r="E408" i="1"/>
  <c r="E407" i="1" s="1"/>
  <c r="E425" i="1"/>
  <c r="E255" i="1" l="1"/>
  <c r="D322" i="1"/>
  <c r="D321" i="1" s="1"/>
  <c r="D115" i="1"/>
  <c r="D114" i="1" s="1"/>
  <c r="D177" i="1"/>
  <c r="D176" i="1" s="1"/>
  <c r="D106" i="1"/>
  <c r="D105" i="1" s="1"/>
  <c r="D182" i="1"/>
  <c r="D181" i="1" s="1"/>
  <c r="D164" i="1"/>
  <c r="D163" i="1" s="1"/>
  <c r="D160" i="1" l="1"/>
  <c r="D159" i="1" s="1"/>
  <c r="E159" i="1"/>
  <c r="D119" i="1"/>
  <c r="D118" i="1" s="1"/>
  <c r="D346" i="1"/>
  <c r="D397" i="1"/>
  <c r="D340" i="1"/>
  <c r="D285" i="1"/>
  <c r="D438" i="1" l="1"/>
  <c r="E172" i="1"/>
  <c r="D173" i="1"/>
  <c r="D172" i="1" s="1"/>
  <c r="D369" i="1" l="1"/>
  <c r="D368" i="1" s="1"/>
  <c r="D231" i="1" l="1"/>
  <c r="D230" i="1" s="1"/>
  <c r="D431" i="1" l="1"/>
  <c r="D430" i="1" s="1"/>
  <c r="D436" i="1"/>
  <c r="D435" i="1" s="1"/>
  <c r="D434" i="1" s="1"/>
  <c r="D441" i="1"/>
  <c r="D440" i="1" s="1"/>
  <c r="D443" i="1"/>
  <c r="E443" i="1"/>
  <c r="E453" i="1"/>
  <c r="D318" i="1" l="1"/>
  <c r="D303" i="1"/>
  <c r="D297" i="1"/>
  <c r="D291" i="1"/>
  <c r="D290" i="1" s="1"/>
  <c r="D289" i="1" s="1"/>
  <c r="D279" i="1"/>
  <c r="D278" i="1" s="1"/>
  <c r="D277" i="1" s="1"/>
  <c r="E278" i="1"/>
  <c r="E277" i="1" s="1"/>
  <c r="D267" i="1"/>
  <c r="D266" i="1" s="1"/>
  <c r="D265" i="1" s="1"/>
  <c r="D261" i="1"/>
  <c r="D260" i="1" s="1"/>
  <c r="D259" i="1" s="1"/>
  <c r="D249" i="1"/>
  <c r="D248" i="1" s="1"/>
  <c r="D247" i="1" s="1"/>
  <c r="D243" i="1"/>
  <c r="D242" i="1" s="1"/>
  <c r="D241" i="1" s="1"/>
  <c r="D229" i="1"/>
  <c r="D225" i="1"/>
  <c r="D224" i="1" s="1"/>
  <c r="D223" i="1" s="1"/>
  <c r="D219" i="1"/>
  <c r="D218" i="1" s="1"/>
  <c r="D217" i="1" s="1"/>
  <c r="D214" i="1"/>
  <c r="D213" i="1" s="1"/>
  <c r="D212" i="1" s="1"/>
  <c r="D208" i="1"/>
  <c r="D27" i="1" l="1"/>
  <c r="D31" i="1"/>
  <c r="D33" i="1"/>
  <c r="E33" i="1"/>
  <c r="D36" i="1"/>
  <c r="D413" i="1"/>
  <c r="D402" i="1"/>
  <c r="D401" i="1" s="1"/>
  <c r="E402" i="1"/>
  <c r="D396" i="1"/>
  <c r="D395" i="1" s="1"/>
  <c r="E396" i="1"/>
  <c r="D390" i="1"/>
  <c r="D389" i="1" s="1"/>
  <c r="E390" i="1"/>
  <c r="D328" i="1"/>
  <c r="D327" i="1" s="1"/>
  <c r="D326" i="1" s="1"/>
  <c r="E327" i="1"/>
  <c r="D385" i="1"/>
  <c r="D379" i="1"/>
  <c r="D373" i="1"/>
  <c r="D364" i="1"/>
  <c r="D357" i="1"/>
  <c r="D356" i="1" s="1"/>
  <c r="E357" i="1"/>
  <c r="D345" i="1"/>
  <c r="D344" i="1" s="1"/>
  <c r="D334" i="1"/>
  <c r="D352" i="1"/>
  <c r="D351" i="1" s="1"/>
  <c r="D350" i="1" s="1"/>
  <c r="D57" i="1"/>
  <c r="D56" i="1" s="1"/>
  <c r="D54" i="1"/>
  <c r="D50" i="1"/>
  <c r="D69" i="1"/>
  <c r="D65" i="1"/>
  <c r="D61" i="1"/>
  <c r="E118" i="1" l="1"/>
  <c r="D132" i="1"/>
  <c r="D131" i="1" s="1"/>
  <c r="D128" i="1"/>
  <c r="D156" i="1"/>
  <c r="D186" i="1"/>
  <c r="D169" i="1"/>
  <c r="D152" i="1"/>
  <c r="D148" i="1"/>
  <c r="D145" i="1"/>
  <c r="D144" i="1"/>
  <c r="D141" i="1"/>
  <c r="E105" i="1"/>
  <c r="D103" i="1"/>
  <c r="D102" i="1"/>
  <c r="D99" i="1"/>
  <c r="D204" i="1"/>
  <c r="D199" i="1"/>
  <c r="D195" i="1"/>
  <c r="D95" i="1"/>
  <c r="D90" i="1"/>
  <c r="D86" i="1"/>
  <c r="D73" i="1"/>
  <c r="D46" i="1" l="1"/>
  <c r="D455" i="1" l="1"/>
  <c r="D450" i="1"/>
  <c r="D446" i="1"/>
  <c r="D445" i="1" s="1"/>
  <c r="D449" i="1"/>
  <c r="D452" i="1"/>
  <c r="D41" i="1"/>
  <c r="D454" i="1" l="1"/>
  <c r="D453" i="1" s="1"/>
  <c r="D448" i="1"/>
  <c r="D447" i="1" s="1"/>
  <c r="E41" i="1"/>
  <c r="D444" i="1"/>
  <c r="D439" i="1" s="1"/>
  <c r="E203" i="1" l="1"/>
  <c r="D203" i="1"/>
  <c r="E151" i="1"/>
  <c r="D151" i="1"/>
  <c r="D433" i="1"/>
  <c r="D429" i="1" s="1"/>
  <c r="D428" i="1"/>
  <c r="D426" i="1"/>
  <c r="D425" i="1" s="1"/>
  <c r="D424" i="1" s="1"/>
  <c r="D423" i="1" l="1"/>
  <c r="D421" i="1"/>
  <c r="D18" i="1"/>
  <c r="E444" i="1" l="1"/>
  <c r="E413" i="1"/>
  <c r="E412" i="1" s="1"/>
  <c r="E411" i="1" s="1"/>
  <c r="E395" i="1"/>
  <c r="E389" i="1"/>
  <c r="E384" i="1"/>
  <c r="E383" i="1" s="1"/>
  <c r="D363" i="1"/>
  <c r="D362" i="1" s="1"/>
  <c r="E356" i="1"/>
  <c r="E339" i="1"/>
  <c r="E338" i="1" s="1"/>
  <c r="E317" i="1"/>
  <c r="E316" i="1" s="1"/>
  <c r="E302" i="1"/>
  <c r="E301" i="1" s="1"/>
  <c r="E296" i="1"/>
  <c r="E295" i="1" s="1"/>
  <c r="D284" i="1"/>
  <c r="D283" i="1" s="1"/>
  <c r="E272" i="1"/>
  <c r="E271" i="1" s="1"/>
  <c r="E266" i="1"/>
  <c r="E265" i="1" s="1"/>
  <c r="E254" i="1"/>
  <c r="E253" i="1" s="1"/>
  <c r="E248" i="1"/>
  <c r="E247" i="1" s="1"/>
  <c r="E242" i="1"/>
  <c r="E241" i="1" s="1"/>
  <c r="E236" i="1"/>
  <c r="E235" i="1" s="1"/>
  <c r="E230" i="1"/>
  <c r="E229" i="1" s="1"/>
  <c r="E218" i="1"/>
  <c r="E217" i="1" s="1"/>
  <c r="E198" i="1"/>
  <c r="E176" i="1"/>
  <c r="D168" i="1"/>
  <c r="E163" i="1"/>
  <c r="D155" i="1"/>
  <c r="E147" i="1"/>
  <c r="E144" i="1"/>
  <c r="E140" i="1"/>
  <c r="D126" i="1"/>
  <c r="E127" i="1"/>
  <c r="D113" i="1"/>
  <c r="E102" i="1"/>
  <c r="E98" i="1"/>
  <c r="D94" i="1"/>
  <c r="E94" i="1"/>
  <c r="E89" i="1"/>
  <c r="D85" i="1"/>
  <c r="E80" i="1"/>
  <c r="D72" i="1"/>
  <c r="D68" i="1"/>
  <c r="E68" i="1"/>
  <c r="E64" i="1"/>
  <c r="D60" i="1"/>
  <c r="D53" i="1"/>
  <c r="E53" i="1"/>
  <c r="E49" i="1"/>
  <c r="D45" i="1"/>
  <c r="E35" i="1"/>
  <c r="E30" i="1"/>
  <c r="E12" i="1"/>
  <c r="D71" i="1" l="1"/>
  <c r="D154" i="1"/>
  <c r="D167" i="1"/>
  <c r="D35" i="1"/>
  <c r="D339" i="1"/>
  <c r="D338" i="1" s="1"/>
  <c r="E45" i="1"/>
  <c r="E11" i="1"/>
  <c r="D26" i="1"/>
  <c r="E429" i="1"/>
  <c r="D372" i="1"/>
  <c r="D371" i="1" s="1"/>
  <c r="D12" i="1"/>
  <c r="D11" i="1" s="1"/>
  <c r="D49" i="1"/>
  <c r="D44" i="1" s="1"/>
  <c r="E333" i="1"/>
  <c r="E332" i="1" s="1"/>
  <c r="E168" i="1"/>
  <c r="D207" i="1"/>
  <c r="D206" i="1" s="1"/>
  <c r="E213" i="1"/>
  <c r="E212" i="1" s="1"/>
  <c r="D185" i="1"/>
  <c r="D180" i="1" s="1"/>
  <c r="D333" i="1"/>
  <c r="D332" i="1" s="1"/>
  <c r="E181" i="1"/>
  <c r="E207" i="1"/>
  <c r="E206" i="1" s="1"/>
  <c r="D302" i="1"/>
  <c r="D301" i="1" s="1"/>
  <c r="E224" i="1"/>
  <c r="E223" i="1" s="1"/>
  <c r="D320" i="1"/>
  <c r="D273" i="1"/>
  <c r="D272" i="1" s="1"/>
  <c r="D271" i="1" s="1"/>
  <c r="E434" i="1"/>
  <c r="E139" i="1"/>
  <c r="D237" i="1"/>
  <c r="D236" i="1" s="1"/>
  <c r="D235" i="1" s="1"/>
  <c r="E290" i="1"/>
  <c r="E289" i="1" s="1"/>
  <c r="E363" i="1"/>
  <c r="E362" i="1" s="1"/>
  <c r="E26" i="1"/>
  <c r="E72" i="1"/>
  <c r="E71" i="1" s="1"/>
  <c r="E85" i="1"/>
  <c r="E84" i="1" s="1"/>
  <c r="E155" i="1"/>
  <c r="E321" i="1"/>
  <c r="E320" i="1" s="1"/>
  <c r="E131" i="1"/>
  <c r="E126" i="1" s="1"/>
  <c r="D147" i="1"/>
  <c r="E185" i="1"/>
  <c r="E326" i="1"/>
  <c r="E351" i="1"/>
  <c r="E350" i="1" s="1"/>
  <c r="D378" i="1"/>
  <c r="D377" i="1" s="1"/>
  <c r="E378" i="1"/>
  <c r="E377" i="1" s="1"/>
  <c r="E401" i="1"/>
  <c r="D296" i="1"/>
  <c r="D295" i="1" s="1"/>
  <c r="E419" i="1"/>
  <c r="D17" i="1"/>
  <c r="D89" i="1"/>
  <c r="D84" i="1" s="1"/>
  <c r="D127" i="1"/>
  <c r="D317" i="1"/>
  <c r="D316" i="1" s="1"/>
  <c r="E345" i="1"/>
  <c r="E344" i="1" s="1"/>
  <c r="E440" i="1"/>
  <c r="E439" i="1" s="1"/>
  <c r="E60" i="1"/>
  <c r="E56" i="1" s="1"/>
  <c r="D64" i="1"/>
  <c r="D59" i="1" s="1"/>
  <c r="D98" i="1"/>
  <c r="E97" i="1"/>
  <c r="E114" i="1"/>
  <c r="E113" i="1" s="1"/>
  <c r="D194" i="1"/>
  <c r="D193" i="1" s="1"/>
  <c r="E194" i="1"/>
  <c r="E193" i="1" s="1"/>
  <c r="E17" i="1"/>
  <c r="D30" i="1"/>
  <c r="D140" i="1"/>
  <c r="D255" i="1"/>
  <c r="D254" i="1" s="1"/>
  <c r="D253" i="1" s="1"/>
  <c r="D198" i="1"/>
  <c r="E308" i="1"/>
  <c r="E307" i="1" s="1"/>
  <c r="D384" i="1"/>
  <c r="D383" i="1" s="1"/>
  <c r="D412" i="1"/>
  <c r="D411" i="1" s="1"/>
  <c r="E260" i="1"/>
  <c r="E259" i="1" s="1"/>
  <c r="E284" i="1"/>
  <c r="E283" i="1" s="1"/>
  <c r="E372" i="1"/>
  <c r="E424" i="1"/>
  <c r="E371" i="1" l="1"/>
  <c r="E368" i="1"/>
  <c r="E16" i="1"/>
  <c r="D16" i="1"/>
  <c r="E44" i="1"/>
  <c r="E59" i="1"/>
  <c r="D139" i="1"/>
  <c r="D420" i="1"/>
  <c r="D419" i="1" s="1"/>
  <c r="D418" i="1" s="1"/>
  <c r="E167" i="1"/>
  <c r="E180" i="1"/>
  <c r="E154" i="1"/>
  <c r="E447" i="1"/>
  <c r="E418" i="1" l="1"/>
  <c r="D97" i="1" l="1"/>
  <c r="D308" i="1"/>
  <c r="D307" i="1" s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<sst xmlns="http://schemas.openxmlformats.org/spreadsheetml/2006/main" count="598" uniqueCount="142">
  <si>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</si>
  <si>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</si>
  <si>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</si>
  <si>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</si>
  <si>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</si>
  <si>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</si>
  <si>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</si>
  <si>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</si>
  <si>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</si>
  <si>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</si>
  <si>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</si>
  <si>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</si>
  <si>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</si>
  <si>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</si>
  <si>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</si>
  <si>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</si>
  <si>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</si>
  <si>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</si>
  <si>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</si>
  <si>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</si>
  <si>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</si>
  <si>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</si>
  <si>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</si>
  <si>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</si>
  <si>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</si>
  <si>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</si>
  <si>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</si>
  <si>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</si>
  <si>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</si>
  <si>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</si>
  <si>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</si>
  <si>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</si>
  <si>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</si>
  <si>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</si>
  <si>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</si>
  <si>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</si>
  <si>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</si>
  <si>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</si>
  <si>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</si>
  <si>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</si>
  <si>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</si>
  <si>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</si>
  <si>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</si>
  <si>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</si>
  <si>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</si>
  <si>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</si>
  <si>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</si>
  <si>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</si>
  <si>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</si>
  <si>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</si>
  <si>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</si>
  <si>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</si>
  <si>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</si>
  <si>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</si>
  <si>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</si>
  <si>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</si>
  <si>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</si>
  <si>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</si>
  <si>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</si>
  <si>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</si>
  <si>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</si>
  <si>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</si>
  <si>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</si>
  <si>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</si>
  <si>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</si>
  <si>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</si>
  <si>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</si>
  <si>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</si>
  <si>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</si>
  <si>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</si>
  <si>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</si>
  <si>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</si>
  <si>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</si>
  <si>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</si>
  <si>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</si>
  <si>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</si>
  <si>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</si>
  <si>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</si>
  <si>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</si>
  <si>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</si>
  <si>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</si>
  <si>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</si>
  <si>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</si>
  <si>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</si>
  <si>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</si>
  <si>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</si>
  <si>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</si>
  <si>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</si>
  <si>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</si>
  <si>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</si>
  <si>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</si>
  <si>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</si>
  <si>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</si>
  <si>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</si>
  <si>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</si>
  <si>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</si>
  <si>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</si>
  <si>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</si>
  <si>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</si>
  <si>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</si>
  <si>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</si>
  <si>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</si>
  <si>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</si>
  <si>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</si>
  <si>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</si>
  <si>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</si>
  <si>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</si>
  <si>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</si>
  <si>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</si>
  <si>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</si>
  <si>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</si>
  <si>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</si>
  <si>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</si>
  <si>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</si>
  <si>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</si>
  <si>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</si>
  <si>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</si>
  <si>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</si>
  <si>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</si>
  <si>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</si>
  <si>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</si>
  <si>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</si>
  <si>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</si>
  <si>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</si>
  <si>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</si>
  <si>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</si>
  <si>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</si>
  <si>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</si>
  <si>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</si>
  <si>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</si>
  <si>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</si>
  <si>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</si>
  <si>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</si>
  <si>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</si>
  <si>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</si>
  <si>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</si>
  <si>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</si>
  <si>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</si>
  <si>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</si>
  <si>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</si>
  <si>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Naujamiesčio mokykla, iš viso</t>
  </si>
  <si>
    <t>2022 m. gruodžio 15 d. sprendimu Nr.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</si>
</sst>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7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29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horizontal="right" vertical="center"/>
    </xf>
    <xf numFmtId="1" fontId="16" fillId="2" borderId="31" xfId="1" applyNumberFormat="1" applyFont="1" applyFill="1" applyBorder="1" applyAlignment="1" applyProtection="1">
      <alignment horizontal="right" vertical="center"/>
    </xf>
    <xf numFmtId="1" fontId="8" fillId="3" borderId="31" xfId="0" applyNumberFormat="1" applyFont="1" applyFill="1" applyBorder="1" applyAlignment="1">
      <alignment vertical="center"/>
    </xf>
    <xf numFmtId="164" fontId="11" fillId="3" borderId="31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6" fillId="2" borderId="31" xfId="2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164" fontId="8" fillId="3" borderId="31" xfId="0" applyNumberFormat="1" applyFont="1" applyFill="1" applyBorder="1" applyAlignment="1">
      <alignment vertical="center"/>
    </xf>
    <xf numFmtId="164" fontId="10" fillId="2" borderId="31" xfId="1" applyNumberFormat="1" applyFont="1" applyFill="1" applyBorder="1" applyAlignment="1" applyProtection="1">
      <alignment vertical="center"/>
    </xf>
    <xf numFmtId="0" fontId="6" fillId="5" borderId="35" xfId="2" applyFont="1" applyFill="1" applyBorder="1" applyAlignment="1">
      <alignment vertical="center"/>
    </xf>
    <xf numFmtId="49" fontId="6" fillId="5" borderId="29" xfId="2" applyNumberFormat="1" applyFont="1" applyFill="1" applyBorder="1" applyAlignment="1">
      <alignment horizontal="right" vertical="center"/>
    </xf>
    <xf numFmtId="164" fontId="6" fillId="5" borderId="30" xfId="2" applyNumberFormat="1" applyFont="1" applyFill="1" applyBorder="1" applyAlignment="1">
      <alignment vertical="center"/>
    </xf>
    <xf numFmtId="164" fontId="11" fillId="3" borderId="33" xfId="0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6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7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1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6" xfId="2" applyFont="1" applyFill="1" applyBorder="1" applyAlignment="1">
      <alignment vertical="center"/>
    </xf>
    <xf numFmtId="49" fontId="6" fillId="5" borderId="38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164" fontId="6" fillId="5" borderId="29" xfId="2" applyNumberFormat="1" applyFont="1" applyFill="1" applyBorder="1" applyAlignment="1">
      <alignment vertical="center"/>
    </xf>
    <xf numFmtId="1" fontId="6" fillId="5" borderId="29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7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0" fontId="3" fillId="0" borderId="2" xfId="2" applyFont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vertical="center"/>
    </xf>
    <xf numFmtId="164" fontId="11" fillId="3" borderId="5" xfId="0" applyNumberFormat="1" applyFont="1" applyFill="1" applyBorder="1" applyAlignment="1">
      <alignment vertical="center"/>
    </xf>
    <xf numFmtId="164" fontId="16" fillId="2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0" fontId="8" fillId="2" borderId="37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right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3" fillId="2" borderId="40" xfId="1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49" fontId="13" fillId="2" borderId="6" xfId="1" applyNumberFormat="1" applyFont="1" applyFill="1" applyBorder="1" applyAlignment="1" applyProtection="1">
      <alignment horizontal="center" vertical="center"/>
    </xf>
    <xf numFmtId="49" fontId="13" fillId="2" borderId="41" xfId="1" applyNumberFormat="1" applyFont="1" applyFill="1" applyBorder="1" applyAlignment="1" applyProtection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49" fontId="13" fillId="2" borderId="23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5" fillId="2" borderId="44" xfId="1" applyNumberFormat="1" applyFont="1" applyFill="1" applyBorder="1" applyAlignment="1" applyProtection="1">
      <alignment horizontal="center" vertical="top" wrapText="1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abSelected="1" topLeftCell="A407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120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41" t="s">
        <v>131</v>
      </c>
      <c r="B7" s="141"/>
      <c r="C7" s="141"/>
      <c r="D7" s="141"/>
      <c r="E7" s="141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4" t="s">
        <v>3</v>
      </c>
      <c r="B10" s="62" t="s">
        <v>4</v>
      </c>
      <c r="C10" s="61" t="s">
        <v>5</v>
      </c>
      <c r="D10" s="62" t="s">
        <v>132</v>
      </c>
      <c r="E10" s="61" t="s">
        <v>6</v>
      </c>
    </row>
    <row r="11" spans="1:5" s="30" customFormat="1" ht="18" customHeight="1" x14ac:dyDescent="0.25">
      <c r="A11" s="144" t="s">
        <v>7</v>
      </c>
      <c r="B11" s="7" t="s">
        <v>8</v>
      </c>
      <c r="C11" s="8"/>
      <c r="D11" s="9">
        <f>SUM(D12)</f>
        <v>2.7</v>
      </c>
      <c r="E11" s="63">
        <f>SUM(E13:E13)</f>
        <v>0</v>
      </c>
    </row>
    <row r="12" spans="1:5" s="30" customFormat="1" x14ac:dyDescent="0.25">
      <c r="A12" s="145"/>
      <c r="B12" s="14" t="s">
        <v>122</v>
      </c>
      <c r="C12" s="11" t="s">
        <v>9</v>
      </c>
      <c r="D12" s="12">
        <f>SUM(D13)</f>
        <v>2.7</v>
      </c>
      <c r="E12" s="64">
        <f>SUM(E13)</f>
        <v>0</v>
      </c>
    </row>
    <row r="13" spans="1:5" s="30" customFormat="1" ht="15" customHeight="1" x14ac:dyDescent="0.25">
      <c r="A13" s="145"/>
      <c r="B13" s="31" t="s">
        <v>16</v>
      </c>
      <c r="C13" s="121"/>
      <c r="D13" s="115">
        <f>SUM(D14:D15)</f>
        <v>2.7</v>
      </c>
      <c r="E13" s="98"/>
    </row>
    <row r="14" spans="1:5" s="35" customFormat="1" ht="15" customHeight="1" x14ac:dyDescent="0.25">
      <c r="A14" s="145"/>
      <c r="B14" s="57" t="s">
        <v>13</v>
      </c>
      <c r="C14" s="122"/>
      <c r="D14" s="116">
        <v>0.2</v>
      </c>
      <c r="E14" s="116"/>
    </row>
    <row r="15" spans="1:5" s="35" customFormat="1" ht="15" customHeight="1" x14ac:dyDescent="0.25">
      <c r="A15" s="113"/>
      <c r="B15" s="38" t="s">
        <v>133</v>
      </c>
      <c r="C15" s="112"/>
      <c r="D15" s="116">
        <v>2.5</v>
      </c>
      <c r="E15" s="116"/>
    </row>
    <row r="16" spans="1:5" s="30" customFormat="1" ht="18" customHeight="1" x14ac:dyDescent="0.25">
      <c r="A16" s="181" t="s">
        <v>10</v>
      </c>
      <c r="B16" s="67" t="s">
        <v>11</v>
      </c>
      <c r="C16" s="68"/>
      <c r="D16" s="69">
        <f>SUM(D35+D33+D26+D30+D22+D17+D41)</f>
        <v>852.20000000000016</v>
      </c>
      <c r="E16" s="92">
        <f>SUM(E35+E33+E26+E30+E22+E17+E41)</f>
        <v>0</v>
      </c>
    </row>
    <row r="17" spans="1:5" s="30" customFormat="1" ht="15" customHeight="1" x14ac:dyDescent="0.25">
      <c r="A17" s="182"/>
      <c r="B17" s="13" t="s">
        <v>122</v>
      </c>
      <c r="C17" s="11" t="s">
        <v>9</v>
      </c>
      <c r="D17" s="12">
        <f t="shared" ref="D17:E17" si="0">SUM(D21+D18)</f>
        <v>48.7</v>
      </c>
      <c r="E17" s="70">
        <f t="shared" si="0"/>
        <v>0</v>
      </c>
    </row>
    <row r="18" spans="1:5" s="30" customFormat="1" ht="15" customHeight="1" x14ac:dyDescent="0.25">
      <c r="A18" s="182"/>
      <c r="B18" s="36" t="s">
        <v>16</v>
      </c>
      <c r="C18" s="121"/>
      <c r="D18" s="37">
        <f t="shared" ref="D18" si="1">SUM(D19:D20)</f>
        <v>19.100000000000001</v>
      </c>
      <c r="E18" s="71"/>
    </row>
    <row r="19" spans="1:5" s="35" customFormat="1" ht="15" customHeight="1" x14ac:dyDescent="0.25">
      <c r="A19" s="182"/>
      <c r="B19" s="38" t="s">
        <v>13</v>
      </c>
      <c r="C19" s="122"/>
      <c r="D19" s="33">
        <v>19.100000000000001</v>
      </c>
      <c r="E19" s="72"/>
    </row>
    <row r="20" spans="1:5" s="35" customFormat="1" ht="15" customHeight="1" x14ac:dyDescent="0.25">
      <c r="A20" s="182"/>
      <c r="B20" s="38" t="s">
        <v>133</v>
      </c>
      <c r="C20" s="122"/>
      <c r="D20" s="33">
        <v>0</v>
      </c>
      <c r="E20" s="72"/>
    </row>
    <row r="21" spans="1:5" s="30" customFormat="1" ht="15" customHeight="1" x14ac:dyDescent="0.25">
      <c r="A21" s="182"/>
      <c r="B21" s="39" t="s">
        <v>14</v>
      </c>
      <c r="C21" s="123"/>
      <c r="D21" s="40">
        <v>29.6</v>
      </c>
      <c r="E21" s="73"/>
    </row>
    <row r="22" spans="1:5" s="30" customFormat="1" ht="15" customHeight="1" x14ac:dyDescent="0.25">
      <c r="A22" s="182"/>
      <c r="B22" s="10" t="s">
        <v>113</v>
      </c>
      <c r="C22" s="15" t="s">
        <v>17</v>
      </c>
      <c r="D22" s="117">
        <f t="shared" ref="D22:E22" si="2">SUM(D23)</f>
        <v>101.1</v>
      </c>
      <c r="E22" s="118">
        <f t="shared" si="2"/>
        <v>0</v>
      </c>
    </row>
    <row r="23" spans="1:5" s="30" customFormat="1" ht="15" customHeight="1" x14ac:dyDescent="0.25">
      <c r="A23" s="182"/>
      <c r="B23" s="36" t="s">
        <v>16</v>
      </c>
      <c r="C23" s="156"/>
      <c r="D23" s="76">
        <f t="shared" ref="D23" si="3">SUM(D24:D25)</f>
        <v>101.1</v>
      </c>
      <c r="E23" s="76"/>
    </row>
    <row r="24" spans="1:5" s="35" customFormat="1" ht="15" customHeight="1" x14ac:dyDescent="0.25">
      <c r="A24" s="182"/>
      <c r="B24" s="38" t="s">
        <v>13</v>
      </c>
      <c r="C24" s="157"/>
      <c r="D24" s="116">
        <v>0.1</v>
      </c>
      <c r="E24" s="116"/>
    </row>
    <row r="25" spans="1:5" s="35" customFormat="1" ht="15" customHeight="1" x14ac:dyDescent="0.25">
      <c r="A25" s="182"/>
      <c r="B25" s="38" t="s">
        <v>133</v>
      </c>
      <c r="C25" s="158"/>
      <c r="D25" s="116">
        <v>101</v>
      </c>
      <c r="E25" s="116"/>
    </row>
    <row r="26" spans="1:5" s="30" customFormat="1" ht="27" x14ac:dyDescent="0.25">
      <c r="A26" s="182"/>
      <c r="B26" s="18" t="s">
        <v>123</v>
      </c>
      <c r="C26" s="11" t="s">
        <v>19</v>
      </c>
      <c r="D26" s="117">
        <f t="shared" ref="D26:E26" si="4">SUM(D27)</f>
        <v>196.8</v>
      </c>
      <c r="E26" s="118">
        <f t="shared" si="4"/>
        <v>0</v>
      </c>
    </row>
    <row r="27" spans="1:5" s="30" customFormat="1" ht="15" customHeight="1" x14ac:dyDescent="0.25">
      <c r="A27" s="182"/>
      <c r="B27" s="36" t="s">
        <v>16</v>
      </c>
      <c r="C27" s="146"/>
      <c r="D27" s="76">
        <f t="shared" ref="D27" si="5">SUM(D28:D29)</f>
        <v>196.8</v>
      </c>
      <c r="E27" s="76"/>
    </row>
    <row r="28" spans="1:5" s="35" customFormat="1" ht="15" customHeight="1" x14ac:dyDescent="0.25">
      <c r="A28" s="182"/>
      <c r="B28" s="38" t="s">
        <v>13</v>
      </c>
      <c r="C28" s="147"/>
      <c r="D28" s="33">
        <v>18</v>
      </c>
      <c r="E28" s="72"/>
    </row>
    <row r="29" spans="1:5" s="35" customFormat="1" ht="15" customHeight="1" x14ac:dyDescent="0.25">
      <c r="A29" s="182"/>
      <c r="B29" s="41" t="s">
        <v>133</v>
      </c>
      <c r="C29" s="148"/>
      <c r="D29" s="33">
        <v>178.8</v>
      </c>
      <c r="E29" s="72"/>
    </row>
    <row r="30" spans="1:5" s="30" customFormat="1" ht="15" customHeight="1" x14ac:dyDescent="0.25">
      <c r="A30" s="182"/>
      <c r="B30" s="18" t="s">
        <v>115</v>
      </c>
      <c r="C30" s="15" t="s">
        <v>20</v>
      </c>
      <c r="D30" s="17">
        <f t="shared" ref="D30:E30" si="6">SUM(D31)</f>
        <v>14.1</v>
      </c>
      <c r="E30" s="91">
        <f t="shared" si="6"/>
        <v>0</v>
      </c>
    </row>
    <row r="31" spans="1:5" s="30" customFormat="1" ht="15" customHeight="1" x14ac:dyDescent="0.25">
      <c r="A31" s="182"/>
      <c r="B31" s="36" t="s">
        <v>16</v>
      </c>
      <c r="C31" s="149"/>
      <c r="D31" s="76">
        <f>SUM(D32:D32)</f>
        <v>14.1</v>
      </c>
      <c r="E31" s="76"/>
    </row>
    <row r="32" spans="1:5" s="35" customFormat="1" ht="15" customHeight="1" x14ac:dyDescent="0.25">
      <c r="A32" s="182"/>
      <c r="B32" s="38" t="s">
        <v>13</v>
      </c>
      <c r="C32" s="139"/>
      <c r="D32" s="33">
        <v>14.1</v>
      </c>
      <c r="E32" s="72"/>
    </row>
    <row r="33" spans="1:5" s="30" customFormat="1" ht="15" customHeight="1" x14ac:dyDescent="0.25">
      <c r="A33" s="182"/>
      <c r="B33" s="16" t="s">
        <v>116</v>
      </c>
      <c r="C33" s="15" t="s">
        <v>21</v>
      </c>
      <c r="D33" s="74">
        <f>SUM(D34)</f>
        <v>15.3</v>
      </c>
      <c r="E33" s="91">
        <f>SUM(E34)</f>
        <v>0</v>
      </c>
    </row>
    <row r="34" spans="1:5" s="30" customFormat="1" ht="15" customHeight="1" x14ac:dyDescent="0.25">
      <c r="A34" s="182"/>
      <c r="B34" s="42" t="s">
        <v>22</v>
      </c>
      <c r="C34" s="58"/>
      <c r="D34" s="19">
        <v>15.3</v>
      </c>
      <c r="E34" s="75"/>
    </row>
    <row r="35" spans="1:5" s="30" customFormat="1" ht="15" customHeight="1" x14ac:dyDescent="0.25">
      <c r="A35" s="182"/>
      <c r="B35" s="18" t="s">
        <v>124</v>
      </c>
      <c r="C35" s="15" t="s">
        <v>23</v>
      </c>
      <c r="D35" s="17">
        <f t="shared" ref="D35:E35" si="7">SUM(D36+D40)</f>
        <v>457.8</v>
      </c>
      <c r="E35" s="91">
        <f t="shared" si="7"/>
        <v>0</v>
      </c>
    </row>
    <row r="36" spans="1:5" s="30" customFormat="1" ht="15" customHeight="1" x14ac:dyDescent="0.25">
      <c r="A36" s="182"/>
      <c r="B36" s="36" t="s">
        <v>16</v>
      </c>
      <c r="C36" s="134"/>
      <c r="D36" s="75">
        <f>SUM(D37:D39)</f>
        <v>212.8</v>
      </c>
      <c r="E36" s="75"/>
    </row>
    <row r="37" spans="1:5" s="30" customFormat="1" ht="15" customHeight="1" x14ac:dyDescent="0.25">
      <c r="A37" s="182"/>
      <c r="B37" s="38" t="s">
        <v>13</v>
      </c>
      <c r="C37" s="135"/>
      <c r="D37" s="33">
        <v>0.2</v>
      </c>
      <c r="E37" s="72"/>
    </row>
    <row r="38" spans="1:5" s="30" customFormat="1" ht="15" customHeight="1" x14ac:dyDescent="0.25">
      <c r="A38" s="182"/>
      <c r="B38" s="38" t="s">
        <v>133</v>
      </c>
      <c r="C38" s="135"/>
      <c r="D38" s="33">
        <v>40.299999999999997</v>
      </c>
      <c r="E38" s="72"/>
    </row>
    <row r="39" spans="1:5" s="30" customFormat="1" ht="15" customHeight="1" x14ac:dyDescent="0.25">
      <c r="A39" s="182"/>
      <c r="B39" s="38" t="s">
        <v>136</v>
      </c>
      <c r="C39" s="135"/>
      <c r="D39" s="33">
        <v>172.3</v>
      </c>
      <c r="E39" s="72"/>
    </row>
    <row r="40" spans="1:5" s="30" customFormat="1" ht="15" customHeight="1" x14ac:dyDescent="0.25">
      <c r="A40" s="182"/>
      <c r="B40" s="42" t="s">
        <v>22</v>
      </c>
      <c r="C40" s="136"/>
      <c r="D40" s="19">
        <v>245</v>
      </c>
      <c r="E40" s="77"/>
    </row>
    <row r="41" spans="1:5" s="30" customFormat="1" ht="15" customHeight="1" x14ac:dyDescent="0.25">
      <c r="A41" s="182"/>
      <c r="B41" s="10" t="s">
        <v>135</v>
      </c>
      <c r="C41" s="15" t="s">
        <v>134</v>
      </c>
      <c r="D41" s="17">
        <f t="shared" ref="D41:E41" si="8">SUM(D42)</f>
        <v>18.399999999999999</v>
      </c>
      <c r="E41" s="91">
        <f t="shared" si="8"/>
        <v>0</v>
      </c>
    </row>
    <row r="42" spans="1:5" s="30" customFormat="1" ht="15" customHeight="1" x14ac:dyDescent="0.25">
      <c r="A42" s="182"/>
      <c r="B42" s="36" t="s">
        <v>16</v>
      </c>
      <c r="C42" s="121"/>
      <c r="D42" s="76">
        <f>SUM(D43:D43)</f>
        <v>18.399999999999999</v>
      </c>
      <c r="E42" s="76"/>
    </row>
    <row r="43" spans="1:5" s="30" customFormat="1" ht="15" customHeight="1" x14ac:dyDescent="0.25">
      <c r="A43" s="182"/>
      <c r="B43" s="38" t="s">
        <v>13</v>
      </c>
      <c r="C43" s="122"/>
      <c r="D43" s="116">
        <v>18.399999999999999</v>
      </c>
      <c r="E43" s="116"/>
    </row>
    <row r="44" spans="1:5" s="30" customFormat="1" ht="18" customHeight="1" x14ac:dyDescent="0.25">
      <c r="A44" s="154" t="s">
        <v>24</v>
      </c>
      <c r="B44" s="78" t="s">
        <v>25</v>
      </c>
      <c r="C44" s="79"/>
      <c r="D44" s="80">
        <f>SUM(D45+D49+D53+D56)</f>
        <v>46.7</v>
      </c>
      <c r="E44" s="83">
        <f>SUM(E45+E49+E53+E56)</f>
        <v>0</v>
      </c>
    </row>
    <row r="45" spans="1:5" s="30" customFormat="1" ht="15" customHeight="1" x14ac:dyDescent="0.25">
      <c r="A45" s="155"/>
      <c r="B45" s="13" t="s">
        <v>122</v>
      </c>
      <c r="C45" s="11" t="s">
        <v>9</v>
      </c>
      <c r="D45" s="12">
        <f>SUM(D46)</f>
        <v>19.7</v>
      </c>
      <c r="E45" s="70">
        <f>SUM(E46)</f>
        <v>0</v>
      </c>
    </row>
    <row r="46" spans="1:5" s="30" customFormat="1" ht="15" customHeight="1" x14ac:dyDescent="0.25">
      <c r="A46" s="155"/>
      <c r="B46" s="36" t="s">
        <v>16</v>
      </c>
      <c r="C46" s="121"/>
      <c r="D46" s="76">
        <f t="shared" ref="D46" si="9">SUM(D47:D48)</f>
        <v>19.7</v>
      </c>
      <c r="E46" s="76"/>
    </row>
    <row r="47" spans="1:5" s="35" customFormat="1" ht="15" customHeight="1" x14ac:dyDescent="0.25">
      <c r="A47" s="155"/>
      <c r="B47" s="38" t="s">
        <v>13</v>
      </c>
      <c r="C47" s="122"/>
      <c r="D47" s="33">
        <v>0.7</v>
      </c>
      <c r="E47" s="72"/>
    </row>
    <row r="48" spans="1:5" s="35" customFormat="1" ht="15" customHeight="1" x14ac:dyDescent="0.25">
      <c r="A48" s="155"/>
      <c r="B48" s="41" t="s">
        <v>133</v>
      </c>
      <c r="C48" s="123"/>
      <c r="D48" s="33">
        <v>19</v>
      </c>
      <c r="E48" s="72"/>
    </row>
    <row r="49" spans="1:5" s="35" customFormat="1" ht="27" x14ac:dyDescent="0.25">
      <c r="A49" s="155"/>
      <c r="B49" s="18" t="s">
        <v>125</v>
      </c>
      <c r="C49" s="11" t="s">
        <v>19</v>
      </c>
      <c r="D49" s="17">
        <f>SUM(D50+D52)</f>
        <v>22.3</v>
      </c>
      <c r="E49" s="91">
        <f>SUM(E50+E52)</f>
        <v>0</v>
      </c>
    </row>
    <row r="50" spans="1:5" s="30" customFormat="1" ht="15" customHeight="1" x14ac:dyDescent="0.25">
      <c r="A50" s="155"/>
      <c r="B50" s="36" t="s">
        <v>16</v>
      </c>
      <c r="C50" s="121"/>
      <c r="D50" s="76">
        <f>SUM(D51:D51)</f>
        <v>22</v>
      </c>
      <c r="E50" s="76"/>
    </row>
    <row r="51" spans="1:5" s="35" customFormat="1" ht="15" customHeight="1" x14ac:dyDescent="0.25">
      <c r="A51" s="155"/>
      <c r="B51" s="38" t="s">
        <v>133</v>
      </c>
      <c r="C51" s="122"/>
      <c r="D51" s="33">
        <v>22</v>
      </c>
      <c r="E51" s="72"/>
    </row>
    <row r="52" spans="1:5" s="30" customFormat="1" ht="15" customHeight="1" x14ac:dyDescent="0.25">
      <c r="A52" s="155"/>
      <c r="B52" s="39" t="s">
        <v>14</v>
      </c>
      <c r="C52" s="123"/>
      <c r="D52" s="19">
        <v>0.3</v>
      </c>
      <c r="E52" s="75"/>
    </row>
    <row r="53" spans="1:5" s="30" customFormat="1" x14ac:dyDescent="0.25">
      <c r="A53" s="155"/>
      <c r="B53" s="16" t="s">
        <v>126</v>
      </c>
      <c r="C53" s="11" t="s">
        <v>20</v>
      </c>
      <c r="D53" s="17">
        <f t="shared" ref="D53:E53" si="10">SUM(D55)</f>
        <v>0.2</v>
      </c>
      <c r="E53" s="91">
        <f t="shared" si="10"/>
        <v>0</v>
      </c>
    </row>
    <row r="54" spans="1:5" s="30" customFormat="1" ht="15" customHeight="1" x14ac:dyDescent="0.25">
      <c r="A54" s="155"/>
      <c r="B54" s="36" t="s">
        <v>16</v>
      </c>
      <c r="C54" s="121"/>
      <c r="D54" s="75">
        <f>SUM(D55)</f>
        <v>0.2</v>
      </c>
      <c r="E54" s="75"/>
    </row>
    <row r="55" spans="1:5" s="30" customFormat="1" ht="15" customHeight="1" x14ac:dyDescent="0.25">
      <c r="A55" s="155"/>
      <c r="B55" s="41" t="s">
        <v>13</v>
      </c>
      <c r="C55" s="123"/>
      <c r="D55" s="33">
        <v>0.2</v>
      </c>
      <c r="E55" s="72"/>
    </row>
    <row r="56" spans="1:5" s="30" customFormat="1" ht="15" customHeight="1" x14ac:dyDescent="0.25">
      <c r="A56" s="155"/>
      <c r="B56" s="18" t="s">
        <v>124</v>
      </c>
      <c r="C56" s="15" t="s">
        <v>23</v>
      </c>
      <c r="D56" s="17">
        <f>SUM(D57)</f>
        <v>4.5</v>
      </c>
      <c r="E56" s="91">
        <f t="shared" ref="E56" si="11">SUM(E57+E60)</f>
        <v>0</v>
      </c>
    </row>
    <row r="57" spans="1:5" s="30" customFormat="1" ht="15" customHeight="1" x14ac:dyDescent="0.25">
      <c r="A57" s="155"/>
      <c r="B57" s="36" t="s">
        <v>16</v>
      </c>
      <c r="C57" s="121"/>
      <c r="D57" s="75">
        <f>SUM(D58)</f>
        <v>4.5</v>
      </c>
      <c r="E57" s="75"/>
    </row>
    <row r="58" spans="1:5" s="30" customFormat="1" ht="15" customHeight="1" x14ac:dyDescent="0.25">
      <c r="A58" s="155"/>
      <c r="B58" s="41" t="s">
        <v>133</v>
      </c>
      <c r="C58" s="123"/>
      <c r="D58" s="81">
        <v>4.5</v>
      </c>
      <c r="E58" s="82"/>
    </row>
    <row r="59" spans="1:5" s="30" customFormat="1" ht="18" customHeight="1" x14ac:dyDescent="0.25">
      <c r="A59" s="124" t="s">
        <v>121</v>
      </c>
      <c r="B59" s="107" t="s">
        <v>26</v>
      </c>
      <c r="C59" s="65"/>
      <c r="D59" s="66">
        <f>SUM(D68+D64+D60)</f>
        <v>46.400000000000006</v>
      </c>
      <c r="E59" s="90">
        <f>SUM(E68+E64+E60)</f>
        <v>0</v>
      </c>
    </row>
    <row r="60" spans="1:5" s="30" customFormat="1" ht="15" customHeight="1" x14ac:dyDescent="0.25">
      <c r="A60" s="125"/>
      <c r="B60" s="14" t="s">
        <v>122</v>
      </c>
      <c r="C60" s="11" t="s">
        <v>9</v>
      </c>
      <c r="D60" s="12">
        <f>SUM(D61)</f>
        <v>18.8</v>
      </c>
      <c r="E60" s="64">
        <f>SUM(E61)</f>
        <v>0</v>
      </c>
    </row>
    <row r="61" spans="1:5" s="30" customFormat="1" ht="15" customHeight="1" x14ac:dyDescent="0.25">
      <c r="A61" s="125"/>
      <c r="B61" s="31" t="s">
        <v>16</v>
      </c>
      <c r="C61" s="121"/>
      <c r="D61" s="19">
        <f>SUM(D62:D63)</f>
        <v>18.8</v>
      </c>
      <c r="E61" s="6"/>
    </row>
    <row r="62" spans="1:5" s="30" customFormat="1" ht="15" customHeight="1" x14ac:dyDescent="0.25">
      <c r="A62" s="125"/>
      <c r="B62" s="57" t="s">
        <v>13</v>
      </c>
      <c r="C62" s="122"/>
      <c r="D62" s="33">
        <v>1.8</v>
      </c>
      <c r="E62" s="34"/>
    </row>
    <row r="63" spans="1:5" s="30" customFormat="1" ht="15" customHeight="1" x14ac:dyDescent="0.25">
      <c r="A63" s="125"/>
      <c r="B63" s="32" t="s">
        <v>133</v>
      </c>
      <c r="C63" s="123"/>
      <c r="D63" s="33">
        <v>17</v>
      </c>
      <c r="E63" s="34"/>
    </row>
    <row r="64" spans="1:5" s="30" customFormat="1" ht="27" x14ac:dyDescent="0.25">
      <c r="A64" s="125"/>
      <c r="B64" s="108" t="s">
        <v>125</v>
      </c>
      <c r="C64" s="29" t="s">
        <v>19</v>
      </c>
      <c r="D64" s="17">
        <f>SUM(D65+D67)</f>
        <v>27.5</v>
      </c>
      <c r="E64" s="86">
        <f>SUM(E65+E67)</f>
        <v>0</v>
      </c>
    </row>
    <row r="65" spans="1:5" s="30" customFormat="1" ht="15" customHeight="1" x14ac:dyDescent="0.25">
      <c r="A65" s="125"/>
      <c r="B65" s="31" t="s">
        <v>16</v>
      </c>
      <c r="C65" s="138"/>
      <c r="D65" s="6">
        <f>SUM(D66:D66)</f>
        <v>24.3</v>
      </c>
      <c r="E65" s="6"/>
    </row>
    <row r="66" spans="1:5" s="35" customFormat="1" ht="15" customHeight="1" x14ac:dyDescent="0.25">
      <c r="A66" s="125"/>
      <c r="B66" s="57" t="s">
        <v>133</v>
      </c>
      <c r="C66" s="139"/>
      <c r="D66" s="43">
        <v>24.3</v>
      </c>
      <c r="E66" s="43"/>
    </row>
    <row r="67" spans="1:5" s="30" customFormat="1" ht="15" customHeight="1" x14ac:dyDescent="0.25">
      <c r="A67" s="125"/>
      <c r="B67" s="106" t="s">
        <v>14</v>
      </c>
      <c r="C67" s="140"/>
      <c r="D67" s="6">
        <v>3.2</v>
      </c>
      <c r="E67" s="6"/>
    </row>
    <row r="68" spans="1:5" s="30" customFormat="1" x14ac:dyDescent="0.25">
      <c r="A68" s="125"/>
      <c r="B68" s="105" t="s">
        <v>126</v>
      </c>
      <c r="C68" s="11" t="s">
        <v>20</v>
      </c>
      <c r="D68" s="17">
        <f t="shared" ref="D68:E68" si="12">SUM(D70)</f>
        <v>0.1</v>
      </c>
      <c r="E68" s="86">
        <f t="shared" si="12"/>
        <v>0</v>
      </c>
    </row>
    <row r="69" spans="1:5" s="30" customFormat="1" ht="15" customHeight="1" x14ac:dyDescent="0.25">
      <c r="A69" s="125"/>
      <c r="B69" s="31" t="s">
        <v>16</v>
      </c>
      <c r="C69" s="121"/>
      <c r="D69" s="6">
        <f>SUM(D70)</f>
        <v>0.1</v>
      </c>
      <c r="E69" s="6"/>
    </row>
    <row r="70" spans="1:5" s="30" customFormat="1" ht="15" customHeight="1" x14ac:dyDescent="0.25">
      <c r="A70" s="126"/>
      <c r="B70" s="32" t="s">
        <v>13</v>
      </c>
      <c r="C70" s="123"/>
      <c r="D70" s="33">
        <v>0.1</v>
      </c>
      <c r="E70" s="34"/>
    </row>
    <row r="71" spans="1:5" s="30" customFormat="1" ht="18" customHeight="1" x14ac:dyDescent="0.25">
      <c r="A71" s="124" t="s">
        <v>27</v>
      </c>
      <c r="B71" s="104" t="s">
        <v>28</v>
      </c>
      <c r="C71" s="23"/>
      <c r="D71" s="21">
        <f>SUM(D72+D76+D80)</f>
        <v>27.4</v>
      </c>
      <c r="E71" s="85">
        <f>SUM(E72+E76+E80)</f>
        <v>0</v>
      </c>
    </row>
    <row r="72" spans="1:5" s="30" customFormat="1" ht="15" customHeight="1" x14ac:dyDescent="0.25">
      <c r="A72" s="125"/>
      <c r="B72" s="14" t="s">
        <v>122</v>
      </c>
      <c r="C72" s="11" t="s">
        <v>9</v>
      </c>
      <c r="D72" s="12">
        <f>SUM(D73)</f>
        <v>20.599999999999998</v>
      </c>
      <c r="E72" s="64">
        <f>SUM(E73)</f>
        <v>0</v>
      </c>
    </row>
    <row r="73" spans="1:5" s="30" customFormat="1" ht="15" customHeight="1" x14ac:dyDescent="0.25">
      <c r="A73" s="125"/>
      <c r="B73" s="31" t="s">
        <v>16</v>
      </c>
      <c r="C73" s="121"/>
      <c r="D73" s="6">
        <f>SUM(D74:D75)</f>
        <v>20.599999999999998</v>
      </c>
      <c r="E73" s="84"/>
    </row>
    <row r="74" spans="1:5" s="35" customFormat="1" ht="15" customHeight="1" x14ac:dyDescent="0.25">
      <c r="A74" s="125"/>
      <c r="B74" s="57" t="s">
        <v>13</v>
      </c>
      <c r="C74" s="122"/>
      <c r="D74" s="44">
        <v>0.9</v>
      </c>
      <c r="E74" s="43"/>
    </row>
    <row r="75" spans="1:5" s="35" customFormat="1" ht="15" customHeight="1" x14ac:dyDescent="0.25">
      <c r="A75" s="125"/>
      <c r="B75" s="32" t="s">
        <v>133</v>
      </c>
      <c r="C75" s="123"/>
      <c r="D75" s="44">
        <v>19.7</v>
      </c>
      <c r="E75" s="43"/>
    </row>
    <row r="76" spans="1:5" s="45" customFormat="1" ht="27" x14ac:dyDescent="0.25">
      <c r="A76" s="125"/>
      <c r="B76" s="105" t="s">
        <v>125</v>
      </c>
      <c r="C76" s="29" t="s">
        <v>19</v>
      </c>
      <c r="D76" s="17">
        <f>SUM(D77+D79)</f>
        <v>6</v>
      </c>
      <c r="E76" s="86">
        <f>SUM(E77+E79)</f>
        <v>0</v>
      </c>
    </row>
    <row r="77" spans="1:5" s="45" customFormat="1" ht="15" customHeight="1" x14ac:dyDescent="0.25">
      <c r="A77" s="125"/>
      <c r="B77" s="31" t="s">
        <v>16</v>
      </c>
      <c r="C77" s="138"/>
      <c r="D77" s="6">
        <f>SUM(D78:D78)</f>
        <v>5</v>
      </c>
      <c r="E77" s="6"/>
    </row>
    <row r="78" spans="1:5" s="45" customFormat="1" ht="15" customHeight="1" x14ac:dyDescent="0.25">
      <c r="A78" s="125"/>
      <c r="B78" s="57" t="s">
        <v>133</v>
      </c>
      <c r="C78" s="139"/>
      <c r="D78" s="43">
        <v>5</v>
      </c>
      <c r="E78" s="43"/>
    </row>
    <row r="79" spans="1:5" s="30" customFormat="1" ht="15" customHeight="1" x14ac:dyDescent="0.25">
      <c r="A79" s="125"/>
      <c r="B79" s="106" t="s">
        <v>14</v>
      </c>
      <c r="C79" s="140"/>
      <c r="D79" s="6">
        <v>1</v>
      </c>
      <c r="E79" s="6"/>
    </row>
    <row r="80" spans="1:5" s="30" customFormat="1" x14ac:dyDescent="0.25">
      <c r="A80" s="125"/>
      <c r="B80" s="105" t="s">
        <v>126</v>
      </c>
      <c r="C80" s="11" t="s">
        <v>20</v>
      </c>
      <c r="D80" s="12">
        <f>SUM(D81)</f>
        <v>0.79999999999999993</v>
      </c>
      <c r="E80" s="86">
        <f t="shared" ref="E80" si="13">SUM(E82)</f>
        <v>0</v>
      </c>
    </row>
    <row r="81" spans="1:5" s="30" customFormat="1" x14ac:dyDescent="0.25">
      <c r="A81" s="125"/>
      <c r="B81" s="31" t="s">
        <v>16</v>
      </c>
      <c r="C81" s="121"/>
      <c r="D81" s="6">
        <f>SUM(D82:D83)</f>
        <v>0.79999999999999993</v>
      </c>
      <c r="E81" s="6"/>
    </row>
    <row r="82" spans="1:5" s="30" customFormat="1" x14ac:dyDescent="0.25">
      <c r="A82" s="125"/>
      <c r="B82" s="57" t="s">
        <v>13</v>
      </c>
      <c r="C82" s="122"/>
      <c r="D82" s="33">
        <v>0.1</v>
      </c>
      <c r="E82" s="34"/>
    </row>
    <row r="83" spans="1:5" s="30" customFormat="1" x14ac:dyDescent="0.25">
      <c r="A83" s="126"/>
      <c r="B83" s="32" t="s">
        <v>133</v>
      </c>
      <c r="C83" s="123"/>
      <c r="D83" s="33">
        <v>0.7</v>
      </c>
      <c r="E83" s="34"/>
    </row>
    <row r="84" spans="1:5" s="30" customFormat="1" ht="18" customHeight="1" x14ac:dyDescent="0.25">
      <c r="A84" s="124" t="s">
        <v>29</v>
      </c>
      <c r="B84" s="104" t="s">
        <v>30</v>
      </c>
      <c r="C84" s="65"/>
      <c r="D84" s="21">
        <f>SUM(D85+D89+D94)</f>
        <v>28.4</v>
      </c>
      <c r="E84" s="85">
        <f>SUM(E85+E89+E94)</f>
        <v>0</v>
      </c>
    </row>
    <row r="85" spans="1:5" s="30" customFormat="1" ht="15" customHeight="1" x14ac:dyDescent="0.25">
      <c r="A85" s="125"/>
      <c r="B85" s="14" t="s">
        <v>122</v>
      </c>
      <c r="C85" s="11" t="s">
        <v>9</v>
      </c>
      <c r="D85" s="12">
        <f>SUM(D86)</f>
        <v>20.9</v>
      </c>
      <c r="E85" s="64">
        <f>SUM(E86)</f>
        <v>0</v>
      </c>
    </row>
    <row r="86" spans="1:5" s="30" customFormat="1" ht="15" customHeight="1" x14ac:dyDescent="0.25">
      <c r="A86" s="125"/>
      <c r="B86" s="31" t="s">
        <v>16</v>
      </c>
      <c r="C86" s="121"/>
      <c r="D86" s="6">
        <f>SUM(D87:D88)</f>
        <v>20.9</v>
      </c>
      <c r="E86" s="6"/>
    </row>
    <row r="87" spans="1:5" s="35" customFormat="1" ht="15" customHeight="1" x14ac:dyDescent="0.25">
      <c r="A87" s="125"/>
      <c r="B87" s="57" t="s">
        <v>13</v>
      </c>
      <c r="C87" s="122"/>
      <c r="D87" s="44">
        <v>1.7</v>
      </c>
      <c r="E87" s="43"/>
    </row>
    <row r="88" spans="1:5" s="35" customFormat="1" ht="15" customHeight="1" x14ac:dyDescent="0.25">
      <c r="A88" s="125"/>
      <c r="B88" s="57" t="s">
        <v>133</v>
      </c>
      <c r="C88" s="122"/>
      <c r="D88" s="44">
        <v>19.2</v>
      </c>
      <c r="E88" s="43"/>
    </row>
    <row r="89" spans="1:5" s="35" customFormat="1" ht="27" x14ac:dyDescent="0.25">
      <c r="A89" s="125"/>
      <c r="B89" s="105" t="s">
        <v>125</v>
      </c>
      <c r="C89" s="87" t="s">
        <v>19</v>
      </c>
      <c r="D89" s="17">
        <f t="shared" ref="D89:E89" si="14">SUM(D90+D93)</f>
        <v>7.3</v>
      </c>
      <c r="E89" s="86">
        <f t="shared" si="14"/>
        <v>0</v>
      </c>
    </row>
    <row r="90" spans="1:5" s="30" customFormat="1" ht="15" customHeight="1" x14ac:dyDescent="0.25">
      <c r="A90" s="125"/>
      <c r="B90" s="31" t="s">
        <v>16</v>
      </c>
      <c r="C90" s="151"/>
      <c r="D90" s="6">
        <f>SUM(D91:D92)</f>
        <v>6.8</v>
      </c>
      <c r="E90" s="6"/>
    </row>
    <row r="91" spans="1:5" s="35" customFormat="1" ht="15" customHeight="1" x14ac:dyDescent="0.25">
      <c r="A91" s="125"/>
      <c r="B91" s="57" t="s">
        <v>13</v>
      </c>
      <c r="C91" s="152"/>
      <c r="D91" s="44">
        <v>0.1</v>
      </c>
      <c r="E91" s="43"/>
    </row>
    <row r="92" spans="1:5" s="35" customFormat="1" ht="15" customHeight="1" x14ac:dyDescent="0.25">
      <c r="A92" s="125"/>
      <c r="B92" s="57" t="s">
        <v>133</v>
      </c>
      <c r="C92" s="152"/>
      <c r="D92" s="44">
        <v>6.7</v>
      </c>
      <c r="E92" s="43"/>
    </row>
    <row r="93" spans="1:5" s="30" customFormat="1" ht="15" customHeight="1" x14ac:dyDescent="0.25">
      <c r="A93" s="125"/>
      <c r="B93" s="106" t="s">
        <v>14</v>
      </c>
      <c r="C93" s="153"/>
      <c r="D93" s="19">
        <v>0.5</v>
      </c>
      <c r="E93" s="6"/>
    </row>
    <row r="94" spans="1:5" s="30" customFormat="1" ht="15" customHeight="1" x14ac:dyDescent="0.25">
      <c r="A94" s="125"/>
      <c r="B94" s="109" t="s">
        <v>126</v>
      </c>
      <c r="C94" s="11" t="s">
        <v>20</v>
      </c>
      <c r="D94" s="17">
        <f t="shared" ref="D94:E94" si="15">SUM(D96)</f>
        <v>0.2</v>
      </c>
      <c r="E94" s="86">
        <f t="shared" si="15"/>
        <v>0</v>
      </c>
    </row>
    <row r="95" spans="1:5" s="30" customFormat="1" ht="15" customHeight="1" x14ac:dyDescent="0.25">
      <c r="A95" s="125"/>
      <c r="B95" s="31" t="s">
        <v>16</v>
      </c>
      <c r="C95" s="121"/>
      <c r="D95" s="19">
        <f>SUM(D96)</f>
        <v>0.2</v>
      </c>
      <c r="E95" s="6"/>
    </row>
    <row r="96" spans="1:5" s="30" customFormat="1" ht="15" customHeight="1" x14ac:dyDescent="0.25">
      <c r="A96" s="126"/>
      <c r="B96" s="32" t="s">
        <v>13</v>
      </c>
      <c r="C96" s="123"/>
      <c r="D96" s="33">
        <v>0.2</v>
      </c>
      <c r="E96" s="34"/>
    </row>
    <row r="97" spans="1:5" s="30" customFormat="1" ht="18" customHeight="1" x14ac:dyDescent="0.25">
      <c r="A97" s="124" t="s">
        <v>31</v>
      </c>
      <c r="B97" s="104" t="s">
        <v>32</v>
      </c>
      <c r="C97" s="26"/>
      <c r="D97" s="21">
        <f>SUM(D98+D102+D105+D109)</f>
        <v>112.2</v>
      </c>
      <c r="E97" s="85">
        <f>SUM(E102+E105+E109+E98)</f>
        <v>0</v>
      </c>
    </row>
    <row r="98" spans="1:5" s="30" customFormat="1" ht="15" customHeight="1" x14ac:dyDescent="0.25">
      <c r="A98" s="125"/>
      <c r="B98" s="14" t="s">
        <v>122</v>
      </c>
      <c r="C98" s="11" t="s">
        <v>9</v>
      </c>
      <c r="D98" s="12">
        <f>SUM(D99)</f>
        <v>17.299999999999997</v>
      </c>
      <c r="E98" s="64">
        <f>SUM(E99)</f>
        <v>0</v>
      </c>
    </row>
    <row r="99" spans="1:5" s="30" customFormat="1" ht="15" customHeight="1" x14ac:dyDescent="0.25">
      <c r="A99" s="125"/>
      <c r="B99" s="31" t="s">
        <v>16</v>
      </c>
      <c r="C99" s="121"/>
      <c r="D99" s="6">
        <f>SUM(D100:D101)</f>
        <v>17.299999999999997</v>
      </c>
      <c r="E99" s="6"/>
    </row>
    <row r="100" spans="1:5" s="35" customFormat="1" ht="15" customHeight="1" x14ac:dyDescent="0.25">
      <c r="A100" s="125"/>
      <c r="B100" s="57" t="s">
        <v>13</v>
      </c>
      <c r="C100" s="122"/>
      <c r="D100" s="44">
        <v>0.9</v>
      </c>
      <c r="E100" s="43"/>
    </row>
    <row r="101" spans="1:5" s="35" customFormat="1" ht="15" customHeight="1" x14ac:dyDescent="0.25">
      <c r="A101" s="125"/>
      <c r="B101" s="32" t="s">
        <v>133</v>
      </c>
      <c r="C101" s="123"/>
      <c r="D101" s="44">
        <v>16.399999999999999</v>
      </c>
      <c r="E101" s="43"/>
    </row>
    <row r="102" spans="1:5" s="35" customFormat="1" ht="15" customHeight="1" x14ac:dyDescent="0.25">
      <c r="A102" s="125"/>
      <c r="B102" s="14" t="s">
        <v>113</v>
      </c>
      <c r="C102" s="15" t="s">
        <v>17</v>
      </c>
      <c r="D102" s="17">
        <f t="shared" ref="D102" si="16">SUM(D104)</f>
        <v>13.1</v>
      </c>
      <c r="E102" s="86">
        <f t="shared" ref="E102" si="17">SUM(E103)</f>
        <v>0</v>
      </c>
    </row>
    <row r="103" spans="1:5" s="35" customFormat="1" ht="15" customHeight="1" x14ac:dyDescent="0.25">
      <c r="A103" s="125"/>
      <c r="B103" s="31" t="s">
        <v>16</v>
      </c>
      <c r="C103" s="134"/>
      <c r="D103" s="6">
        <f>SUM(D104)</f>
        <v>13.1</v>
      </c>
      <c r="E103" s="6"/>
    </row>
    <row r="104" spans="1:5" s="30" customFormat="1" ht="15" customHeight="1" x14ac:dyDescent="0.25">
      <c r="A104" s="125"/>
      <c r="B104" s="32" t="s">
        <v>133</v>
      </c>
      <c r="C104" s="136"/>
      <c r="D104" s="33">
        <v>13.1</v>
      </c>
      <c r="E104" s="34"/>
    </row>
    <row r="105" spans="1:5" s="30" customFormat="1" ht="27" x14ac:dyDescent="0.25">
      <c r="A105" s="125"/>
      <c r="B105" s="105" t="s">
        <v>125</v>
      </c>
      <c r="C105" s="15" t="s">
        <v>19</v>
      </c>
      <c r="D105" s="17">
        <f>SUM(D106+D108)</f>
        <v>80.599999999999994</v>
      </c>
      <c r="E105" s="86">
        <f>SUM(E108)</f>
        <v>0</v>
      </c>
    </row>
    <row r="106" spans="1:5" s="30" customFormat="1" x14ac:dyDescent="0.25">
      <c r="A106" s="125"/>
      <c r="B106" s="31" t="s">
        <v>16</v>
      </c>
      <c r="C106" s="121"/>
      <c r="D106" s="19">
        <f>SUM(D107)</f>
        <v>79</v>
      </c>
      <c r="E106" s="86"/>
    </row>
    <row r="107" spans="1:5" s="30" customFormat="1" x14ac:dyDescent="0.25">
      <c r="A107" s="125"/>
      <c r="B107" s="57" t="s">
        <v>133</v>
      </c>
      <c r="C107" s="122"/>
      <c r="D107" s="33">
        <v>79</v>
      </c>
      <c r="E107" s="86"/>
    </row>
    <row r="108" spans="1:5" s="30" customFormat="1" ht="15" customHeight="1" x14ac:dyDescent="0.25">
      <c r="A108" s="125"/>
      <c r="B108" s="106" t="s">
        <v>14</v>
      </c>
      <c r="C108" s="150"/>
      <c r="D108" s="19">
        <v>1.6</v>
      </c>
      <c r="E108" s="6"/>
    </row>
    <row r="109" spans="1:5" s="30" customFormat="1" ht="15" customHeight="1" x14ac:dyDescent="0.25">
      <c r="A109" s="125"/>
      <c r="B109" s="105" t="s">
        <v>126</v>
      </c>
      <c r="C109" s="11" t="s">
        <v>20</v>
      </c>
      <c r="D109" s="12">
        <f>SUM(D110)</f>
        <v>1.2</v>
      </c>
      <c r="E109" s="86">
        <f t="shared" ref="E109" si="18">SUM(E111)</f>
        <v>0</v>
      </c>
    </row>
    <row r="110" spans="1:5" s="30" customFormat="1" ht="15" customHeight="1" x14ac:dyDescent="0.25">
      <c r="A110" s="125"/>
      <c r="B110" s="31" t="s">
        <v>16</v>
      </c>
      <c r="C110" s="121"/>
      <c r="D110" s="6">
        <f>SUM(D111:D112)</f>
        <v>1.2</v>
      </c>
      <c r="E110" s="6"/>
    </row>
    <row r="111" spans="1:5" s="35" customFormat="1" ht="15" customHeight="1" x14ac:dyDescent="0.25">
      <c r="A111" s="125"/>
      <c r="B111" s="57" t="s">
        <v>13</v>
      </c>
      <c r="C111" s="122"/>
      <c r="D111" s="33">
        <v>0.2</v>
      </c>
      <c r="E111" s="34"/>
    </row>
    <row r="112" spans="1:5" s="35" customFormat="1" ht="15" customHeight="1" x14ac:dyDescent="0.25">
      <c r="A112" s="126"/>
      <c r="B112" s="32" t="s">
        <v>133</v>
      </c>
      <c r="C112" s="123"/>
      <c r="D112" s="33">
        <v>1</v>
      </c>
      <c r="E112" s="34"/>
    </row>
    <row r="113" spans="1:5" s="30" customFormat="1" ht="18" customHeight="1" x14ac:dyDescent="0.25">
      <c r="A113" s="124" t="s">
        <v>33</v>
      </c>
      <c r="B113" s="104" t="s">
        <v>34</v>
      </c>
      <c r="C113" s="23"/>
      <c r="D113" s="21">
        <f>SUM(D114+D118+D122)</f>
        <v>43.5</v>
      </c>
      <c r="E113" s="85">
        <f>SUM(E114+E118+E122)</f>
        <v>0</v>
      </c>
    </row>
    <row r="114" spans="1:5" s="30" customFormat="1" ht="15" customHeight="1" x14ac:dyDescent="0.25">
      <c r="A114" s="125"/>
      <c r="B114" s="14" t="s">
        <v>122</v>
      </c>
      <c r="C114" s="11" t="s">
        <v>9</v>
      </c>
      <c r="D114" s="12">
        <f>SUM(D115)</f>
        <v>3.3</v>
      </c>
      <c r="E114" s="64">
        <f>SUM(E115)</f>
        <v>0</v>
      </c>
    </row>
    <row r="115" spans="1:5" s="30" customFormat="1" ht="15" customHeight="1" x14ac:dyDescent="0.25">
      <c r="A115" s="125"/>
      <c r="B115" s="31" t="s">
        <v>16</v>
      </c>
      <c r="C115" s="121"/>
      <c r="D115" s="6">
        <f>SUM(D116:D117)</f>
        <v>3.3</v>
      </c>
      <c r="E115" s="6"/>
    </row>
    <row r="116" spans="1:5" s="30" customFormat="1" ht="15" customHeight="1" x14ac:dyDescent="0.25">
      <c r="A116" s="125"/>
      <c r="B116" s="57" t="s">
        <v>13</v>
      </c>
      <c r="C116" s="122"/>
      <c r="D116" s="33">
        <v>0.3</v>
      </c>
      <c r="E116" s="34"/>
    </row>
    <row r="117" spans="1:5" s="30" customFormat="1" ht="15" customHeight="1" x14ac:dyDescent="0.25">
      <c r="A117" s="125"/>
      <c r="B117" s="57" t="s">
        <v>133</v>
      </c>
      <c r="C117" s="123"/>
      <c r="D117" s="33">
        <v>3</v>
      </c>
      <c r="E117" s="34"/>
    </row>
    <row r="118" spans="1:5" s="30" customFormat="1" ht="27" x14ac:dyDescent="0.25">
      <c r="A118" s="125"/>
      <c r="B118" s="105" t="s">
        <v>125</v>
      </c>
      <c r="C118" s="89" t="s">
        <v>19</v>
      </c>
      <c r="D118" s="17">
        <f>SUM(D119+D121)</f>
        <v>38.6</v>
      </c>
      <c r="E118" s="86">
        <f>SUM(E121)</f>
        <v>0</v>
      </c>
    </row>
    <row r="119" spans="1:5" s="30" customFormat="1" x14ac:dyDescent="0.25">
      <c r="A119" s="125"/>
      <c r="B119" s="31" t="s">
        <v>16</v>
      </c>
      <c r="C119" s="127"/>
      <c r="D119" s="6">
        <f>SUM(D120:D120)</f>
        <v>29.3</v>
      </c>
      <c r="E119" s="6"/>
    </row>
    <row r="120" spans="1:5" s="30" customFormat="1" x14ac:dyDescent="0.25">
      <c r="A120" s="125"/>
      <c r="B120" s="57" t="s">
        <v>133</v>
      </c>
      <c r="C120" s="128"/>
      <c r="D120" s="34">
        <v>29.3</v>
      </c>
      <c r="E120" s="34"/>
    </row>
    <row r="121" spans="1:5" s="30" customFormat="1" ht="15" customHeight="1" x14ac:dyDescent="0.25">
      <c r="A121" s="125"/>
      <c r="B121" s="106" t="s">
        <v>14</v>
      </c>
      <c r="C121" s="129"/>
      <c r="D121" s="6">
        <v>9.3000000000000007</v>
      </c>
      <c r="E121" s="6"/>
    </row>
    <row r="122" spans="1:5" s="30" customFormat="1" ht="15" customHeight="1" x14ac:dyDescent="0.25">
      <c r="A122" s="125"/>
      <c r="B122" s="105" t="s">
        <v>126</v>
      </c>
      <c r="C122" s="11" t="s">
        <v>20</v>
      </c>
      <c r="D122" s="12">
        <f>SUM(D123)</f>
        <v>1.6</v>
      </c>
      <c r="E122" s="86">
        <f t="shared" ref="E122" si="19">SUM(E124)</f>
        <v>0</v>
      </c>
    </row>
    <row r="123" spans="1:5" s="30" customFormat="1" ht="15" customHeight="1" x14ac:dyDescent="0.25">
      <c r="A123" s="125"/>
      <c r="B123" s="31" t="s">
        <v>16</v>
      </c>
      <c r="C123" s="121"/>
      <c r="D123" s="6">
        <f>SUM(D124:D125)</f>
        <v>1.6</v>
      </c>
      <c r="E123" s="6"/>
    </row>
    <row r="124" spans="1:5" s="30" customFormat="1" ht="15" customHeight="1" x14ac:dyDescent="0.25">
      <c r="A124" s="125"/>
      <c r="B124" s="57" t="s">
        <v>13</v>
      </c>
      <c r="C124" s="122"/>
      <c r="D124" s="33">
        <v>0.1</v>
      </c>
      <c r="E124" s="34"/>
    </row>
    <row r="125" spans="1:5" s="30" customFormat="1" ht="15" customHeight="1" x14ac:dyDescent="0.25">
      <c r="A125" s="126"/>
      <c r="B125" s="32" t="s">
        <v>133</v>
      </c>
      <c r="C125" s="123"/>
      <c r="D125" s="33">
        <v>1.5</v>
      </c>
      <c r="E125" s="34"/>
    </row>
    <row r="126" spans="1:5" s="30" customFormat="1" ht="18" customHeight="1" x14ac:dyDescent="0.25">
      <c r="A126" s="124" t="s">
        <v>35</v>
      </c>
      <c r="B126" s="104" t="s">
        <v>36</v>
      </c>
      <c r="C126" s="26"/>
      <c r="D126" s="21">
        <f>SUM(D128+D131+D135)</f>
        <v>24.6</v>
      </c>
      <c r="E126" s="85">
        <f>SUM(E128+E131+E135)</f>
        <v>0</v>
      </c>
    </row>
    <row r="127" spans="1:5" s="30" customFormat="1" ht="15" customHeight="1" x14ac:dyDescent="0.25">
      <c r="A127" s="125"/>
      <c r="B127" s="14" t="s">
        <v>122</v>
      </c>
      <c r="C127" s="11" t="s">
        <v>9</v>
      </c>
      <c r="D127" s="12">
        <f>SUM(D128)</f>
        <v>10.5</v>
      </c>
      <c r="E127" s="64">
        <f>SUM(E128)</f>
        <v>0</v>
      </c>
    </row>
    <row r="128" spans="1:5" s="30" customFormat="1" ht="15" customHeight="1" x14ac:dyDescent="0.25">
      <c r="A128" s="125"/>
      <c r="B128" s="31" t="s">
        <v>16</v>
      </c>
      <c r="C128" s="137"/>
      <c r="D128" s="6">
        <f>SUM(D129:D130)</f>
        <v>10.5</v>
      </c>
      <c r="E128" s="6"/>
    </row>
    <row r="129" spans="1:5" s="35" customFormat="1" ht="15" customHeight="1" x14ac:dyDescent="0.25">
      <c r="A129" s="125"/>
      <c r="B129" s="57" t="s">
        <v>13</v>
      </c>
      <c r="C129" s="131"/>
      <c r="D129" s="34">
        <v>1.1000000000000001</v>
      </c>
      <c r="E129" s="34"/>
    </row>
    <row r="130" spans="1:5" s="35" customFormat="1" ht="15" customHeight="1" x14ac:dyDescent="0.25">
      <c r="A130" s="125"/>
      <c r="B130" s="57" t="s">
        <v>133</v>
      </c>
      <c r="C130" s="131"/>
      <c r="D130" s="34">
        <v>9.4</v>
      </c>
      <c r="E130" s="34"/>
    </row>
    <row r="131" spans="1:5" s="30" customFormat="1" ht="27" x14ac:dyDescent="0.25">
      <c r="A131" s="125"/>
      <c r="B131" s="105" t="s">
        <v>125</v>
      </c>
      <c r="C131" s="11" t="s">
        <v>19</v>
      </c>
      <c r="D131" s="17">
        <f>SUM(D132+D134)</f>
        <v>13</v>
      </c>
      <c r="E131" s="86">
        <f>SUM(E132+E135)</f>
        <v>0</v>
      </c>
    </row>
    <row r="132" spans="1:5" s="30" customFormat="1" ht="15" customHeight="1" x14ac:dyDescent="0.25">
      <c r="A132" s="125"/>
      <c r="B132" s="31" t="s">
        <v>16</v>
      </c>
      <c r="C132" s="127"/>
      <c r="D132" s="6">
        <f>SUM(D133:D133)</f>
        <v>12.5</v>
      </c>
      <c r="E132" s="6"/>
    </row>
    <row r="133" spans="1:5" s="35" customFormat="1" ht="15" customHeight="1" x14ac:dyDescent="0.25">
      <c r="A133" s="125"/>
      <c r="B133" s="57" t="s">
        <v>133</v>
      </c>
      <c r="C133" s="128"/>
      <c r="D133" s="34">
        <v>12.5</v>
      </c>
      <c r="E133" s="34"/>
    </row>
    <row r="134" spans="1:5" s="30" customFormat="1" ht="15" customHeight="1" x14ac:dyDescent="0.25">
      <c r="A134" s="125"/>
      <c r="B134" s="106" t="s">
        <v>14</v>
      </c>
      <c r="C134" s="129"/>
      <c r="D134" s="6">
        <v>0.5</v>
      </c>
      <c r="E134" s="6"/>
    </row>
    <row r="135" spans="1:5" s="30" customFormat="1" ht="15" customHeight="1" x14ac:dyDescent="0.25">
      <c r="A135" s="125"/>
      <c r="B135" s="105" t="s">
        <v>126</v>
      </c>
      <c r="C135" s="11" t="s">
        <v>20</v>
      </c>
      <c r="D135" s="12">
        <f>SUM(D136)</f>
        <v>1.1000000000000001</v>
      </c>
      <c r="E135" s="86">
        <f t="shared" ref="E135" si="20">SUM(E137)</f>
        <v>0</v>
      </c>
    </row>
    <row r="136" spans="1:5" s="30" customFormat="1" ht="15" customHeight="1" x14ac:dyDescent="0.25">
      <c r="A136" s="125"/>
      <c r="B136" s="31" t="s">
        <v>16</v>
      </c>
      <c r="C136" s="121"/>
      <c r="D136" s="6">
        <f>SUM(D137:D138)</f>
        <v>1.1000000000000001</v>
      </c>
      <c r="E136" s="6"/>
    </row>
    <row r="137" spans="1:5" s="30" customFormat="1" ht="15" customHeight="1" x14ac:dyDescent="0.25">
      <c r="A137" s="125"/>
      <c r="B137" s="57" t="s">
        <v>13</v>
      </c>
      <c r="C137" s="122"/>
      <c r="D137" s="33">
        <v>0.1</v>
      </c>
      <c r="E137" s="34"/>
    </row>
    <row r="138" spans="1:5" s="30" customFormat="1" ht="15" customHeight="1" x14ac:dyDescent="0.25">
      <c r="A138" s="126"/>
      <c r="B138" s="32" t="s">
        <v>133</v>
      </c>
      <c r="C138" s="123"/>
      <c r="D138" s="33">
        <v>1</v>
      </c>
      <c r="E138" s="34"/>
    </row>
    <row r="139" spans="1:5" s="30" customFormat="1" ht="18" customHeight="1" x14ac:dyDescent="0.25">
      <c r="A139" s="124" t="s">
        <v>37</v>
      </c>
      <c r="B139" s="104" t="s">
        <v>38</v>
      </c>
      <c r="C139" s="26"/>
      <c r="D139" s="21">
        <f>SUM(D140+D144+D147+D151)</f>
        <v>48.5</v>
      </c>
      <c r="E139" s="85">
        <f>SUM(E140+E144+E147)</f>
        <v>0</v>
      </c>
    </row>
    <row r="140" spans="1:5" s="30" customFormat="1" ht="15" customHeight="1" x14ac:dyDescent="0.25">
      <c r="A140" s="125"/>
      <c r="B140" s="14" t="s">
        <v>122</v>
      </c>
      <c r="C140" s="11" t="s">
        <v>9</v>
      </c>
      <c r="D140" s="12">
        <f>SUM(D141)</f>
        <v>13.2</v>
      </c>
      <c r="E140" s="64">
        <f>SUM(E141)</f>
        <v>0</v>
      </c>
    </row>
    <row r="141" spans="1:5" s="30" customFormat="1" ht="15" customHeight="1" x14ac:dyDescent="0.25">
      <c r="A141" s="125"/>
      <c r="B141" s="31" t="s">
        <v>16</v>
      </c>
      <c r="C141" s="142"/>
      <c r="D141" s="6">
        <f>SUM(D142:D143)</f>
        <v>13.2</v>
      </c>
      <c r="E141" s="6"/>
    </row>
    <row r="142" spans="1:5" s="35" customFormat="1" ht="15" customHeight="1" x14ac:dyDescent="0.25">
      <c r="A142" s="125"/>
      <c r="B142" s="57" t="s">
        <v>13</v>
      </c>
      <c r="C142" s="133"/>
      <c r="D142" s="34">
        <v>1.2</v>
      </c>
      <c r="E142" s="34"/>
    </row>
    <row r="143" spans="1:5" s="35" customFormat="1" ht="15" customHeight="1" x14ac:dyDescent="0.25">
      <c r="A143" s="125"/>
      <c r="B143" s="32" t="s">
        <v>133</v>
      </c>
      <c r="C143" s="143"/>
      <c r="D143" s="34">
        <v>12</v>
      </c>
      <c r="E143" s="34"/>
    </row>
    <row r="144" spans="1:5" s="35" customFormat="1" ht="15" customHeight="1" x14ac:dyDescent="0.25">
      <c r="A144" s="125"/>
      <c r="B144" s="14" t="s">
        <v>113</v>
      </c>
      <c r="C144" s="15" t="s">
        <v>17</v>
      </c>
      <c r="D144" s="17">
        <f t="shared" ref="D144" si="21">SUM(D146)</f>
        <v>13.1</v>
      </c>
      <c r="E144" s="86">
        <f t="shared" ref="E144" si="22">SUM(E145)</f>
        <v>0</v>
      </c>
    </row>
    <row r="145" spans="1:5" s="35" customFormat="1" ht="15" customHeight="1" x14ac:dyDescent="0.25">
      <c r="A145" s="125"/>
      <c r="B145" s="31" t="s">
        <v>16</v>
      </c>
      <c r="C145" s="134"/>
      <c r="D145" s="6">
        <f>SUM(D146)</f>
        <v>13.1</v>
      </c>
      <c r="E145" s="84"/>
    </row>
    <row r="146" spans="1:5" s="30" customFormat="1" ht="15" customHeight="1" x14ac:dyDescent="0.25">
      <c r="A146" s="125"/>
      <c r="B146" s="32" t="s">
        <v>133</v>
      </c>
      <c r="C146" s="136"/>
      <c r="D146" s="33">
        <v>13.1</v>
      </c>
      <c r="E146" s="88"/>
    </row>
    <row r="147" spans="1:5" s="30" customFormat="1" ht="27" x14ac:dyDescent="0.25">
      <c r="A147" s="125"/>
      <c r="B147" s="108" t="s">
        <v>125</v>
      </c>
      <c r="C147" s="11" t="s">
        <v>19</v>
      </c>
      <c r="D147" s="17">
        <f>SUM(D148+D150)</f>
        <v>22.1</v>
      </c>
      <c r="E147" s="86">
        <f>SUM(E148+E150)</f>
        <v>0</v>
      </c>
    </row>
    <row r="148" spans="1:5" s="30" customFormat="1" ht="15" customHeight="1" x14ac:dyDescent="0.25">
      <c r="A148" s="125"/>
      <c r="B148" s="31" t="s">
        <v>16</v>
      </c>
      <c r="C148" s="121"/>
      <c r="D148" s="19">
        <f>SUM(D149)</f>
        <v>21</v>
      </c>
      <c r="E148" s="84"/>
    </row>
    <row r="149" spans="1:5" s="35" customFormat="1" ht="15" customHeight="1" x14ac:dyDescent="0.25">
      <c r="A149" s="125"/>
      <c r="B149" s="57" t="s">
        <v>133</v>
      </c>
      <c r="C149" s="122"/>
      <c r="D149" s="33">
        <v>21</v>
      </c>
      <c r="E149" s="88"/>
    </row>
    <row r="150" spans="1:5" s="30" customFormat="1" ht="15" customHeight="1" x14ac:dyDescent="0.25">
      <c r="A150" s="125"/>
      <c r="B150" s="106" t="s">
        <v>14</v>
      </c>
      <c r="C150" s="123"/>
      <c r="D150" s="19">
        <v>1.1000000000000001</v>
      </c>
      <c r="E150" s="84"/>
    </row>
    <row r="151" spans="1:5" s="30" customFormat="1" ht="15" customHeight="1" x14ac:dyDescent="0.25">
      <c r="A151" s="125"/>
      <c r="B151" s="105" t="s">
        <v>126</v>
      </c>
      <c r="C151" s="11" t="s">
        <v>20</v>
      </c>
      <c r="D151" s="17">
        <f t="shared" ref="D151:E151" si="23">SUM(D153)</f>
        <v>0.1</v>
      </c>
      <c r="E151" s="86">
        <f t="shared" si="23"/>
        <v>0</v>
      </c>
    </row>
    <row r="152" spans="1:5" s="30" customFormat="1" ht="15" customHeight="1" x14ac:dyDescent="0.25">
      <c r="A152" s="125"/>
      <c r="B152" s="31" t="s">
        <v>16</v>
      </c>
      <c r="C152" s="121"/>
      <c r="D152" s="6">
        <f>SUM(D153)</f>
        <v>0.1</v>
      </c>
      <c r="E152" s="84"/>
    </row>
    <row r="153" spans="1:5" s="30" customFormat="1" ht="15" customHeight="1" x14ac:dyDescent="0.25">
      <c r="A153" s="126"/>
      <c r="B153" s="32" t="s">
        <v>13</v>
      </c>
      <c r="C153" s="123"/>
      <c r="D153" s="33">
        <v>0.1</v>
      </c>
      <c r="E153" s="34"/>
    </row>
    <row r="154" spans="1:5" s="30" customFormat="1" ht="18" customHeight="1" x14ac:dyDescent="0.25">
      <c r="A154" s="124" t="s">
        <v>39</v>
      </c>
      <c r="B154" s="104" t="s">
        <v>40</v>
      </c>
      <c r="C154" s="26"/>
      <c r="D154" s="21">
        <f>SUM(D155+D159+D163)</f>
        <v>34.4</v>
      </c>
      <c r="E154" s="85">
        <f>SUM(E155+E159+E163)</f>
        <v>0</v>
      </c>
    </row>
    <row r="155" spans="1:5" s="30" customFormat="1" ht="15" customHeight="1" x14ac:dyDescent="0.25">
      <c r="A155" s="125"/>
      <c r="B155" s="14" t="s">
        <v>122</v>
      </c>
      <c r="C155" s="11" t="s">
        <v>9</v>
      </c>
      <c r="D155" s="12">
        <f>SUM(D156)</f>
        <v>18</v>
      </c>
      <c r="E155" s="64">
        <f>SUM(E156)</f>
        <v>0</v>
      </c>
    </row>
    <row r="156" spans="1:5" s="30" customFormat="1" ht="15" customHeight="1" x14ac:dyDescent="0.25">
      <c r="A156" s="125"/>
      <c r="B156" s="31" t="s">
        <v>16</v>
      </c>
      <c r="C156" s="132"/>
      <c r="D156" s="6">
        <f>SUM(D157:D158)</f>
        <v>18</v>
      </c>
      <c r="E156" s="6"/>
    </row>
    <row r="157" spans="1:5" s="35" customFormat="1" ht="15" customHeight="1" x14ac:dyDescent="0.25">
      <c r="A157" s="125"/>
      <c r="B157" s="57" t="s">
        <v>13</v>
      </c>
      <c r="C157" s="133"/>
      <c r="D157" s="34">
        <v>1</v>
      </c>
      <c r="E157" s="34"/>
    </row>
    <row r="158" spans="1:5" s="35" customFormat="1" ht="15" customHeight="1" x14ac:dyDescent="0.25">
      <c r="A158" s="125"/>
      <c r="B158" s="57" t="s">
        <v>133</v>
      </c>
      <c r="C158" s="133"/>
      <c r="D158" s="34">
        <v>17</v>
      </c>
      <c r="E158" s="34"/>
    </row>
    <row r="159" spans="1:5" s="35" customFormat="1" ht="27" x14ac:dyDescent="0.25">
      <c r="A159" s="125"/>
      <c r="B159" s="108" t="s">
        <v>125</v>
      </c>
      <c r="C159" s="11" t="s">
        <v>19</v>
      </c>
      <c r="D159" s="17">
        <f>SUM(D160+D162)</f>
        <v>14.6</v>
      </c>
      <c r="E159" s="86">
        <f>SUM(E160+E162)</f>
        <v>0</v>
      </c>
    </row>
    <row r="160" spans="1:5" s="35" customFormat="1" ht="15" customHeight="1" x14ac:dyDescent="0.25">
      <c r="A160" s="125"/>
      <c r="B160" s="31" t="s">
        <v>16</v>
      </c>
      <c r="C160" s="121"/>
      <c r="D160" s="19">
        <f>SUM(D161)</f>
        <v>11.7</v>
      </c>
      <c r="E160" s="84"/>
    </row>
    <row r="161" spans="1:5" s="35" customFormat="1" ht="15" customHeight="1" x14ac:dyDescent="0.25">
      <c r="A161" s="125"/>
      <c r="B161" s="57" t="s">
        <v>133</v>
      </c>
      <c r="C161" s="122"/>
      <c r="D161" s="33">
        <v>11.7</v>
      </c>
      <c r="E161" s="88"/>
    </row>
    <row r="162" spans="1:5" s="30" customFormat="1" ht="15" customHeight="1" x14ac:dyDescent="0.25">
      <c r="A162" s="125"/>
      <c r="B162" s="106" t="s">
        <v>14</v>
      </c>
      <c r="C162" s="123"/>
      <c r="D162" s="19">
        <v>2.9</v>
      </c>
      <c r="E162" s="84"/>
    </row>
    <row r="163" spans="1:5" s="30" customFormat="1" ht="15" customHeight="1" x14ac:dyDescent="0.25">
      <c r="A163" s="125"/>
      <c r="B163" s="105" t="s">
        <v>126</v>
      </c>
      <c r="C163" s="11" t="s">
        <v>20</v>
      </c>
      <c r="D163" s="12">
        <f>SUM(D164)</f>
        <v>1.8</v>
      </c>
      <c r="E163" s="86">
        <f t="shared" ref="E163" si="24">SUM(E165)</f>
        <v>0</v>
      </c>
    </row>
    <row r="164" spans="1:5" s="30" customFormat="1" ht="15" customHeight="1" x14ac:dyDescent="0.25">
      <c r="A164" s="125"/>
      <c r="B164" s="31" t="s">
        <v>16</v>
      </c>
      <c r="C164" s="121"/>
      <c r="D164" s="19">
        <f>SUM(D165:D166)</f>
        <v>1.8</v>
      </c>
      <c r="E164" s="6"/>
    </row>
    <row r="165" spans="1:5" s="30" customFormat="1" ht="15" customHeight="1" x14ac:dyDescent="0.25">
      <c r="A165" s="125"/>
      <c r="B165" s="57" t="s">
        <v>13</v>
      </c>
      <c r="C165" s="122"/>
      <c r="D165" s="33">
        <v>0.2</v>
      </c>
      <c r="E165" s="34"/>
    </row>
    <row r="166" spans="1:5" s="30" customFormat="1" ht="15" customHeight="1" x14ac:dyDescent="0.25">
      <c r="A166" s="126"/>
      <c r="B166" s="57" t="s">
        <v>133</v>
      </c>
      <c r="C166" s="123"/>
      <c r="D166" s="33">
        <v>1.6</v>
      </c>
      <c r="E166" s="34"/>
    </row>
    <row r="167" spans="1:5" s="30" customFormat="1" ht="18" customHeight="1" x14ac:dyDescent="0.25">
      <c r="A167" s="124" t="s">
        <v>41</v>
      </c>
      <c r="B167" s="104" t="s">
        <v>42</v>
      </c>
      <c r="C167" s="65"/>
      <c r="D167" s="21">
        <f>SUM(D168+D172+D176)</f>
        <v>80.800000000000011</v>
      </c>
      <c r="E167" s="85">
        <f>SUM(E168+E172+E176)</f>
        <v>0</v>
      </c>
    </row>
    <row r="168" spans="1:5" s="30" customFormat="1" ht="15" customHeight="1" x14ac:dyDescent="0.25">
      <c r="A168" s="125"/>
      <c r="B168" s="14" t="s">
        <v>122</v>
      </c>
      <c r="C168" s="11" t="s">
        <v>9</v>
      </c>
      <c r="D168" s="12">
        <f>SUM(D169)</f>
        <v>8.5</v>
      </c>
      <c r="E168" s="64">
        <f>SUM(E169)</f>
        <v>0</v>
      </c>
    </row>
    <row r="169" spans="1:5" s="30" customFormat="1" ht="15" customHeight="1" x14ac:dyDescent="0.25">
      <c r="A169" s="125"/>
      <c r="B169" s="31" t="s">
        <v>16</v>
      </c>
      <c r="C169" s="134"/>
      <c r="D169" s="6">
        <f>SUM(D170:D171)</f>
        <v>8.5</v>
      </c>
      <c r="E169" s="6"/>
    </row>
    <row r="170" spans="1:5" s="30" customFormat="1" ht="15" customHeight="1" x14ac:dyDescent="0.25">
      <c r="A170" s="125"/>
      <c r="B170" s="57" t="s">
        <v>13</v>
      </c>
      <c r="C170" s="135"/>
      <c r="D170" s="33">
        <v>1</v>
      </c>
      <c r="E170" s="34"/>
    </row>
    <row r="171" spans="1:5" s="30" customFormat="1" ht="15" customHeight="1" x14ac:dyDescent="0.25">
      <c r="A171" s="125"/>
      <c r="B171" s="32" t="s">
        <v>133</v>
      </c>
      <c r="C171" s="136"/>
      <c r="D171" s="33">
        <v>7.5</v>
      </c>
      <c r="E171" s="34"/>
    </row>
    <row r="172" spans="1:5" s="30" customFormat="1" ht="27" x14ac:dyDescent="0.25">
      <c r="A172" s="125"/>
      <c r="B172" s="105" t="s">
        <v>125</v>
      </c>
      <c r="C172" s="15" t="s">
        <v>19</v>
      </c>
      <c r="D172" s="17">
        <f>SUM(D173+D175)</f>
        <v>70.900000000000006</v>
      </c>
      <c r="E172" s="86">
        <f>SUM(E173+E175)</f>
        <v>0</v>
      </c>
    </row>
    <row r="173" spans="1:5" s="30" customFormat="1" x14ac:dyDescent="0.25">
      <c r="A173" s="125"/>
      <c r="B173" s="31" t="s">
        <v>16</v>
      </c>
      <c r="C173" s="102"/>
      <c r="D173" s="6">
        <f>SUM(D174)</f>
        <v>70.5</v>
      </c>
      <c r="E173" s="6"/>
    </row>
    <row r="174" spans="1:5" s="30" customFormat="1" x14ac:dyDescent="0.25">
      <c r="A174" s="125"/>
      <c r="B174" s="57" t="s">
        <v>133</v>
      </c>
      <c r="C174" s="102"/>
      <c r="D174" s="34">
        <v>70.5</v>
      </c>
      <c r="E174" s="34"/>
    </row>
    <row r="175" spans="1:5" s="30" customFormat="1" ht="15" customHeight="1" x14ac:dyDescent="0.25">
      <c r="A175" s="125"/>
      <c r="B175" s="106" t="s">
        <v>14</v>
      </c>
      <c r="C175" s="60"/>
      <c r="D175" s="6">
        <v>0.4</v>
      </c>
      <c r="E175" s="6"/>
    </row>
    <row r="176" spans="1:5" s="30" customFormat="1" ht="15" customHeight="1" x14ac:dyDescent="0.25">
      <c r="A176" s="125"/>
      <c r="B176" s="109" t="s">
        <v>126</v>
      </c>
      <c r="C176" s="11" t="s">
        <v>20</v>
      </c>
      <c r="D176" s="12">
        <f>SUM(D177)</f>
        <v>1.4000000000000001</v>
      </c>
      <c r="E176" s="86">
        <f t="shared" ref="E176" si="25">SUM(E178)</f>
        <v>0</v>
      </c>
    </row>
    <row r="177" spans="1:5" s="30" customFormat="1" ht="15" customHeight="1" x14ac:dyDescent="0.25">
      <c r="A177" s="125"/>
      <c r="B177" s="31" t="s">
        <v>16</v>
      </c>
      <c r="C177" s="121"/>
      <c r="D177" s="6">
        <f>SUM(D178:D179)</f>
        <v>1.4000000000000001</v>
      </c>
      <c r="E177" s="6"/>
    </row>
    <row r="178" spans="1:5" s="30" customFormat="1" ht="15" customHeight="1" x14ac:dyDescent="0.25">
      <c r="A178" s="125"/>
      <c r="B178" s="57" t="s">
        <v>13</v>
      </c>
      <c r="C178" s="122"/>
      <c r="D178" s="33">
        <v>0.1</v>
      </c>
      <c r="E178" s="34"/>
    </row>
    <row r="179" spans="1:5" s="30" customFormat="1" ht="15" customHeight="1" x14ac:dyDescent="0.25">
      <c r="A179" s="126"/>
      <c r="B179" s="32" t="s">
        <v>133</v>
      </c>
      <c r="C179" s="123"/>
      <c r="D179" s="33">
        <v>1.3</v>
      </c>
      <c r="E179" s="34"/>
    </row>
    <row r="180" spans="1:5" s="30" customFormat="1" ht="18" customHeight="1" x14ac:dyDescent="0.25">
      <c r="A180" s="124" t="s">
        <v>43</v>
      </c>
      <c r="B180" s="104" t="s">
        <v>44</v>
      </c>
      <c r="C180" s="65"/>
      <c r="D180" s="21">
        <f>SUM(D181+D185+D189)</f>
        <v>32.6</v>
      </c>
      <c r="E180" s="85">
        <f>SUM(E181+E185+E189)</f>
        <v>0</v>
      </c>
    </row>
    <row r="181" spans="1:5" s="30" customFormat="1" ht="15" customHeight="1" x14ac:dyDescent="0.25">
      <c r="A181" s="125"/>
      <c r="B181" s="14" t="s">
        <v>122</v>
      </c>
      <c r="C181" s="11" t="s">
        <v>9</v>
      </c>
      <c r="D181" s="12">
        <f>SUM(D182)</f>
        <v>6</v>
      </c>
      <c r="E181" s="64">
        <f>SUM(E182)</f>
        <v>0</v>
      </c>
    </row>
    <row r="182" spans="1:5" s="30" customFormat="1" ht="15" customHeight="1" x14ac:dyDescent="0.25">
      <c r="A182" s="125"/>
      <c r="B182" s="31" t="s">
        <v>16</v>
      </c>
      <c r="C182" s="134"/>
      <c r="D182" s="6">
        <f>SUM(D183:D184)</f>
        <v>6</v>
      </c>
      <c r="E182" s="6"/>
    </row>
    <row r="183" spans="1:5" s="30" customFormat="1" ht="15" customHeight="1" x14ac:dyDescent="0.25">
      <c r="A183" s="125"/>
      <c r="B183" s="57" t="s">
        <v>13</v>
      </c>
      <c r="C183" s="135"/>
      <c r="D183" s="33">
        <v>1</v>
      </c>
      <c r="E183" s="34"/>
    </row>
    <row r="184" spans="1:5" s="30" customFormat="1" ht="15" customHeight="1" x14ac:dyDescent="0.25">
      <c r="A184" s="125"/>
      <c r="B184" s="32" t="s">
        <v>133</v>
      </c>
      <c r="C184" s="136"/>
      <c r="D184" s="33">
        <v>5</v>
      </c>
      <c r="E184" s="34"/>
    </row>
    <row r="185" spans="1:5" s="30" customFormat="1" ht="27" x14ac:dyDescent="0.25">
      <c r="A185" s="125"/>
      <c r="B185" s="108" t="s">
        <v>125</v>
      </c>
      <c r="C185" s="11" t="s">
        <v>19</v>
      </c>
      <c r="D185" s="17">
        <f>SUM(D186+D188)</f>
        <v>25.4</v>
      </c>
      <c r="E185" s="86">
        <f>SUM(E186+E188)</f>
        <v>0</v>
      </c>
    </row>
    <row r="186" spans="1:5" s="30" customFormat="1" ht="15" customHeight="1" x14ac:dyDescent="0.25">
      <c r="A186" s="125"/>
      <c r="B186" s="31" t="s">
        <v>16</v>
      </c>
      <c r="C186" s="127"/>
      <c r="D186" s="6">
        <f>SUM(D187)</f>
        <v>24</v>
      </c>
      <c r="E186" s="6"/>
    </row>
    <row r="187" spans="1:5" s="35" customFormat="1" ht="15" customHeight="1" x14ac:dyDescent="0.25">
      <c r="A187" s="125"/>
      <c r="B187" s="57" t="s">
        <v>133</v>
      </c>
      <c r="C187" s="128"/>
      <c r="D187" s="34">
        <v>24</v>
      </c>
      <c r="E187" s="34"/>
    </row>
    <row r="188" spans="1:5" s="30" customFormat="1" ht="15" customHeight="1" x14ac:dyDescent="0.25">
      <c r="A188" s="125"/>
      <c r="B188" s="106" t="s">
        <v>14</v>
      </c>
      <c r="C188" s="129"/>
      <c r="D188" s="6">
        <v>1.4</v>
      </c>
      <c r="E188" s="6"/>
    </row>
    <row r="189" spans="1:5" s="30" customFormat="1" ht="15" customHeight="1" x14ac:dyDescent="0.25">
      <c r="A189" s="125"/>
      <c r="B189" s="105" t="s">
        <v>126</v>
      </c>
      <c r="C189" s="11" t="s">
        <v>20</v>
      </c>
      <c r="D189" s="12">
        <f>SUM(D190)</f>
        <v>1.2</v>
      </c>
      <c r="E189" s="86">
        <f t="shared" ref="E189" si="26">SUM(E191)</f>
        <v>0</v>
      </c>
    </row>
    <row r="190" spans="1:5" s="30" customFormat="1" ht="15" customHeight="1" x14ac:dyDescent="0.25">
      <c r="A190" s="125"/>
      <c r="B190" s="31" t="s">
        <v>16</v>
      </c>
      <c r="C190" s="121"/>
      <c r="D190" s="19">
        <f>SUM(D191:D192)</f>
        <v>1.2</v>
      </c>
      <c r="E190" s="6"/>
    </row>
    <row r="191" spans="1:5" s="30" customFormat="1" ht="15" customHeight="1" x14ac:dyDescent="0.25">
      <c r="A191" s="125"/>
      <c r="B191" s="57" t="s">
        <v>13</v>
      </c>
      <c r="C191" s="122"/>
      <c r="D191" s="33">
        <v>0.2</v>
      </c>
      <c r="E191" s="34"/>
    </row>
    <row r="192" spans="1:5" s="30" customFormat="1" ht="15" customHeight="1" x14ac:dyDescent="0.25">
      <c r="A192" s="126"/>
      <c r="B192" s="57" t="s">
        <v>133</v>
      </c>
      <c r="C192" s="123"/>
      <c r="D192" s="33">
        <v>1</v>
      </c>
      <c r="E192" s="34"/>
    </row>
    <row r="193" spans="1:5" s="30" customFormat="1" ht="18" customHeight="1" x14ac:dyDescent="0.25">
      <c r="A193" s="124" t="s">
        <v>45</v>
      </c>
      <c r="B193" s="104" t="s">
        <v>46</v>
      </c>
      <c r="C193" s="26"/>
      <c r="D193" s="21">
        <f>SUM(D194+D198+D203)</f>
        <v>29</v>
      </c>
      <c r="E193" s="85">
        <f>SUM(E194+E198+E203)</f>
        <v>0</v>
      </c>
    </row>
    <row r="194" spans="1:5" s="30" customFormat="1" ht="15" customHeight="1" x14ac:dyDescent="0.25">
      <c r="A194" s="125"/>
      <c r="B194" s="14" t="s">
        <v>122</v>
      </c>
      <c r="C194" s="11" t="s">
        <v>9</v>
      </c>
      <c r="D194" s="12">
        <f>SUM(D195)</f>
        <v>14.399999999999999</v>
      </c>
      <c r="E194" s="64">
        <f>SUM(E195)</f>
        <v>0</v>
      </c>
    </row>
    <row r="195" spans="1:5" s="30" customFormat="1" ht="15" customHeight="1" x14ac:dyDescent="0.25">
      <c r="A195" s="125"/>
      <c r="B195" s="31" t="s">
        <v>16</v>
      </c>
      <c r="C195" s="121"/>
      <c r="D195" s="6">
        <f>SUM(D196:D197)</f>
        <v>14.399999999999999</v>
      </c>
      <c r="E195" s="6"/>
    </row>
    <row r="196" spans="1:5" s="30" customFormat="1" ht="15" customHeight="1" x14ac:dyDescent="0.25">
      <c r="A196" s="125"/>
      <c r="B196" s="57" t="s">
        <v>13</v>
      </c>
      <c r="C196" s="122"/>
      <c r="D196" s="33">
        <v>1.2</v>
      </c>
      <c r="E196" s="34"/>
    </row>
    <row r="197" spans="1:5" s="30" customFormat="1" ht="15" customHeight="1" x14ac:dyDescent="0.25">
      <c r="A197" s="125"/>
      <c r="B197" s="57" t="s">
        <v>133</v>
      </c>
      <c r="C197" s="123"/>
      <c r="D197" s="33">
        <v>13.2</v>
      </c>
      <c r="E197" s="34"/>
    </row>
    <row r="198" spans="1:5" s="30" customFormat="1" ht="27" x14ac:dyDescent="0.25">
      <c r="A198" s="125"/>
      <c r="B198" s="108" t="s">
        <v>125</v>
      </c>
      <c r="C198" s="29" t="s">
        <v>19</v>
      </c>
      <c r="D198" s="17">
        <f>SUM(D199+D202)</f>
        <v>14.5</v>
      </c>
      <c r="E198" s="86">
        <f>SUM(E199+E202)</f>
        <v>0</v>
      </c>
    </row>
    <row r="199" spans="1:5" s="30" customFormat="1" ht="15" customHeight="1" x14ac:dyDescent="0.25">
      <c r="A199" s="125"/>
      <c r="B199" s="31" t="s">
        <v>16</v>
      </c>
      <c r="C199" s="127"/>
      <c r="D199" s="6">
        <f>SUM(D200:D201)</f>
        <v>13.7</v>
      </c>
      <c r="E199" s="6"/>
    </row>
    <row r="200" spans="1:5" s="35" customFormat="1" ht="15" customHeight="1" x14ac:dyDescent="0.25">
      <c r="A200" s="125"/>
      <c r="B200" s="57" t="s">
        <v>13</v>
      </c>
      <c r="C200" s="128"/>
      <c r="D200" s="34">
        <v>0.2</v>
      </c>
      <c r="E200" s="34"/>
    </row>
    <row r="201" spans="1:5" s="35" customFormat="1" ht="15" customHeight="1" x14ac:dyDescent="0.25">
      <c r="A201" s="125"/>
      <c r="B201" s="57" t="s">
        <v>133</v>
      </c>
      <c r="C201" s="128"/>
      <c r="D201" s="34">
        <v>13.5</v>
      </c>
      <c r="E201" s="34"/>
    </row>
    <row r="202" spans="1:5" s="30" customFormat="1" ht="15" customHeight="1" x14ac:dyDescent="0.25">
      <c r="A202" s="125"/>
      <c r="B202" s="106" t="s">
        <v>14</v>
      </c>
      <c r="C202" s="129"/>
      <c r="D202" s="6">
        <v>0.8</v>
      </c>
      <c r="E202" s="6"/>
    </row>
    <row r="203" spans="1:5" s="30" customFormat="1" ht="15" customHeight="1" x14ac:dyDescent="0.25">
      <c r="A203" s="125"/>
      <c r="B203" s="109" t="s">
        <v>126</v>
      </c>
      <c r="C203" s="11" t="s">
        <v>20</v>
      </c>
      <c r="D203" s="17">
        <f t="shared" ref="D203:E203" si="27">SUM(D205)</f>
        <v>0.1</v>
      </c>
      <c r="E203" s="86">
        <f t="shared" si="27"/>
        <v>0</v>
      </c>
    </row>
    <row r="204" spans="1:5" s="30" customFormat="1" ht="15" customHeight="1" x14ac:dyDescent="0.25">
      <c r="A204" s="125"/>
      <c r="B204" s="31" t="s">
        <v>16</v>
      </c>
      <c r="C204" s="121"/>
      <c r="D204" s="6">
        <f>SUM(D205)</f>
        <v>0.1</v>
      </c>
      <c r="E204" s="6"/>
    </row>
    <row r="205" spans="1:5" s="30" customFormat="1" ht="15" customHeight="1" x14ac:dyDescent="0.25">
      <c r="A205" s="126"/>
      <c r="B205" s="32" t="s">
        <v>13</v>
      </c>
      <c r="C205" s="123"/>
      <c r="D205" s="33">
        <v>0.1</v>
      </c>
      <c r="E205" s="34"/>
    </row>
    <row r="206" spans="1:5" s="30" customFormat="1" ht="18" customHeight="1" x14ac:dyDescent="0.25">
      <c r="A206" s="165" t="s">
        <v>47</v>
      </c>
      <c r="B206" s="20" t="s">
        <v>48</v>
      </c>
      <c r="C206" s="26"/>
      <c r="D206" s="21">
        <f t="shared" ref="D206:E206" si="28">SUM(D207)</f>
        <v>157.69999999999999</v>
      </c>
      <c r="E206" s="21">
        <f t="shared" si="28"/>
        <v>1.5</v>
      </c>
    </row>
    <row r="207" spans="1:5" s="30" customFormat="1" ht="27" x14ac:dyDescent="0.25">
      <c r="A207" s="165"/>
      <c r="B207" s="18" t="s">
        <v>127</v>
      </c>
      <c r="C207" s="15" t="s">
        <v>15</v>
      </c>
      <c r="D207" s="17">
        <f t="shared" ref="D207:E207" si="29">SUM(D208+D211)</f>
        <v>157.69999999999999</v>
      </c>
      <c r="E207" s="17">
        <f t="shared" si="29"/>
        <v>1.5</v>
      </c>
    </row>
    <row r="208" spans="1:5" s="30" customFormat="1" ht="15" customHeight="1" x14ac:dyDescent="0.25">
      <c r="A208" s="155"/>
      <c r="B208" s="36" t="s">
        <v>16</v>
      </c>
      <c r="C208" s="130"/>
      <c r="D208" s="6">
        <f>SUM(D209:D210)</f>
        <v>157.5</v>
      </c>
      <c r="E208" s="6">
        <f>SUM(E209:E210)</f>
        <v>1.5</v>
      </c>
    </row>
    <row r="209" spans="1:5" s="35" customFormat="1" ht="15" customHeight="1" x14ac:dyDescent="0.25">
      <c r="A209" s="155"/>
      <c r="B209" s="38" t="s">
        <v>13</v>
      </c>
      <c r="C209" s="131"/>
      <c r="D209" s="34">
        <v>16.100000000000001</v>
      </c>
      <c r="E209" s="34"/>
    </row>
    <row r="210" spans="1:5" s="35" customFormat="1" ht="15" customHeight="1" x14ac:dyDescent="0.25">
      <c r="A210" s="155"/>
      <c r="B210" s="38" t="s">
        <v>133</v>
      </c>
      <c r="C210" s="131"/>
      <c r="D210" s="34">
        <v>141.4</v>
      </c>
      <c r="E210" s="34">
        <v>1.5</v>
      </c>
    </row>
    <row r="211" spans="1:5" s="30" customFormat="1" ht="15" customHeight="1" x14ac:dyDescent="0.25">
      <c r="A211" s="178"/>
      <c r="B211" s="39" t="s">
        <v>14</v>
      </c>
      <c r="C211" s="180"/>
      <c r="D211" s="6">
        <v>0.2</v>
      </c>
      <c r="E211" s="6"/>
    </row>
    <row r="212" spans="1:5" s="30" customFormat="1" ht="18" customHeight="1" x14ac:dyDescent="0.25">
      <c r="A212" s="166" t="s">
        <v>49</v>
      </c>
      <c r="B212" s="20" t="s">
        <v>140</v>
      </c>
      <c r="C212" s="26"/>
      <c r="D212" s="21">
        <f t="shared" ref="D212:E212" si="30">SUM(D213)</f>
        <v>108.60000000000001</v>
      </c>
      <c r="E212" s="85">
        <f t="shared" si="30"/>
        <v>0</v>
      </c>
    </row>
    <row r="213" spans="1:5" s="30" customFormat="1" ht="27" x14ac:dyDescent="0.25">
      <c r="A213" s="165"/>
      <c r="B213" s="18" t="s">
        <v>127</v>
      </c>
      <c r="C213" s="15" t="s">
        <v>15</v>
      </c>
      <c r="D213" s="17">
        <f t="shared" ref="D213:E213" si="31">SUM(D214)</f>
        <v>108.60000000000001</v>
      </c>
      <c r="E213" s="86">
        <f t="shared" si="31"/>
        <v>0</v>
      </c>
    </row>
    <row r="214" spans="1:5" s="30" customFormat="1" ht="15" customHeight="1" x14ac:dyDescent="0.25">
      <c r="A214" s="155"/>
      <c r="B214" s="36" t="s">
        <v>16</v>
      </c>
      <c r="C214" s="130"/>
      <c r="D214" s="6">
        <f>SUM(D215:D216)</f>
        <v>108.60000000000001</v>
      </c>
      <c r="E214" s="6"/>
    </row>
    <row r="215" spans="1:5" s="35" customFormat="1" ht="15" customHeight="1" x14ac:dyDescent="0.25">
      <c r="A215" s="155"/>
      <c r="B215" s="38" t="s">
        <v>13</v>
      </c>
      <c r="C215" s="131"/>
      <c r="D215" s="34">
        <v>10.7</v>
      </c>
      <c r="E215" s="34"/>
    </row>
    <row r="216" spans="1:5" s="35" customFormat="1" ht="15" customHeight="1" x14ac:dyDescent="0.25">
      <c r="A216" s="178"/>
      <c r="B216" s="41" t="s">
        <v>133</v>
      </c>
      <c r="C216" s="180"/>
      <c r="D216" s="34">
        <v>97.9</v>
      </c>
      <c r="E216" s="34"/>
    </row>
    <row r="217" spans="1:5" s="30" customFormat="1" ht="18" customHeight="1" x14ac:dyDescent="0.25">
      <c r="A217" s="154" t="s">
        <v>50</v>
      </c>
      <c r="B217" s="20" t="s">
        <v>51</v>
      </c>
      <c r="C217" s="23"/>
      <c r="D217" s="21">
        <f>SUM(D218)</f>
        <v>111</v>
      </c>
      <c r="E217" s="85">
        <f>SUM(E218)</f>
        <v>0</v>
      </c>
    </row>
    <row r="218" spans="1:5" s="30" customFormat="1" ht="27" x14ac:dyDescent="0.25">
      <c r="A218" s="155"/>
      <c r="B218" s="18" t="s">
        <v>127</v>
      </c>
      <c r="C218" s="15" t="s">
        <v>15</v>
      </c>
      <c r="D218" s="17">
        <f>SUM(D219+D222)</f>
        <v>111</v>
      </c>
      <c r="E218" s="86">
        <f>SUM(E219+E222)</f>
        <v>0</v>
      </c>
    </row>
    <row r="219" spans="1:5" s="30" customFormat="1" ht="15" customHeight="1" x14ac:dyDescent="0.25">
      <c r="A219" s="155"/>
      <c r="B219" s="36" t="s">
        <v>16</v>
      </c>
      <c r="C219" s="130"/>
      <c r="D219" s="6">
        <f>SUM(D220:D221)</f>
        <v>110.6</v>
      </c>
      <c r="E219" s="6"/>
    </row>
    <row r="220" spans="1:5" s="35" customFormat="1" ht="15" customHeight="1" x14ac:dyDescent="0.25">
      <c r="A220" s="155"/>
      <c r="B220" s="38" t="s">
        <v>13</v>
      </c>
      <c r="C220" s="131"/>
      <c r="D220" s="34">
        <v>3.3</v>
      </c>
      <c r="E220" s="34"/>
    </row>
    <row r="221" spans="1:5" s="35" customFormat="1" ht="15" customHeight="1" x14ac:dyDescent="0.25">
      <c r="A221" s="155"/>
      <c r="B221" s="38" t="s">
        <v>133</v>
      </c>
      <c r="C221" s="131"/>
      <c r="D221" s="34">
        <v>107.3</v>
      </c>
      <c r="E221" s="34"/>
    </row>
    <row r="222" spans="1:5" s="30" customFormat="1" ht="15" customHeight="1" x14ac:dyDescent="0.25">
      <c r="A222" s="155"/>
      <c r="B222" s="39" t="s">
        <v>14</v>
      </c>
      <c r="C222" s="180"/>
      <c r="D222" s="6">
        <v>0.4</v>
      </c>
      <c r="E222" s="6"/>
    </row>
    <row r="223" spans="1:5" s="30" customFormat="1" ht="18" customHeight="1" x14ac:dyDescent="0.25">
      <c r="A223" s="166" t="s">
        <v>52</v>
      </c>
      <c r="B223" s="20" t="s">
        <v>53</v>
      </c>
      <c r="C223" s="23"/>
      <c r="D223" s="21">
        <f t="shared" ref="D223:E223" si="32">SUM(D224)</f>
        <v>314.90000000000003</v>
      </c>
      <c r="E223" s="85">
        <f t="shared" si="32"/>
        <v>0</v>
      </c>
    </row>
    <row r="224" spans="1:5" s="30" customFormat="1" ht="27" x14ac:dyDescent="0.25">
      <c r="A224" s="165"/>
      <c r="B224" s="18" t="s">
        <v>127</v>
      </c>
      <c r="C224" s="15" t="s">
        <v>15</v>
      </c>
      <c r="D224" s="17">
        <f>SUM(D225+D228)</f>
        <v>314.90000000000003</v>
      </c>
      <c r="E224" s="86">
        <f>SUM(E225+E228)</f>
        <v>0</v>
      </c>
    </row>
    <row r="225" spans="1:5" s="30" customFormat="1" ht="15" customHeight="1" x14ac:dyDescent="0.25">
      <c r="A225" s="155"/>
      <c r="B225" s="36" t="s">
        <v>16</v>
      </c>
      <c r="C225" s="130"/>
      <c r="D225" s="6">
        <f>SUM(D226:D227)</f>
        <v>298.60000000000002</v>
      </c>
      <c r="E225" s="6"/>
    </row>
    <row r="226" spans="1:5" s="35" customFormat="1" ht="15" customHeight="1" x14ac:dyDescent="0.25">
      <c r="A226" s="155"/>
      <c r="B226" s="38" t="s">
        <v>13</v>
      </c>
      <c r="C226" s="131"/>
      <c r="D226" s="34">
        <v>21.5</v>
      </c>
      <c r="E226" s="34"/>
    </row>
    <row r="227" spans="1:5" s="35" customFormat="1" ht="15" customHeight="1" x14ac:dyDescent="0.25">
      <c r="A227" s="155"/>
      <c r="B227" s="38" t="s">
        <v>133</v>
      </c>
      <c r="C227" s="131"/>
      <c r="D227" s="34">
        <v>277.10000000000002</v>
      </c>
      <c r="E227" s="34"/>
    </row>
    <row r="228" spans="1:5" s="30" customFormat="1" ht="15" customHeight="1" x14ac:dyDescent="0.25">
      <c r="A228" s="178"/>
      <c r="B228" s="39" t="s">
        <v>14</v>
      </c>
      <c r="C228" s="180"/>
      <c r="D228" s="6">
        <v>16.3</v>
      </c>
      <c r="E228" s="6"/>
    </row>
    <row r="229" spans="1:5" s="30" customFormat="1" ht="18" customHeight="1" x14ac:dyDescent="0.25">
      <c r="A229" s="154" t="s">
        <v>54</v>
      </c>
      <c r="B229" s="20" t="s">
        <v>55</v>
      </c>
      <c r="C229" s="23"/>
      <c r="D229" s="21">
        <f t="shared" ref="D229:E229" si="33">SUM(D230)</f>
        <v>165.7</v>
      </c>
      <c r="E229" s="21">
        <f t="shared" si="33"/>
        <v>2.2000000000000002</v>
      </c>
    </row>
    <row r="230" spans="1:5" s="30" customFormat="1" ht="27" x14ac:dyDescent="0.25">
      <c r="A230" s="155"/>
      <c r="B230" s="18" t="s">
        <v>127</v>
      </c>
      <c r="C230" s="15" t="s">
        <v>15</v>
      </c>
      <c r="D230" s="17">
        <f>SUM(D231+D234)</f>
        <v>165.7</v>
      </c>
      <c r="E230" s="17">
        <f t="shared" ref="E230" si="34">SUM(E231)</f>
        <v>2.2000000000000002</v>
      </c>
    </row>
    <row r="231" spans="1:5" s="30" customFormat="1" ht="15" customHeight="1" x14ac:dyDescent="0.25">
      <c r="A231" s="155"/>
      <c r="B231" s="36" t="s">
        <v>16</v>
      </c>
      <c r="C231" s="121"/>
      <c r="D231" s="6">
        <f>SUM(D232:D233)</f>
        <v>164.5</v>
      </c>
      <c r="E231" s="6">
        <f>SUM(E232:E233)</f>
        <v>2.2000000000000002</v>
      </c>
    </row>
    <row r="232" spans="1:5" s="35" customFormat="1" ht="15" customHeight="1" x14ac:dyDescent="0.25">
      <c r="A232" s="155"/>
      <c r="B232" s="38" t="s">
        <v>13</v>
      </c>
      <c r="C232" s="122"/>
      <c r="D232" s="33">
        <v>12.2</v>
      </c>
      <c r="E232" s="34"/>
    </row>
    <row r="233" spans="1:5" s="35" customFormat="1" ht="15" customHeight="1" x14ac:dyDescent="0.25">
      <c r="A233" s="155"/>
      <c r="B233" s="38" t="s">
        <v>133</v>
      </c>
      <c r="C233" s="122"/>
      <c r="D233" s="33">
        <v>152.30000000000001</v>
      </c>
      <c r="E233" s="34">
        <v>2.2000000000000002</v>
      </c>
    </row>
    <row r="234" spans="1:5" s="35" customFormat="1" ht="15" customHeight="1" x14ac:dyDescent="0.25">
      <c r="A234" s="178"/>
      <c r="B234" s="39" t="s">
        <v>14</v>
      </c>
      <c r="C234" s="123"/>
      <c r="D234" s="6">
        <v>1.2</v>
      </c>
      <c r="E234" s="6"/>
    </row>
    <row r="235" spans="1:5" s="30" customFormat="1" ht="18" customHeight="1" x14ac:dyDescent="0.25">
      <c r="A235" s="185" t="s">
        <v>56</v>
      </c>
      <c r="B235" s="24" t="s">
        <v>57</v>
      </c>
      <c r="C235" s="28"/>
      <c r="D235" s="25">
        <f t="shared" ref="D235:E235" si="35">SUM(D236)</f>
        <v>231.3</v>
      </c>
      <c r="E235" s="93">
        <f t="shared" si="35"/>
        <v>0</v>
      </c>
    </row>
    <row r="236" spans="1:5" s="30" customFormat="1" ht="27" x14ac:dyDescent="0.25">
      <c r="A236" s="185"/>
      <c r="B236" s="18" t="s">
        <v>127</v>
      </c>
      <c r="C236" s="15" t="s">
        <v>15</v>
      </c>
      <c r="D236" s="17">
        <f>SUM(D237+D240)</f>
        <v>231.3</v>
      </c>
      <c r="E236" s="86">
        <f>SUM(E237+E240)</f>
        <v>0</v>
      </c>
    </row>
    <row r="237" spans="1:5" s="30" customFormat="1" ht="15" customHeight="1" x14ac:dyDescent="0.25">
      <c r="A237" s="186"/>
      <c r="B237" s="36" t="s">
        <v>16</v>
      </c>
      <c r="C237" s="132"/>
      <c r="D237" s="6">
        <f>SUM(D238:D239)</f>
        <v>222.9</v>
      </c>
      <c r="E237" s="6"/>
    </row>
    <row r="238" spans="1:5" s="35" customFormat="1" ht="15" customHeight="1" x14ac:dyDescent="0.25">
      <c r="A238" s="186"/>
      <c r="B238" s="38" t="s">
        <v>13</v>
      </c>
      <c r="C238" s="133"/>
      <c r="D238" s="34">
        <v>21.9</v>
      </c>
      <c r="E238" s="34"/>
    </row>
    <row r="239" spans="1:5" s="35" customFormat="1" ht="15" customHeight="1" x14ac:dyDescent="0.25">
      <c r="A239" s="186"/>
      <c r="B239" s="38" t="s">
        <v>133</v>
      </c>
      <c r="C239" s="133"/>
      <c r="D239" s="34">
        <v>201</v>
      </c>
      <c r="E239" s="34"/>
    </row>
    <row r="240" spans="1:5" s="30" customFormat="1" ht="15" customHeight="1" x14ac:dyDescent="0.25">
      <c r="A240" s="186"/>
      <c r="B240" s="39" t="s">
        <v>14</v>
      </c>
      <c r="C240" s="177"/>
      <c r="D240" s="6">
        <v>8.4</v>
      </c>
      <c r="E240" s="6"/>
    </row>
    <row r="241" spans="1:5" s="30" customFormat="1" ht="18" customHeight="1" x14ac:dyDescent="0.25">
      <c r="A241" s="185" t="s">
        <v>58</v>
      </c>
      <c r="B241" s="20" t="s">
        <v>59</v>
      </c>
      <c r="C241" s="23"/>
      <c r="D241" s="21">
        <f t="shared" ref="D241:E241" si="36">SUM(D242)</f>
        <v>606.6</v>
      </c>
      <c r="E241" s="21">
        <f t="shared" si="36"/>
        <v>6.7</v>
      </c>
    </row>
    <row r="242" spans="1:5" s="30" customFormat="1" ht="27" x14ac:dyDescent="0.25">
      <c r="A242" s="185"/>
      <c r="B242" s="18" t="s">
        <v>127</v>
      </c>
      <c r="C242" s="15" t="s">
        <v>15</v>
      </c>
      <c r="D242" s="17">
        <f>SUM(D243+D246)</f>
        <v>606.6</v>
      </c>
      <c r="E242" s="17">
        <f>SUM(E243+E246)</f>
        <v>6.7</v>
      </c>
    </row>
    <row r="243" spans="1:5" s="30" customFormat="1" ht="15" customHeight="1" x14ac:dyDescent="0.25">
      <c r="A243" s="186"/>
      <c r="B243" s="36" t="s">
        <v>16</v>
      </c>
      <c r="C243" s="130"/>
      <c r="D243" s="6">
        <f>SUM(D244:D245)</f>
        <v>605.70000000000005</v>
      </c>
      <c r="E243" s="6">
        <f>SUM(E244:E245)</f>
        <v>6.7</v>
      </c>
    </row>
    <row r="244" spans="1:5" s="35" customFormat="1" ht="15" customHeight="1" x14ac:dyDescent="0.25">
      <c r="A244" s="186"/>
      <c r="B244" s="38" t="s">
        <v>13</v>
      </c>
      <c r="C244" s="131"/>
      <c r="D244" s="34">
        <v>21.2</v>
      </c>
      <c r="E244" s="34"/>
    </row>
    <row r="245" spans="1:5" s="35" customFormat="1" ht="15" customHeight="1" x14ac:dyDescent="0.25">
      <c r="A245" s="186"/>
      <c r="B245" s="38" t="s">
        <v>133</v>
      </c>
      <c r="C245" s="131"/>
      <c r="D245" s="34">
        <v>584.5</v>
      </c>
      <c r="E245" s="34">
        <v>6.7</v>
      </c>
    </row>
    <row r="246" spans="1:5" s="30" customFormat="1" ht="15" customHeight="1" x14ac:dyDescent="0.25">
      <c r="A246" s="186"/>
      <c r="B246" s="39" t="s">
        <v>14</v>
      </c>
      <c r="C246" s="180"/>
      <c r="D246" s="6">
        <v>0.9</v>
      </c>
      <c r="E246" s="6"/>
    </row>
    <row r="247" spans="1:5" s="30" customFormat="1" ht="18" customHeight="1" x14ac:dyDescent="0.25">
      <c r="A247" s="166" t="s">
        <v>60</v>
      </c>
      <c r="B247" s="20" t="s">
        <v>62</v>
      </c>
      <c r="C247" s="23"/>
      <c r="D247" s="21">
        <f t="shared" ref="D247:E247" si="37">SUM(D248)</f>
        <v>141.19999999999999</v>
      </c>
      <c r="E247" s="21">
        <f t="shared" si="37"/>
        <v>0.9</v>
      </c>
    </row>
    <row r="248" spans="1:5" s="30" customFormat="1" ht="27" x14ac:dyDescent="0.25">
      <c r="A248" s="165"/>
      <c r="B248" s="18" t="s">
        <v>127</v>
      </c>
      <c r="C248" s="15" t="s">
        <v>15</v>
      </c>
      <c r="D248" s="17">
        <f>SUM(D249+D252)</f>
        <v>141.19999999999999</v>
      </c>
      <c r="E248" s="17">
        <f>SUM(E249+E252)</f>
        <v>0.9</v>
      </c>
    </row>
    <row r="249" spans="1:5" s="30" customFormat="1" ht="15" customHeight="1" x14ac:dyDescent="0.25">
      <c r="A249" s="155"/>
      <c r="B249" s="36" t="s">
        <v>16</v>
      </c>
      <c r="C249" s="130"/>
      <c r="D249" s="6">
        <f>SUM(D250:D251)</f>
        <v>141</v>
      </c>
      <c r="E249" s="6">
        <f>SUM(E250:E251)</f>
        <v>0.9</v>
      </c>
    </row>
    <row r="250" spans="1:5" s="35" customFormat="1" ht="15" customHeight="1" x14ac:dyDescent="0.25">
      <c r="A250" s="155"/>
      <c r="B250" s="38" t="s">
        <v>13</v>
      </c>
      <c r="C250" s="131"/>
      <c r="D250" s="34">
        <v>8</v>
      </c>
      <c r="E250" s="34"/>
    </row>
    <row r="251" spans="1:5" s="35" customFormat="1" ht="15" customHeight="1" x14ac:dyDescent="0.25">
      <c r="A251" s="155"/>
      <c r="B251" s="38" t="s">
        <v>133</v>
      </c>
      <c r="C251" s="131"/>
      <c r="D251" s="34">
        <v>133</v>
      </c>
      <c r="E251" s="34">
        <v>0.9</v>
      </c>
    </row>
    <row r="252" spans="1:5" s="30" customFormat="1" ht="15" customHeight="1" x14ac:dyDescent="0.25">
      <c r="A252" s="155"/>
      <c r="B252" s="39" t="s">
        <v>14</v>
      </c>
      <c r="C252" s="180"/>
      <c r="D252" s="6">
        <v>0.2</v>
      </c>
      <c r="E252" s="6"/>
    </row>
    <row r="253" spans="1:5" s="30" customFormat="1" ht="18" customHeight="1" x14ac:dyDescent="0.25">
      <c r="A253" s="166" t="s">
        <v>61</v>
      </c>
      <c r="B253" s="20" t="s">
        <v>68</v>
      </c>
      <c r="C253" s="23"/>
      <c r="D253" s="21">
        <f>SUM(D254)</f>
        <v>119.5</v>
      </c>
      <c r="E253" s="21">
        <f>SUM(E254)</f>
        <v>3</v>
      </c>
    </row>
    <row r="254" spans="1:5" s="30" customFormat="1" ht="27" x14ac:dyDescent="0.25">
      <c r="A254" s="165"/>
      <c r="B254" s="18" t="s">
        <v>127</v>
      </c>
      <c r="C254" s="15" t="s">
        <v>15</v>
      </c>
      <c r="D254" s="17">
        <f>SUM(D255+D258)</f>
        <v>119.5</v>
      </c>
      <c r="E254" s="17">
        <f>SUM(E255+E258)</f>
        <v>3</v>
      </c>
    </row>
    <row r="255" spans="1:5" s="30" customFormat="1" ht="15" customHeight="1" x14ac:dyDescent="0.25">
      <c r="A255" s="155"/>
      <c r="B255" s="36" t="s">
        <v>16</v>
      </c>
      <c r="C255" s="130"/>
      <c r="D255" s="6">
        <f>SUM(D256:D257)</f>
        <v>116.8</v>
      </c>
      <c r="E255" s="6">
        <f>SUM(E256:E257)</f>
        <v>3</v>
      </c>
    </row>
    <row r="256" spans="1:5" s="35" customFormat="1" ht="15" customHeight="1" x14ac:dyDescent="0.25">
      <c r="A256" s="155"/>
      <c r="B256" s="38" t="s">
        <v>13</v>
      </c>
      <c r="C256" s="131"/>
      <c r="D256" s="34">
        <v>9</v>
      </c>
      <c r="E256" s="34"/>
    </row>
    <row r="257" spans="1:5" s="35" customFormat="1" ht="15" customHeight="1" x14ac:dyDescent="0.25">
      <c r="A257" s="155"/>
      <c r="B257" s="38" t="s">
        <v>133</v>
      </c>
      <c r="C257" s="131"/>
      <c r="D257" s="34">
        <v>107.8</v>
      </c>
      <c r="E257" s="34">
        <v>3</v>
      </c>
    </row>
    <row r="258" spans="1:5" s="30" customFormat="1" ht="15" customHeight="1" x14ac:dyDescent="0.25">
      <c r="A258" s="155"/>
      <c r="B258" s="39" t="s">
        <v>14</v>
      </c>
      <c r="C258" s="180"/>
      <c r="D258" s="6">
        <v>2.7</v>
      </c>
      <c r="E258" s="6"/>
    </row>
    <row r="259" spans="1:5" s="30" customFormat="1" ht="18" customHeight="1" x14ac:dyDescent="0.25">
      <c r="A259" s="166" t="s">
        <v>63</v>
      </c>
      <c r="B259" s="20" t="s">
        <v>70</v>
      </c>
      <c r="C259" s="23"/>
      <c r="D259" s="21">
        <f t="shared" ref="D259:E259" si="38">SUM(D260)</f>
        <v>136.6</v>
      </c>
      <c r="E259" s="85">
        <f t="shared" si="38"/>
        <v>0</v>
      </c>
    </row>
    <row r="260" spans="1:5" s="30" customFormat="1" ht="27" x14ac:dyDescent="0.25">
      <c r="A260" s="165"/>
      <c r="B260" s="18" t="s">
        <v>127</v>
      </c>
      <c r="C260" s="15" t="s">
        <v>15</v>
      </c>
      <c r="D260" s="17">
        <f t="shared" ref="D260" si="39">SUM(D261+D264)</f>
        <v>136.6</v>
      </c>
      <c r="E260" s="86">
        <f t="shared" ref="E260" si="40">SUM(E261+E264)</f>
        <v>0</v>
      </c>
    </row>
    <row r="261" spans="1:5" s="30" customFormat="1" ht="15" customHeight="1" x14ac:dyDescent="0.25">
      <c r="A261" s="155"/>
      <c r="B261" s="36" t="s">
        <v>16</v>
      </c>
      <c r="C261" s="130"/>
      <c r="D261" s="6">
        <f>SUM(D262:D263)</f>
        <v>135</v>
      </c>
      <c r="E261" s="6"/>
    </row>
    <row r="262" spans="1:5" s="35" customFormat="1" ht="15" customHeight="1" x14ac:dyDescent="0.25">
      <c r="A262" s="155"/>
      <c r="B262" s="38" t="s">
        <v>13</v>
      </c>
      <c r="C262" s="131"/>
      <c r="D262" s="34">
        <v>10.8</v>
      </c>
      <c r="E262" s="34"/>
    </row>
    <row r="263" spans="1:5" s="35" customFormat="1" ht="15" customHeight="1" x14ac:dyDescent="0.25">
      <c r="A263" s="155"/>
      <c r="B263" s="38" t="s">
        <v>133</v>
      </c>
      <c r="C263" s="131"/>
      <c r="D263" s="34">
        <v>124.2</v>
      </c>
      <c r="E263" s="34"/>
    </row>
    <row r="264" spans="1:5" s="30" customFormat="1" ht="15" customHeight="1" x14ac:dyDescent="0.25">
      <c r="A264" s="155"/>
      <c r="B264" s="39" t="s">
        <v>14</v>
      </c>
      <c r="C264" s="180"/>
      <c r="D264" s="6">
        <v>1.6</v>
      </c>
      <c r="E264" s="6"/>
    </row>
    <row r="265" spans="1:5" s="30" customFormat="1" ht="18" customHeight="1" x14ac:dyDescent="0.25">
      <c r="A265" s="166" t="s">
        <v>64</v>
      </c>
      <c r="B265" s="20" t="s">
        <v>75</v>
      </c>
      <c r="C265" s="23"/>
      <c r="D265" s="21">
        <f t="shared" ref="D265:E265" si="41">SUM(D266)</f>
        <v>52.499999999999993</v>
      </c>
      <c r="E265" s="85">
        <f t="shared" si="41"/>
        <v>0</v>
      </c>
    </row>
    <row r="266" spans="1:5" s="30" customFormat="1" ht="27" x14ac:dyDescent="0.25">
      <c r="A266" s="165"/>
      <c r="B266" s="18" t="s">
        <v>127</v>
      </c>
      <c r="C266" s="15" t="s">
        <v>15</v>
      </c>
      <c r="D266" s="17">
        <f t="shared" ref="D266" si="42">SUM(D267+D270)</f>
        <v>52.499999999999993</v>
      </c>
      <c r="E266" s="86">
        <f t="shared" ref="E266" si="43">SUM(E267+E270)</f>
        <v>0</v>
      </c>
    </row>
    <row r="267" spans="1:5" s="30" customFormat="1" ht="15" customHeight="1" x14ac:dyDescent="0.25">
      <c r="A267" s="155"/>
      <c r="B267" s="36" t="s">
        <v>16</v>
      </c>
      <c r="C267" s="142"/>
      <c r="D267" s="6">
        <f>SUM(D268:D269)</f>
        <v>46.699999999999996</v>
      </c>
      <c r="E267" s="6"/>
    </row>
    <row r="268" spans="1:5" s="35" customFormat="1" ht="15" customHeight="1" x14ac:dyDescent="0.25">
      <c r="A268" s="155"/>
      <c r="B268" s="38" t="s">
        <v>13</v>
      </c>
      <c r="C268" s="133"/>
      <c r="D268" s="34">
        <v>3.8</v>
      </c>
      <c r="E268" s="34"/>
    </row>
    <row r="269" spans="1:5" s="35" customFormat="1" ht="15" customHeight="1" x14ac:dyDescent="0.25">
      <c r="A269" s="155"/>
      <c r="B269" s="38" t="s">
        <v>133</v>
      </c>
      <c r="C269" s="133"/>
      <c r="D269" s="34">
        <v>42.9</v>
      </c>
      <c r="E269" s="34"/>
    </row>
    <row r="270" spans="1:5" s="30" customFormat="1" ht="15" customHeight="1" x14ac:dyDescent="0.25">
      <c r="A270" s="155"/>
      <c r="B270" s="39" t="s">
        <v>14</v>
      </c>
      <c r="C270" s="177"/>
      <c r="D270" s="6">
        <v>5.8</v>
      </c>
      <c r="E270" s="6"/>
    </row>
    <row r="271" spans="1:5" s="30" customFormat="1" ht="18" customHeight="1" x14ac:dyDescent="0.25">
      <c r="A271" s="166" t="s">
        <v>65</v>
      </c>
      <c r="B271" s="20" t="s">
        <v>77</v>
      </c>
      <c r="C271" s="23"/>
      <c r="D271" s="21">
        <f t="shared" ref="D271:E271" si="44">SUM(D272)</f>
        <v>171.10000000000002</v>
      </c>
      <c r="E271" s="21">
        <f t="shared" si="44"/>
        <v>0.4</v>
      </c>
    </row>
    <row r="272" spans="1:5" s="30" customFormat="1" ht="27" x14ac:dyDescent="0.25">
      <c r="A272" s="165"/>
      <c r="B272" s="18" t="s">
        <v>127</v>
      </c>
      <c r="C272" s="15" t="s">
        <v>15</v>
      </c>
      <c r="D272" s="17">
        <f>SUM(D273+D276)</f>
        <v>171.10000000000002</v>
      </c>
      <c r="E272" s="17">
        <f>SUM(E273+E276)</f>
        <v>0.4</v>
      </c>
    </row>
    <row r="273" spans="1:5" s="30" customFormat="1" ht="15" customHeight="1" x14ac:dyDescent="0.25">
      <c r="A273" s="155"/>
      <c r="B273" s="36" t="s">
        <v>16</v>
      </c>
      <c r="C273" s="142"/>
      <c r="D273" s="6">
        <f>SUM(D274:D275)</f>
        <v>163.60000000000002</v>
      </c>
      <c r="E273" s="6">
        <f>SUM(E274:E275)</f>
        <v>0.4</v>
      </c>
    </row>
    <row r="274" spans="1:5" s="35" customFormat="1" ht="15" customHeight="1" x14ac:dyDescent="0.25">
      <c r="A274" s="155"/>
      <c r="B274" s="38" t="s">
        <v>13</v>
      </c>
      <c r="C274" s="133"/>
      <c r="D274" s="43">
        <v>11.8</v>
      </c>
      <c r="E274" s="43"/>
    </row>
    <row r="275" spans="1:5" s="35" customFormat="1" ht="15" customHeight="1" x14ac:dyDescent="0.25">
      <c r="A275" s="155"/>
      <c r="B275" s="38" t="s">
        <v>133</v>
      </c>
      <c r="C275" s="133"/>
      <c r="D275" s="43">
        <v>151.80000000000001</v>
      </c>
      <c r="E275" s="43">
        <v>0.4</v>
      </c>
    </row>
    <row r="276" spans="1:5" s="30" customFormat="1" ht="15" customHeight="1" x14ac:dyDescent="0.25">
      <c r="A276" s="155"/>
      <c r="B276" s="39" t="s">
        <v>14</v>
      </c>
      <c r="C276" s="177"/>
      <c r="D276" s="6">
        <v>7.5</v>
      </c>
      <c r="E276" s="6"/>
    </row>
    <row r="277" spans="1:5" s="30" customFormat="1" ht="18" customHeight="1" x14ac:dyDescent="0.25">
      <c r="A277" s="166" t="s">
        <v>66</v>
      </c>
      <c r="B277" s="20" t="s">
        <v>128</v>
      </c>
      <c r="C277" s="23"/>
      <c r="D277" s="21">
        <f t="shared" ref="D277:E277" si="45">SUM(D278)</f>
        <v>74.900000000000006</v>
      </c>
      <c r="E277" s="85">
        <f t="shared" si="45"/>
        <v>0</v>
      </c>
    </row>
    <row r="278" spans="1:5" s="30" customFormat="1" ht="27" x14ac:dyDescent="0.25">
      <c r="A278" s="165"/>
      <c r="B278" s="18" t="s">
        <v>127</v>
      </c>
      <c r="C278" s="15" t="s">
        <v>15</v>
      </c>
      <c r="D278" s="17">
        <f t="shared" ref="D278:E278" si="46">SUM(D279+D282)</f>
        <v>74.900000000000006</v>
      </c>
      <c r="E278" s="86">
        <f t="shared" si="46"/>
        <v>0</v>
      </c>
    </row>
    <row r="279" spans="1:5" s="30" customFormat="1" x14ac:dyDescent="0.25">
      <c r="A279" s="165"/>
      <c r="B279" s="36" t="s">
        <v>16</v>
      </c>
      <c r="C279" s="121"/>
      <c r="D279" s="6">
        <f>SUM(D280:D281)</f>
        <v>61.1</v>
      </c>
      <c r="E279" s="19"/>
    </row>
    <row r="280" spans="1:5" s="30" customFormat="1" x14ac:dyDescent="0.25">
      <c r="A280" s="165"/>
      <c r="B280" s="38" t="s">
        <v>13</v>
      </c>
      <c r="C280" s="122"/>
      <c r="D280" s="33">
        <v>3.9</v>
      </c>
      <c r="E280" s="34"/>
    </row>
    <row r="281" spans="1:5" s="30" customFormat="1" x14ac:dyDescent="0.25">
      <c r="A281" s="165"/>
      <c r="B281" s="38" t="s">
        <v>133</v>
      </c>
      <c r="C281" s="122"/>
      <c r="D281" s="33">
        <v>57.2</v>
      </c>
      <c r="E281" s="34"/>
    </row>
    <row r="282" spans="1:5" s="30" customFormat="1" ht="15" customHeight="1" x14ac:dyDescent="0.25">
      <c r="A282" s="165"/>
      <c r="B282" s="39" t="s">
        <v>14</v>
      </c>
      <c r="C282" s="123"/>
      <c r="D282" s="19">
        <v>13.8</v>
      </c>
      <c r="E282" s="6"/>
    </row>
    <row r="283" spans="1:5" s="30" customFormat="1" ht="18" customHeight="1" x14ac:dyDescent="0.25">
      <c r="A283" s="166" t="s">
        <v>67</v>
      </c>
      <c r="B283" s="20" t="s">
        <v>129</v>
      </c>
      <c r="C283" s="23"/>
      <c r="D283" s="21">
        <f t="shared" ref="D283:E283" si="47">SUM(D284)</f>
        <v>61.099999999999994</v>
      </c>
      <c r="E283" s="85">
        <f t="shared" si="47"/>
        <v>0</v>
      </c>
    </row>
    <row r="284" spans="1:5" s="30" customFormat="1" ht="27" x14ac:dyDescent="0.25">
      <c r="A284" s="165"/>
      <c r="B284" s="18" t="s">
        <v>127</v>
      </c>
      <c r="C284" s="15" t="s">
        <v>15</v>
      </c>
      <c r="D284" s="17">
        <f>SUM(D285+D288)</f>
        <v>61.099999999999994</v>
      </c>
      <c r="E284" s="86">
        <f>SUM(E285+E288)</f>
        <v>0</v>
      </c>
    </row>
    <row r="285" spans="1:5" s="30" customFormat="1" ht="15" customHeight="1" x14ac:dyDescent="0.25">
      <c r="A285" s="155"/>
      <c r="B285" s="36" t="s">
        <v>16</v>
      </c>
      <c r="C285" s="130"/>
      <c r="D285" s="6">
        <f>SUM(D286:D287)</f>
        <v>38.4</v>
      </c>
      <c r="E285" s="6"/>
    </row>
    <row r="286" spans="1:5" s="35" customFormat="1" ht="15" customHeight="1" x14ac:dyDescent="0.25">
      <c r="A286" s="155"/>
      <c r="B286" s="38" t="s">
        <v>13</v>
      </c>
      <c r="C286" s="131"/>
      <c r="D286" s="34">
        <v>7.1</v>
      </c>
      <c r="E286" s="34"/>
    </row>
    <row r="287" spans="1:5" s="35" customFormat="1" ht="15" customHeight="1" x14ac:dyDescent="0.25">
      <c r="A287" s="155"/>
      <c r="B287" s="38" t="s">
        <v>133</v>
      </c>
      <c r="C287" s="131"/>
      <c r="D287" s="34">
        <v>31.3</v>
      </c>
      <c r="E287" s="34"/>
    </row>
    <row r="288" spans="1:5" s="30" customFormat="1" ht="15" customHeight="1" x14ac:dyDescent="0.25">
      <c r="A288" s="155"/>
      <c r="B288" s="39" t="s">
        <v>14</v>
      </c>
      <c r="C288" s="180"/>
      <c r="D288" s="6">
        <v>22.7</v>
      </c>
      <c r="E288" s="6"/>
    </row>
    <row r="289" spans="1:5" s="30" customFormat="1" ht="18" customHeight="1" x14ac:dyDescent="0.25">
      <c r="A289" s="166" t="s">
        <v>69</v>
      </c>
      <c r="B289" s="20" t="s">
        <v>81</v>
      </c>
      <c r="C289" s="23"/>
      <c r="D289" s="21">
        <f t="shared" ref="D289:E289" si="48">SUM(D290)</f>
        <v>51.500000000000007</v>
      </c>
      <c r="E289" s="85">
        <f t="shared" si="48"/>
        <v>0</v>
      </c>
    </row>
    <row r="290" spans="1:5" s="30" customFormat="1" ht="27" x14ac:dyDescent="0.25">
      <c r="A290" s="165"/>
      <c r="B290" s="18" t="s">
        <v>127</v>
      </c>
      <c r="C290" s="15" t="s">
        <v>15</v>
      </c>
      <c r="D290" s="17">
        <f>SUM(D291+D294)</f>
        <v>51.500000000000007</v>
      </c>
      <c r="E290" s="86">
        <f>SUM(E291+E294)</f>
        <v>0</v>
      </c>
    </row>
    <row r="291" spans="1:5" s="30" customFormat="1" ht="15" customHeight="1" x14ac:dyDescent="0.25">
      <c r="A291" s="155"/>
      <c r="B291" s="36" t="s">
        <v>16</v>
      </c>
      <c r="C291" s="142"/>
      <c r="D291" s="6">
        <f>SUM(D292:D293)</f>
        <v>38.900000000000006</v>
      </c>
      <c r="E291" s="6"/>
    </row>
    <row r="292" spans="1:5" s="35" customFormat="1" ht="15" customHeight="1" x14ac:dyDescent="0.25">
      <c r="A292" s="155"/>
      <c r="B292" s="38" t="s">
        <v>13</v>
      </c>
      <c r="C292" s="133"/>
      <c r="D292" s="34">
        <v>2.7</v>
      </c>
      <c r="E292" s="34"/>
    </row>
    <row r="293" spans="1:5" s="35" customFormat="1" ht="15" customHeight="1" x14ac:dyDescent="0.25">
      <c r="A293" s="155"/>
      <c r="B293" s="38" t="s">
        <v>133</v>
      </c>
      <c r="C293" s="133"/>
      <c r="D293" s="34">
        <v>36.200000000000003</v>
      </c>
      <c r="E293" s="34"/>
    </row>
    <row r="294" spans="1:5" s="30" customFormat="1" ht="15" customHeight="1" x14ac:dyDescent="0.25">
      <c r="A294" s="155"/>
      <c r="B294" s="39" t="s">
        <v>14</v>
      </c>
      <c r="C294" s="177"/>
      <c r="D294" s="6">
        <v>12.6</v>
      </c>
      <c r="E294" s="6"/>
    </row>
    <row r="295" spans="1:5" s="30" customFormat="1" ht="18" customHeight="1" x14ac:dyDescent="0.25">
      <c r="A295" s="166" t="s">
        <v>71</v>
      </c>
      <c r="B295" s="20" t="s">
        <v>84</v>
      </c>
      <c r="C295" s="23"/>
      <c r="D295" s="21">
        <f t="shared" ref="D295:E295" si="49">SUM(D296)</f>
        <v>80.400000000000006</v>
      </c>
      <c r="E295" s="85">
        <f t="shared" si="49"/>
        <v>0</v>
      </c>
    </row>
    <row r="296" spans="1:5" s="30" customFormat="1" ht="27" x14ac:dyDescent="0.25">
      <c r="A296" s="165"/>
      <c r="B296" s="18" t="s">
        <v>127</v>
      </c>
      <c r="C296" s="15" t="s">
        <v>15</v>
      </c>
      <c r="D296" s="17">
        <f t="shared" ref="D296:E296" si="50">SUM(D297+D300)</f>
        <v>80.400000000000006</v>
      </c>
      <c r="E296" s="86">
        <f t="shared" si="50"/>
        <v>0</v>
      </c>
    </row>
    <row r="297" spans="1:5" s="30" customFormat="1" ht="15" customHeight="1" x14ac:dyDescent="0.25">
      <c r="A297" s="155"/>
      <c r="B297" s="36" t="s">
        <v>16</v>
      </c>
      <c r="C297" s="130"/>
      <c r="D297" s="6">
        <f>SUM(D298:D299)</f>
        <v>69.5</v>
      </c>
      <c r="E297" s="6"/>
    </row>
    <row r="298" spans="1:5" s="35" customFormat="1" ht="15" customHeight="1" x14ac:dyDescent="0.25">
      <c r="A298" s="155"/>
      <c r="B298" s="38" t="s">
        <v>13</v>
      </c>
      <c r="C298" s="131"/>
      <c r="D298" s="43">
        <v>5.3</v>
      </c>
      <c r="E298" s="43"/>
    </row>
    <row r="299" spans="1:5" s="35" customFormat="1" ht="15" customHeight="1" x14ac:dyDescent="0.25">
      <c r="A299" s="155"/>
      <c r="B299" s="38" t="s">
        <v>133</v>
      </c>
      <c r="C299" s="131"/>
      <c r="D299" s="43">
        <v>64.2</v>
      </c>
      <c r="E299" s="43"/>
    </row>
    <row r="300" spans="1:5" s="30" customFormat="1" ht="15" customHeight="1" x14ac:dyDescent="0.25">
      <c r="A300" s="155"/>
      <c r="B300" s="39" t="s">
        <v>14</v>
      </c>
      <c r="C300" s="180"/>
      <c r="D300" s="6">
        <v>10.9</v>
      </c>
      <c r="E300" s="6"/>
    </row>
    <row r="301" spans="1:5" s="30" customFormat="1" ht="18" customHeight="1" x14ac:dyDescent="0.25">
      <c r="A301" s="166" t="s">
        <v>72</v>
      </c>
      <c r="B301" s="20" t="s">
        <v>130</v>
      </c>
      <c r="C301" s="23"/>
      <c r="D301" s="21">
        <f t="shared" ref="D301:E301" si="51">SUM(D302)</f>
        <v>125.60000000000001</v>
      </c>
      <c r="E301" s="85">
        <f t="shared" si="51"/>
        <v>0</v>
      </c>
    </row>
    <row r="302" spans="1:5" s="30" customFormat="1" ht="27" x14ac:dyDescent="0.25">
      <c r="A302" s="165"/>
      <c r="B302" s="18" t="s">
        <v>127</v>
      </c>
      <c r="C302" s="15" t="s">
        <v>15</v>
      </c>
      <c r="D302" s="17">
        <f t="shared" ref="D302:E302" si="52">SUM(D303+D306)</f>
        <v>125.60000000000001</v>
      </c>
      <c r="E302" s="86">
        <f t="shared" si="52"/>
        <v>0</v>
      </c>
    </row>
    <row r="303" spans="1:5" s="30" customFormat="1" ht="15" customHeight="1" x14ac:dyDescent="0.25">
      <c r="A303" s="155"/>
      <c r="B303" s="36" t="s">
        <v>16</v>
      </c>
      <c r="C303" s="130"/>
      <c r="D303" s="6">
        <f>SUM(D304:D305)</f>
        <v>111.4</v>
      </c>
      <c r="E303" s="6"/>
    </row>
    <row r="304" spans="1:5" s="35" customFormat="1" ht="15" customHeight="1" x14ac:dyDescent="0.25">
      <c r="A304" s="155"/>
      <c r="B304" s="38" t="s">
        <v>13</v>
      </c>
      <c r="C304" s="131"/>
      <c r="D304" s="34">
        <v>5.9</v>
      </c>
      <c r="E304" s="34"/>
    </row>
    <row r="305" spans="1:5" s="35" customFormat="1" ht="15" customHeight="1" x14ac:dyDescent="0.25">
      <c r="A305" s="155"/>
      <c r="B305" s="38" t="s">
        <v>133</v>
      </c>
      <c r="C305" s="131"/>
      <c r="D305" s="34">
        <v>105.5</v>
      </c>
      <c r="E305" s="34"/>
    </row>
    <row r="306" spans="1:5" s="30" customFormat="1" ht="15" customHeight="1" x14ac:dyDescent="0.25">
      <c r="A306" s="155"/>
      <c r="B306" s="39" t="s">
        <v>14</v>
      </c>
      <c r="C306" s="180"/>
      <c r="D306" s="6">
        <v>14.2</v>
      </c>
      <c r="E306" s="6"/>
    </row>
    <row r="307" spans="1:5" s="30" customFormat="1" ht="18" customHeight="1" x14ac:dyDescent="0.25">
      <c r="A307" s="124" t="s">
        <v>73</v>
      </c>
      <c r="B307" s="107" t="s">
        <v>87</v>
      </c>
      <c r="C307" s="23"/>
      <c r="D307" s="21">
        <f>SUM(D308+D313)</f>
        <v>40.199999999999996</v>
      </c>
      <c r="E307" s="85">
        <f>SUM(E308+E313)</f>
        <v>0.4</v>
      </c>
    </row>
    <row r="308" spans="1:5" s="30" customFormat="1" ht="27" x14ac:dyDescent="0.25">
      <c r="A308" s="125"/>
      <c r="B308" s="108" t="s">
        <v>127</v>
      </c>
      <c r="C308" s="15" t="s">
        <v>15</v>
      </c>
      <c r="D308" s="17">
        <f t="shared" ref="D308:E308" si="53">SUM(D309+D312)</f>
        <v>25.199999999999996</v>
      </c>
      <c r="E308" s="86">
        <f t="shared" si="53"/>
        <v>0</v>
      </c>
    </row>
    <row r="309" spans="1:5" s="30" customFormat="1" x14ac:dyDescent="0.25">
      <c r="A309" s="125"/>
      <c r="B309" s="31" t="s">
        <v>16</v>
      </c>
      <c r="C309" s="121"/>
      <c r="D309" s="6">
        <f>SUM(D310:D311)</f>
        <v>20.599999999999998</v>
      </c>
      <c r="E309" s="19"/>
    </row>
    <row r="310" spans="1:5" s="30" customFormat="1" x14ac:dyDescent="0.25">
      <c r="A310" s="125"/>
      <c r="B310" s="57" t="s">
        <v>13</v>
      </c>
      <c r="C310" s="122"/>
      <c r="D310" s="33">
        <v>1.9</v>
      </c>
      <c r="E310" s="34"/>
    </row>
    <row r="311" spans="1:5" s="30" customFormat="1" x14ac:dyDescent="0.25">
      <c r="A311" s="125"/>
      <c r="B311" s="57" t="s">
        <v>133</v>
      </c>
      <c r="C311" s="122"/>
      <c r="D311" s="33">
        <v>18.7</v>
      </c>
      <c r="E311" s="34"/>
    </row>
    <row r="312" spans="1:5" s="30" customFormat="1" x14ac:dyDescent="0.25">
      <c r="A312" s="125"/>
      <c r="B312" s="106" t="s">
        <v>14</v>
      </c>
      <c r="C312" s="123"/>
      <c r="D312" s="19">
        <v>4.5999999999999996</v>
      </c>
      <c r="E312" s="6"/>
    </row>
    <row r="313" spans="1:5" s="30" customFormat="1" x14ac:dyDescent="0.25">
      <c r="A313" s="125"/>
      <c r="B313" s="14" t="s">
        <v>113</v>
      </c>
      <c r="C313" s="15" t="s">
        <v>17</v>
      </c>
      <c r="D313" s="17">
        <f t="shared" ref="D313" si="54">SUM(D315)</f>
        <v>15</v>
      </c>
      <c r="E313" s="17">
        <f t="shared" ref="E313" si="55">SUM(E314)</f>
        <v>0.4</v>
      </c>
    </row>
    <row r="314" spans="1:5" s="30" customFormat="1" x14ac:dyDescent="0.25">
      <c r="A314" s="125"/>
      <c r="B314" s="31" t="s">
        <v>16</v>
      </c>
      <c r="C314" s="134"/>
      <c r="D314" s="6">
        <f>SUM(D315)</f>
        <v>15</v>
      </c>
      <c r="E314" s="6">
        <f>SUM(E315)</f>
        <v>0.4</v>
      </c>
    </row>
    <row r="315" spans="1:5" s="30" customFormat="1" x14ac:dyDescent="0.25">
      <c r="A315" s="126"/>
      <c r="B315" s="32" t="s">
        <v>133</v>
      </c>
      <c r="C315" s="136"/>
      <c r="D315" s="33">
        <v>15</v>
      </c>
      <c r="E315" s="34">
        <v>0.4</v>
      </c>
    </row>
    <row r="316" spans="1:5" s="30" customFormat="1" ht="18" customHeight="1" x14ac:dyDescent="0.25">
      <c r="A316" s="155" t="s">
        <v>74</v>
      </c>
      <c r="B316" s="22" t="s">
        <v>89</v>
      </c>
      <c r="C316" s="26"/>
      <c r="D316" s="21">
        <f t="shared" ref="D316:E317" si="56">SUM(D317)</f>
        <v>0.7</v>
      </c>
      <c r="E316" s="85">
        <f t="shared" si="56"/>
        <v>0</v>
      </c>
    </row>
    <row r="317" spans="1:5" s="30" customFormat="1" ht="27" x14ac:dyDescent="0.25">
      <c r="A317" s="155"/>
      <c r="B317" s="18" t="s">
        <v>127</v>
      </c>
      <c r="C317" s="15" t="s">
        <v>15</v>
      </c>
      <c r="D317" s="17">
        <f t="shared" ref="D317" si="57">SUM(D318)</f>
        <v>0.7</v>
      </c>
      <c r="E317" s="86">
        <f t="shared" si="56"/>
        <v>0</v>
      </c>
    </row>
    <row r="318" spans="1:5" s="30" customFormat="1" ht="15" customHeight="1" x14ac:dyDescent="0.25">
      <c r="A318" s="155"/>
      <c r="B318" s="36" t="s">
        <v>16</v>
      </c>
      <c r="C318" s="130"/>
      <c r="D318" s="6">
        <f>SUM(D319)</f>
        <v>0.7</v>
      </c>
      <c r="E318" s="6"/>
    </row>
    <row r="319" spans="1:5" s="35" customFormat="1" ht="15" customHeight="1" x14ac:dyDescent="0.25">
      <c r="A319" s="155"/>
      <c r="B319" s="38" t="s">
        <v>13</v>
      </c>
      <c r="C319" s="131"/>
      <c r="D319" s="43">
        <v>0.7</v>
      </c>
      <c r="E319" s="43"/>
    </row>
    <row r="320" spans="1:5" s="30" customFormat="1" ht="18" customHeight="1" x14ac:dyDescent="0.25">
      <c r="A320" s="154" t="s">
        <v>76</v>
      </c>
      <c r="B320" s="94" t="s">
        <v>91</v>
      </c>
      <c r="C320" s="95"/>
      <c r="D320" s="21">
        <f t="shared" ref="D320:E320" si="58">SUM(D321)</f>
        <v>27.700000000000003</v>
      </c>
      <c r="E320" s="85">
        <f t="shared" si="58"/>
        <v>0</v>
      </c>
    </row>
    <row r="321" spans="1:5" s="30" customFormat="1" ht="27" x14ac:dyDescent="0.25">
      <c r="A321" s="165"/>
      <c r="B321" s="18" t="s">
        <v>127</v>
      </c>
      <c r="C321" s="15" t="s">
        <v>15</v>
      </c>
      <c r="D321" s="17">
        <f>SUM(D322+D325)</f>
        <v>27.700000000000003</v>
      </c>
      <c r="E321" s="86">
        <f t="shared" ref="E321" si="59">SUM(E322+E325)</f>
        <v>0</v>
      </c>
    </row>
    <row r="322" spans="1:5" s="30" customFormat="1" x14ac:dyDescent="0.25">
      <c r="A322" s="165"/>
      <c r="B322" s="36" t="s">
        <v>16</v>
      </c>
      <c r="C322" s="121"/>
      <c r="D322" s="19">
        <f>SUM(D323:D324)</f>
        <v>23.6</v>
      </c>
      <c r="E322" s="19"/>
    </row>
    <row r="323" spans="1:5" s="30" customFormat="1" x14ac:dyDescent="0.25">
      <c r="A323" s="165"/>
      <c r="B323" s="38" t="s">
        <v>13</v>
      </c>
      <c r="C323" s="122"/>
      <c r="D323" s="33">
        <v>2.1</v>
      </c>
      <c r="E323" s="34"/>
    </row>
    <row r="324" spans="1:5" s="30" customFormat="1" x14ac:dyDescent="0.25">
      <c r="A324" s="165"/>
      <c r="B324" s="38" t="s">
        <v>133</v>
      </c>
      <c r="C324" s="122"/>
      <c r="D324" s="33">
        <v>21.5</v>
      </c>
      <c r="E324" s="34"/>
    </row>
    <row r="325" spans="1:5" s="30" customFormat="1" x14ac:dyDescent="0.25">
      <c r="A325" s="165"/>
      <c r="B325" s="39" t="s">
        <v>14</v>
      </c>
      <c r="C325" s="123"/>
      <c r="D325" s="19">
        <v>4.0999999999999996</v>
      </c>
      <c r="E325" s="6"/>
    </row>
    <row r="326" spans="1:5" s="30" customFormat="1" ht="18" customHeight="1" x14ac:dyDescent="0.25">
      <c r="A326" s="166" t="s">
        <v>78</v>
      </c>
      <c r="B326" s="20" t="s">
        <v>93</v>
      </c>
      <c r="C326" s="26"/>
      <c r="D326" s="21">
        <f t="shared" ref="D326:E326" si="60">SUM(D327)</f>
        <v>130.60000000000002</v>
      </c>
      <c r="E326" s="85">
        <f t="shared" si="60"/>
        <v>0</v>
      </c>
    </row>
    <row r="327" spans="1:5" s="30" customFormat="1" x14ac:dyDescent="0.25">
      <c r="A327" s="165"/>
      <c r="B327" s="13" t="s">
        <v>113</v>
      </c>
      <c r="C327" s="15" t="s">
        <v>17</v>
      </c>
      <c r="D327" s="17">
        <f>SUM(D328+D331)</f>
        <v>130.60000000000002</v>
      </c>
      <c r="E327" s="86">
        <f>SUM(E328+E330)</f>
        <v>0</v>
      </c>
    </row>
    <row r="328" spans="1:5" s="30" customFormat="1" ht="15" customHeight="1" x14ac:dyDescent="0.25">
      <c r="A328" s="155"/>
      <c r="B328" s="36" t="s">
        <v>16</v>
      </c>
      <c r="C328" s="172"/>
      <c r="D328" s="19">
        <f>SUM(D329:D330)</f>
        <v>130.30000000000001</v>
      </c>
      <c r="E328" s="19"/>
    </row>
    <row r="329" spans="1:5" s="35" customFormat="1" ht="15" customHeight="1" x14ac:dyDescent="0.25">
      <c r="A329" s="155"/>
      <c r="B329" s="38" t="s">
        <v>13</v>
      </c>
      <c r="C329" s="173"/>
      <c r="D329" s="34">
        <v>13.3</v>
      </c>
      <c r="E329" s="34"/>
    </row>
    <row r="330" spans="1:5" s="35" customFormat="1" ht="15" customHeight="1" x14ac:dyDescent="0.25">
      <c r="A330" s="155"/>
      <c r="B330" s="38" t="s">
        <v>133</v>
      </c>
      <c r="C330" s="173"/>
      <c r="D330" s="34">
        <v>117</v>
      </c>
      <c r="E330" s="34"/>
    </row>
    <row r="331" spans="1:5" s="30" customFormat="1" ht="15" customHeight="1" x14ac:dyDescent="0.25">
      <c r="A331" s="155"/>
      <c r="B331" s="39" t="s">
        <v>14</v>
      </c>
      <c r="C331" s="174"/>
      <c r="D331" s="46">
        <v>0.3</v>
      </c>
      <c r="E331" s="6"/>
    </row>
    <row r="332" spans="1:5" s="30" customFormat="1" ht="18" customHeight="1" x14ac:dyDescent="0.25">
      <c r="A332" s="166" t="s">
        <v>79</v>
      </c>
      <c r="B332" s="20" t="s">
        <v>95</v>
      </c>
      <c r="C332" s="26"/>
      <c r="D332" s="21">
        <f t="shared" ref="D332:E332" si="61">SUM(D333)</f>
        <v>57.6</v>
      </c>
      <c r="E332" s="85">
        <f t="shared" si="61"/>
        <v>0</v>
      </c>
    </row>
    <row r="333" spans="1:5" s="30" customFormat="1" x14ac:dyDescent="0.25">
      <c r="A333" s="165"/>
      <c r="B333" s="13" t="s">
        <v>113</v>
      </c>
      <c r="C333" s="15" t="s">
        <v>17</v>
      </c>
      <c r="D333" s="17">
        <f t="shared" ref="D333:E333" si="62">SUM(D334+D337)</f>
        <v>57.6</v>
      </c>
      <c r="E333" s="86">
        <f t="shared" si="62"/>
        <v>0</v>
      </c>
    </row>
    <row r="334" spans="1:5" s="30" customFormat="1" x14ac:dyDescent="0.25">
      <c r="A334" s="165"/>
      <c r="B334" s="36" t="s">
        <v>16</v>
      </c>
      <c r="C334" s="121"/>
      <c r="D334" s="19">
        <f>SUM(D335:D336)</f>
        <v>55.6</v>
      </c>
      <c r="E334" s="19"/>
    </row>
    <row r="335" spans="1:5" s="30" customFormat="1" x14ac:dyDescent="0.25">
      <c r="A335" s="165"/>
      <c r="B335" s="38" t="s">
        <v>13</v>
      </c>
      <c r="C335" s="122"/>
      <c r="D335" s="33">
        <v>3.4</v>
      </c>
      <c r="E335" s="34"/>
    </row>
    <row r="336" spans="1:5" s="30" customFormat="1" x14ac:dyDescent="0.25">
      <c r="A336" s="165"/>
      <c r="B336" s="38" t="s">
        <v>133</v>
      </c>
      <c r="C336" s="122"/>
      <c r="D336" s="33">
        <v>52.2</v>
      </c>
      <c r="E336" s="34"/>
    </row>
    <row r="337" spans="1:5" s="30" customFormat="1" x14ac:dyDescent="0.25">
      <c r="A337" s="171"/>
      <c r="B337" s="39" t="s">
        <v>14</v>
      </c>
      <c r="C337" s="123"/>
      <c r="D337" s="19">
        <v>2</v>
      </c>
      <c r="E337" s="6"/>
    </row>
    <row r="338" spans="1:5" s="30" customFormat="1" ht="18" customHeight="1" x14ac:dyDescent="0.25">
      <c r="A338" s="166" t="s">
        <v>80</v>
      </c>
      <c r="B338" s="20" t="s">
        <v>97</v>
      </c>
      <c r="C338" s="26"/>
      <c r="D338" s="21">
        <f t="shared" ref="D338:E338" si="63">SUM(D339)</f>
        <v>56.5</v>
      </c>
      <c r="E338" s="85">
        <f t="shared" si="63"/>
        <v>0</v>
      </c>
    </row>
    <row r="339" spans="1:5" s="30" customFormat="1" x14ac:dyDescent="0.25">
      <c r="A339" s="165"/>
      <c r="B339" s="13" t="s">
        <v>113</v>
      </c>
      <c r="C339" s="15" t="s">
        <v>17</v>
      </c>
      <c r="D339" s="17">
        <f>SUM(D340+D343)</f>
        <v>56.5</v>
      </c>
      <c r="E339" s="86">
        <f>SUM(E340+E343)</f>
        <v>0</v>
      </c>
    </row>
    <row r="340" spans="1:5" s="30" customFormat="1" x14ac:dyDescent="0.25">
      <c r="A340" s="165"/>
      <c r="B340" s="36" t="s">
        <v>16</v>
      </c>
      <c r="C340" s="121"/>
      <c r="D340" s="6">
        <f>SUM(D341:D342)</f>
        <v>55.3</v>
      </c>
      <c r="E340" s="19"/>
    </row>
    <row r="341" spans="1:5" s="30" customFormat="1" x14ac:dyDescent="0.25">
      <c r="A341" s="165"/>
      <c r="B341" s="38" t="s">
        <v>13</v>
      </c>
      <c r="C341" s="122"/>
      <c r="D341" s="33">
        <v>5</v>
      </c>
      <c r="E341" s="34"/>
    </row>
    <row r="342" spans="1:5" s="30" customFormat="1" x14ac:dyDescent="0.25">
      <c r="A342" s="165"/>
      <c r="B342" s="38" t="s">
        <v>133</v>
      </c>
      <c r="C342" s="122"/>
      <c r="D342" s="33">
        <v>50.3</v>
      </c>
      <c r="E342" s="34"/>
    </row>
    <row r="343" spans="1:5" s="30" customFormat="1" x14ac:dyDescent="0.25">
      <c r="A343" s="165"/>
      <c r="B343" s="39" t="s">
        <v>14</v>
      </c>
      <c r="C343" s="123"/>
      <c r="D343" s="19">
        <v>1.2</v>
      </c>
      <c r="E343" s="6"/>
    </row>
    <row r="344" spans="1:5" s="30" customFormat="1" ht="18" customHeight="1" x14ac:dyDescent="0.25">
      <c r="A344" s="166" t="s">
        <v>82</v>
      </c>
      <c r="B344" s="20" t="s">
        <v>99</v>
      </c>
      <c r="C344" s="23"/>
      <c r="D344" s="21">
        <f t="shared" ref="D344:E344" si="64">SUM(D345)</f>
        <v>19</v>
      </c>
      <c r="E344" s="85">
        <f t="shared" si="64"/>
        <v>0</v>
      </c>
    </row>
    <row r="345" spans="1:5" s="30" customFormat="1" x14ac:dyDescent="0.25">
      <c r="A345" s="165"/>
      <c r="B345" s="13" t="s">
        <v>113</v>
      </c>
      <c r="C345" s="15" t="s">
        <v>17</v>
      </c>
      <c r="D345" s="17">
        <f>SUM(D346+D349)</f>
        <v>19</v>
      </c>
      <c r="E345" s="86">
        <f>SUM(E346+E349)</f>
        <v>0</v>
      </c>
    </row>
    <row r="346" spans="1:5" s="30" customFormat="1" x14ac:dyDescent="0.25">
      <c r="A346" s="165"/>
      <c r="B346" s="36" t="s">
        <v>16</v>
      </c>
      <c r="C346" s="121"/>
      <c r="D346" s="6">
        <f>SUM(D347:D348)</f>
        <v>18.899999999999999</v>
      </c>
      <c r="E346" s="19"/>
    </row>
    <row r="347" spans="1:5" s="30" customFormat="1" x14ac:dyDescent="0.25">
      <c r="A347" s="165"/>
      <c r="B347" s="38" t="s">
        <v>13</v>
      </c>
      <c r="C347" s="122"/>
      <c r="D347" s="33">
        <v>2.9</v>
      </c>
      <c r="E347" s="34"/>
    </row>
    <row r="348" spans="1:5" s="30" customFormat="1" x14ac:dyDescent="0.25">
      <c r="A348" s="165"/>
      <c r="B348" s="38" t="s">
        <v>133</v>
      </c>
      <c r="C348" s="122"/>
      <c r="D348" s="33">
        <v>16</v>
      </c>
      <c r="E348" s="34"/>
    </row>
    <row r="349" spans="1:5" s="30" customFormat="1" x14ac:dyDescent="0.25">
      <c r="A349" s="165"/>
      <c r="B349" s="39" t="s">
        <v>14</v>
      </c>
      <c r="C349" s="123"/>
      <c r="D349" s="19">
        <v>0.1</v>
      </c>
      <c r="E349" s="6"/>
    </row>
    <row r="350" spans="1:5" s="30" customFormat="1" ht="18" customHeight="1" x14ac:dyDescent="0.25">
      <c r="A350" s="166" t="s">
        <v>83</v>
      </c>
      <c r="B350" s="20" t="s">
        <v>100</v>
      </c>
      <c r="C350" s="26"/>
      <c r="D350" s="21">
        <f t="shared" ref="D350:E350" si="65">SUM(D351)</f>
        <v>28.000000000000004</v>
      </c>
      <c r="E350" s="85">
        <f t="shared" si="65"/>
        <v>0</v>
      </c>
    </row>
    <row r="351" spans="1:5" s="30" customFormat="1" x14ac:dyDescent="0.25">
      <c r="A351" s="165"/>
      <c r="B351" s="13" t="s">
        <v>113</v>
      </c>
      <c r="C351" s="15" t="s">
        <v>17</v>
      </c>
      <c r="D351" s="17">
        <f>SUM(D352+D355)</f>
        <v>28.000000000000004</v>
      </c>
      <c r="E351" s="86">
        <f t="shared" ref="E351" si="66">SUM(E352+E355)</f>
        <v>0</v>
      </c>
    </row>
    <row r="352" spans="1:5" s="30" customFormat="1" ht="15" customHeight="1" x14ac:dyDescent="0.25">
      <c r="A352" s="155"/>
      <c r="B352" s="36" t="s">
        <v>16</v>
      </c>
      <c r="C352" s="172"/>
      <c r="D352" s="6">
        <f>SUM(D353:D354)</f>
        <v>26.200000000000003</v>
      </c>
      <c r="E352" s="6"/>
    </row>
    <row r="353" spans="1:5" s="35" customFormat="1" ht="15" customHeight="1" x14ac:dyDescent="0.25">
      <c r="A353" s="155"/>
      <c r="B353" s="38" t="s">
        <v>13</v>
      </c>
      <c r="C353" s="173"/>
      <c r="D353" s="34">
        <v>4.0999999999999996</v>
      </c>
      <c r="E353" s="34"/>
    </row>
    <row r="354" spans="1:5" s="35" customFormat="1" ht="15" customHeight="1" x14ac:dyDescent="0.25">
      <c r="A354" s="155"/>
      <c r="B354" s="38" t="s">
        <v>133</v>
      </c>
      <c r="C354" s="173"/>
      <c r="D354" s="34">
        <v>22.1</v>
      </c>
      <c r="E354" s="34"/>
    </row>
    <row r="355" spans="1:5" s="30" customFormat="1" ht="15" customHeight="1" x14ac:dyDescent="0.25">
      <c r="A355" s="155"/>
      <c r="B355" s="39" t="s">
        <v>14</v>
      </c>
      <c r="C355" s="174"/>
      <c r="D355" s="6">
        <v>1.8</v>
      </c>
      <c r="E355" s="6"/>
    </row>
    <row r="356" spans="1:5" s="30" customFormat="1" ht="18" customHeight="1" x14ac:dyDescent="0.25">
      <c r="A356" s="154" t="s">
        <v>85</v>
      </c>
      <c r="B356" s="20" t="s">
        <v>101</v>
      </c>
      <c r="C356" s="23"/>
      <c r="D356" s="21">
        <f t="shared" ref="D356:E356" si="67">SUM(D357)</f>
        <v>6.5000000000000009</v>
      </c>
      <c r="E356" s="85">
        <f t="shared" si="67"/>
        <v>0</v>
      </c>
    </row>
    <row r="357" spans="1:5" s="30" customFormat="1" x14ac:dyDescent="0.25">
      <c r="A357" s="155"/>
      <c r="B357" s="13" t="s">
        <v>113</v>
      </c>
      <c r="C357" s="15" t="s">
        <v>17</v>
      </c>
      <c r="D357" s="17">
        <f>SUM(D358+D361)</f>
        <v>6.5000000000000009</v>
      </c>
      <c r="E357" s="86">
        <f>SUM(E358+E361)</f>
        <v>0</v>
      </c>
    </row>
    <row r="358" spans="1:5" s="30" customFormat="1" ht="15" customHeight="1" x14ac:dyDescent="0.25">
      <c r="A358" s="155"/>
      <c r="B358" s="36" t="s">
        <v>16</v>
      </c>
      <c r="C358" s="172"/>
      <c r="D358" s="6">
        <f>SUM(D359:D360)</f>
        <v>6.3000000000000007</v>
      </c>
      <c r="E358" s="19"/>
    </row>
    <row r="359" spans="1:5" s="35" customFormat="1" ht="15" customHeight="1" x14ac:dyDescent="0.25">
      <c r="A359" s="155"/>
      <c r="B359" s="38" t="s">
        <v>13</v>
      </c>
      <c r="C359" s="173"/>
      <c r="D359" s="33">
        <v>0.9</v>
      </c>
      <c r="E359" s="34"/>
    </row>
    <row r="360" spans="1:5" s="35" customFormat="1" ht="15" customHeight="1" x14ac:dyDescent="0.25">
      <c r="A360" s="155"/>
      <c r="B360" s="38" t="s">
        <v>133</v>
      </c>
      <c r="C360" s="173"/>
      <c r="D360" s="33">
        <v>5.4</v>
      </c>
      <c r="E360" s="34"/>
    </row>
    <row r="361" spans="1:5" s="30" customFormat="1" ht="15" customHeight="1" x14ac:dyDescent="0.25">
      <c r="A361" s="178"/>
      <c r="B361" s="39" t="s">
        <v>14</v>
      </c>
      <c r="C361" s="174"/>
      <c r="D361" s="33">
        <v>0.2</v>
      </c>
      <c r="E361" s="34"/>
    </row>
    <row r="362" spans="1:5" s="30" customFormat="1" ht="18" customHeight="1" x14ac:dyDescent="0.25">
      <c r="A362" s="154" t="s">
        <v>86</v>
      </c>
      <c r="B362" s="20" t="s">
        <v>102</v>
      </c>
      <c r="C362" s="23"/>
      <c r="D362" s="21">
        <f>SUM(D363+D368)</f>
        <v>68</v>
      </c>
      <c r="E362" s="85">
        <f>SUM(E363)</f>
        <v>0</v>
      </c>
    </row>
    <row r="363" spans="1:5" s="30" customFormat="1" x14ac:dyDescent="0.25">
      <c r="A363" s="155"/>
      <c r="B363" s="13" t="s">
        <v>113</v>
      </c>
      <c r="C363" s="15" t="s">
        <v>17</v>
      </c>
      <c r="D363" s="17">
        <f>SUM(D364+D367)</f>
        <v>58.9</v>
      </c>
      <c r="E363" s="86">
        <f>SUM(E364+E367)</f>
        <v>0</v>
      </c>
    </row>
    <row r="364" spans="1:5" s="30" customFormat="1" ht="15" customHeight="1" x14ac:dyDescent="0.25">
      <c r="A364" s="155"/>
      <c r="B364" s="36" t="s">
        <v>16</v>
      </c>
      <c r="C364" s="142"/>
      <c r="D364" s="6">
        <f>SUM(D365:D366)</f>
        <v>57.4</v>
      </c>
      <c r="E364" s="6"/>
    </row>
    <row r="365" spans="1:5" s="35" customFormat="1" ht="15" customHeight="1" x14ac:dyDescent="0.25">
      <c r="A365" s="155"/>
      <c r="B365" s="38" t="s">
        <v>13</v>
      </c>
      <c r="C365" s="133"/>
      <c r="D365" s="34">
        <v>4.3</v>
      </c>
      <c r="E365" s="34"/>
    </row>
    <row r="366" spans="1:5" s="35" customFormat="1" ht="15" customHeight="1" x14ac:dyDescent="0.25">
      <c r="A366" s="155"/>
      <c r="B366" s="38" t="s">
        <v>133</v>
      </c>
      <c r="C366" s="133"/>
      <c r="D366" s="34">
        <v>53.1</v>
      </c>
      <c r="E366" s="34"/>
    </row>
    <row r="367" spans="1:5" s="30" customFormat="1" ht="15" customHeight="1" x14ac:dyDescent="0.25">
      <c r="A367" s="155"/>
      <c r="B367" s="39" t="s">
        <v>14</v>
      </c>
      <c r="C367" s="177"/>
      <c r="D367" s="6">
        <v>1.5</v>
      </c>
      <c r="E367" s="6"/>
    </row>
    <row r="368" spans="1:5" s="30" customFormat="1" ht="27" x14ac:dyDescent="0.25">
      <c r="A368" s="155"/>
      <c r="B368" s="16" t="s">
        <v>125</v>
      </c>
      <c r="C368" s="97" t="s">
        <v>19</v>
      </c>
      <c r="D368" s="17">
        <f>SUM(D369)</f>
        <v>9.1</v>
      </c>
      <c r="E368" s="86">
        <f>SUM(E369+E372)</f>
        <v>0</v>
      </c>
    </row>
    <row r="369" spans="1:5" s="30" customFormat="1" ht="15" customHeight="1" x14ac:dyDescent="0.25">
      <c r="A369" s="155"/>
      <c r="B369" s="36" t="s">
        <v>16</v>
      </c>
      <c r="C369" s="130"/>
      <c r="D369" s="6">
        <f>SUM(D370)</f>
        <v>9.1</v>
      </c>
      <c r="E369" s="6"/>
    </row>
    <row r="370" spans="1:5" s="30" customFormat="1" ht="15" customHeight="1" x14ac:dyDescent="0.25">
      <c r="A370" s="178"/>
      <c r="B370" s="38" t="s">
        <v>133</v>
      </c>
      <c r="C370" s="179"/>
      <c r="D370" s="33">
        <v>9.1</v>
      </c>
      <c r="E370" s="98"/>
    </row>
    <row r="371" spans="1:5" s="30" customFormat="1" ht="18" customHeight="1" x14ac:dyDescent="0.25">
      <c r="A371" s="166" t="s">
        <v>88</v>
      </c>
      <c r="B371" s="99" t="s">
        <v>103</v>
      </c>
      <c r="C371" s="68"/>
      <c r="D371" s="100">
        <f t="shared" ref="D371:E371" si="68">SUM(D372)</f>
        <v>194.6</v>
      </c>
      <c r="E371" s="101">
        <f t="shared" si="68"/>
        <v>0</v>
      </c>
    </row>
    <row r="372" spans="1:5" s="30" customFormat="1" x14ac:dyDescent="0.25">
      <c r="A372" s="165"/>
      <c r="B372" s="13" t="s">
        <v>113</v>
      </c>
      <c r="C372" s="15" t="s">
        <v>17</v>
      </c>
      <c r="D372" s="17">
        <f t="shared" ref="D372:E372" si="69">SUM(D373+D376)</f>
        <v>194.6</v>
      </c>
      <c r="E372" s="86">
        <f t="shared" si="69"/>
        <v>0</v>
      </c>
    </row>
    <row r="373" spans="1:5" s="30" customFormat="1" ht="15" customHeight="1" x14ac:dyDescent="0.25">
      <c r="A373" s="165"/>
      <c r="B373" s="36" t="s">
        <v>16</v>
      </c>
      <c r="C373" s="121"/>
      <c r="D373" s="6">
        <f>SUM(D374:D375)</f>
        <v>194.29999999999998</v>
      </c>
      <c r="E373" s="19"/>
    </row>
    <row r="374" spans="1:5" s="30" customFormat="1" ht="15" customHeight="1" x14ac:dyDescent="0.25">
      <c r="A374" s="165"/>
      <c r="B374" s="38" t="s">
        <v>13</v>
      </c>
      <c r="C374" s="122"/>
      <c r="D374" s="33">
        <v>3.7</v>
      </c>
      <c r="E374" s="34"/>
    </row>
    <row r="375" spans="1:5" s="30" customFormat="1" ht="15" customHeight="1" x14ac:dyDescent="0.25">
      <c r="A375" s="165"/>
      <c r="B375" s="38" t="s">
        <v>133</v>
      </c>
      <c r="C375" s="122"/>
      <c r="D375" s="33">
        <v>190.6</v>
      </c>
      <c r="E375" s="34"/>
    </row>
    <row r="376" spans="1:5" s="30" customFormat="1" ht="15" customHeight="1" x14ac:dyDescent="0.25">
      <c r="A376" s="171"/>
      <c r="B376" s="39" t="s">
        <v>14</v>
      </c>
      <c r="C376" s="123"/>
      <c r="D376" s="19">
        <v>0.3</v>
      </c>
      <c r="E376" s="6"/>
    </row>
    <row r="377" spans="1:5" s="30" customFormat="1" ht="18" customHeight="1" x14ac:dyDescent="0.25">
      <c r="A377" s="166" t="s">
        <v>90</v>
      </c>
      <c r="B377" s="20" t="s">
        <v>104</v>
      </c>
      <c r="C377" s="23"/>
      <c r="D377" s="21">
        <f t="shared" ref="D377:E377" si="70">SUM(D378)</f>
        <v>12.2</v>
      </c>
      <c r="E377" s="85">
        <f t="shared" si="70"/>
        <v>0</v>
      </c>
    </row>
    <row r="378" spans="1:5" s="30" customFormat="1" ht="16.5" customHeight="1" x14ac:dyDescent="0.25">
      <c r="A378" s="165"/>
      <c r="B378" s="13" t="s">
        <v>113</v>
      </c>
      <c r="C378" s="15" t="s">
        <v>17</v>
      </c>
      <c r="D378" s="17">
        <f t="shared" ref="D378:E378" si="71">SUM(D379+D382)</f>
        <v>12.2</v>
      </c>
      <c r="E378" s="86">
        <f t="shared" si="71"/>
        <v>0</v>
      </c>
    </row>
    <row r="379" spans="1:5" s="30" customFormat="1" ht="15" customHeight="1" x14ac:dyDescent="0.25">
      <c r="A379" s="155"/>
      <c r="B379" s="36" t="s">
        <v>16</v>
      </c>
      <c r="C379" s="172"/>
      <c r="D379" s="6">
        <f>SUM(D380:D381)</f>
        <v>11.399999999999999</v>
      </c>
      <c r="E379" s="6"/>
    </row>
    <row r="380" spans="1:5" s="35" customFormat="1" ht="15" customHeight="1" x14ac:dyDescent="0.25">
      <c r="A380" s="155"/>
      <c r="B380" s="38" t="s">
        <v>13</v>
      </c>
      <c r="C380" s="173"/>
      <c r="D380" s="43">
        <v>1.2</v>
      </c>
      <c r="E380" s="43"/>
    </row>
    <row r="381" spans="1:5" s="35" customFormat="1" ht="15" customHeight="1" x14ac:dyDescent="0.25">
      <c r="A381" s="155"/>
      <c r="B381" s="38" t="s">
        <v>133</v>
      </c>
      <c r="C381" s="173"/>
      <c r="D381" s="43">
        <v>10.199999999999999</v>
      </c>
      <c r="E381" s="43"/>
    </row>
    <row r="382" spans="1:5" s="30" customFormat="1" ht="15" customHeight="1" x14ac:dyDescent="0.25">
      <c r="A382" s="155"/>
      <c r="B382" s="39" t="s">
        <v>14</v>
      </c>
      <c r="C382" s="174"/>
      <c r="D382" s="6">
        <v>0.8</v>
      </c>
      <c r="E382" s="6"/>
    </row>
    <row r="383" spans="1:5" s="30" customFormat="1" ht="18" customHeight="1" x14ac:dyDescent="0.25">
      <c r="A383" s="166" t="s">
        <v>92</v>
      </c>
      <c r="B383" s="20" t="s">
        <v>105</v>
      </c>
      <c r="C383" s="23"/>
      <c r="D383" s="21">
        <f t="shared" ref="D383:E383" si="72">SUM(D384)</f>
        <v>45.4</v>
      </c>
      <c r="E383" s="85">
        <f t="shared" si="72"/>
        <v>0</v>
      </c>
    </row>
    <row r="384" spans="1:5" s="30" customFormat="1" ht="15" customHeight="1" x14ac:dyDescent="0.25">
      <c r="A384" s="165"/>
      <c r="B384" s="13" t="s">
        <v>113</v>
      </c>
      <c r="C384" s="15" t="s">
        <v>17</v>
      </c>
      <c r="D384" s="17">
        <f t="shared" ref="D384:E384" si="73">SUM(D385+D388)</f>
        <v>45.4</v>
      </c>
      <c r="E384" s="86">
        <f t="shared" si="73"/>
        <v>0</v>
      </c>
    </row>
    <row r="385" spans="1:5" s="30" customFormat="1" ht="15" customHeight="1" x14ac:dyDescent="0.25">
      <c r="A385" s="165"/>
      <c r="B385" s="36" t="s">
        <v>16</v>
      </c>
      <c r="C385" s="172"/>
      <c r="D385" s="6">
        <f>SUM(D386:D387)</f>
        <v>44.8</v>
      </c>
      <c r="E385" s="6"/>
    </row>
    <row r="386" spans="1:5" s="35" customFormat="1" ht="15" customHeight="1" x14ac:dyDescent="0.25">
      <c r="A386" s="165"/>
      <c r="B386" s="38" t="s">
        <v>13</v>
      </c>
      <c r="C386" s="173"/>
      <c r="D386" s="34">
        <v>1.9</v>
      </c>
      <c r="E386" s="34"/>
    </row>
    <row r="387" spans="1:5" s="35" customFormat="1" ht="15" customHeight="1" x14ac:dyDescent="0.25">
      <c r="A387" s="165"/>
      <c r="B387" s="38" t="s">
        <v>133</v>
      </c>
      <c r="C387" s="173"/>
      <c r="D387" s="34">
        <v>42.9</v>
      </c>
      <c r="E387" s="34"/>
    </row>
    <row r="388" spans="1:5" s="30" customFormat="1" ht="15" customHeight="1" x14ac:dyDescent="0.25">
      <c r="A388" s="165"/>
      <c r="B388" s="39" t="s">
        <v>14</v>
      </c>
      <c r="C388" s="174"/>
      <c r="D388" s="6">
        <v>0.6</v>
      </c>
      <c r="E388" s="6"/>
    </row>
    <row r="389" spans="1:5" s="30" customFormat="1" ht="18" customHeight="1" x14ac:dyDescent="0.25">
      <c r="A389" s="166" t="s">
        <v>94</v>
      </c>
      <c r="B389" s="20" t="s">
        <v>106</v>
      </c>
      <c r="C389" s="23"/>
      <c r="D389" s="21">
        <f t="shared" ref="D389:E389" si="74">SUM(D390)</f>
        <v>13.5</v>
      </c>
      <c r="E389" s="85">
        <f t="shared" si="74"/>
        <v>0</v>
      </c>
    </row>
    <row r="390" spans="1:5" s="30" customFormat="1" x14ac:dyDescent="0.25">
      <c r="A390" s="165"/>
      <c r="B390" s="13" t="s">
        <v>113</v>
      </c>
      <c r="C390" s="15" t="s">
        <v>17</v>
      </c>
      <c r="D390" s="17">
        <f>SUM(D391+D394)</f>
        <v>13.5</v>
      </c>
      <c r="E390" s="86">
        <f>SUM(E391+E394)</f>
        <v>0</v>
      </c>
    </row>
    <row r="391" spans="1:5" s="30" customFormat="1" ht="15" customHeight="1" x14ac:dyDescent="0.25">
      <c r="A391" s="155"/>
      <c r="B391" s="36" t="s">
        <v>16</v>
      </c>
      <c r="C391" s="172"/>
      <c r="D391" s="6">
        <f>SUM(D392:D393)</f>
        <v>6.9</v>
      </c>
      <c r="E391" s="19"/>
    </row>
    <row r="392" spans="1:5" s="35" customFormat="1" ht="15" customHeight="1" x14ac:dyDescent="0.25">
      <c r="A392" s="155"/>
      <c r="B392" s="38" t="s">
        <v>13</v>
      </c>
      <c r="C392" s="173"/>
      <c r="D392" s="34">
        <v>2.9</v>
      </c>
      <c r="E392" s="34"/>
    </row>
    <row r="393" spans="1:5" s="35" customFormat="1" ht="15" customHeight="1" x14ac:dyDescent="0.25">
      <c r="A393" s="155"/>
      <c r="B393" s="38" t="s">
        <v>133</v>
      </c>
      <c r="C393" s="173"/>
      <c r="D393" s="34">
        <v>4</v>
      </c>
      <c r="E393" s="34"/>
    </row>
    <row r="394" spans="1:5" s="30" customFormat="1" ht="15" customHeight="1" x14ac:dyDescent="0.25">
      <c r="A394" s="155"/>
      <c r="B394" s="39" t="s">
        <v>14</v>
      </c>
      <c r="C394" s="174"/>
      <c r="D394" s="6">
        <v>6.6</v>
      </c>
      <c r="E394" s="6"/>
    </row>
    <row r="395" spans="1:5" s="30" customFormat="1" ht="18" customHeight="1" x14ac:dyDescent="0.25">
      <c r="A395" s="166" t="s">
        <v>96</v>
      </c>
      <c r="B395" s="20" t="s">
        <v>107</v>
      </c>
      <c r="C395" s="23"/>
      <c r="D395" s="21">
        <f t="shared" ref="D395:E395" si="75">SUM(D396)</f>
        <v>15.299999999999999</v>
      </c>
      <c r="E395" s="85">
        <f t="shared" si="75"/>
        <v>0</v>
      </c>
    </row>
    <row r="396" spans="1:5" s="30" customFormat="1" ht="15" customHeight="1" x14ac:dyDescent="0.25">
      <c r="A396" s="165"/>
      <c r="B396" s="13" t="s">
        <v>113</v>
      </c>
      <c r="C396" s="15" t="s">
        <v>17</v>
      </c>
      <c r="D396" s="17">
        <f>SUM(D397+D400)</f>
        <v>15.299999999999999</v>
      </c>
      <c r="E396" s="86">
        <f>SUM(E397+E400)</f>
        <v>0</v>
      </c>
    </row>
    <row r="397" spans="1:5" s="30" customFormat="1" ht="15" customHeight="1" x14ac:dyDescent="0.25">
      <c r="A397" s="155"/>
      <c r="B397" s="36" t="s">
        <v>16</v>
      </c>
      <c r="C397" s="172"/>
      <c r="D397" s="6">
        <f>SUM(D398:D399)</f>
        <v>14.6</v>
      </c>
      <c r="E397" s="19"/>
    </row>
    <row r="398" spans="1:5" s="35" customFormat="1" ht="15" customHeight="1" x14ac:dyDescent="0.25">
      <c r="A398" s="155"/>
      <c r="B398" s="38" t="s">
        <v>13</v>
      </c>
      <c r="C398" s="173"/>
      <c r="D398" s="34">
        <v>4.0999999999999996</v>
      </c>
      <c r="E398" s="34"/>
    </row>
    <row r="399" spans="1:5" s="35" customFormat="1" ht="15" customHeight="1" x14ac:dyDescent="0.25">
      <c r="A399" s="155"/>
      <c r="B399" s="38" t="s">
        <v>133</v>
      </c>
      <c r="C399" s="173"/>
      <c r="D399" s="34">
        <v>10.5</v>
      </c>
      <c r="E399" s="34"/>
    </row>
    <row r="400" spans="1:5" s="30" customFormat="1" ht="15" customHeight="1" x14ac:dyDescent="0.25">
      <c r="A400" s="155"/>
      <c r="B400" s="39" t="s">
        <v>14</v>
      </c>
      <c r="C400" s="174"/>
      <c r="D400" s="6">
        <v>0.7</v>
      </c>
      <c r="E400" s="6"/>
    </row>
    <row r="401" spans="1:5" s="30" customFormat="1" ht="18" customHeight="1" x14ac:dyDescent="0.25">
      <c r="A401" s="166" t="s">
        <v>98</v>
      </c>
      <c r="B401" s="20" t="s">
        <v>108</v>
      </c>
      <c r="C401" s="23"/>
      <c r="D401" s="21">
        <f t="shared" ref="D401:E401" si="76">SUM(D402)</f>
        <v>6.5</v>
      </c>
      <c r="E401" s="85">
        <f t="shared" si="76"/>
        <v>0</v>
      </c>
    </row>
    <row r="402" spans="1:5" s="30" customFormat="1" ht="15" customHeight="1" x14ac:dyDescent="0.25">
      <c r="A402" s="165"/>
      <c r="B402" s="13" t="s">
        <v>113</v>
      </c>
      <c r="C402" s="15" t="s">
        <v>17</v>
      </c>
      <c r="D402" s="17">
        <f>SUM(D403+D406)</f>
        <v>6.5</v>
      </c>
      <c r="E402" s="86">
        <f>SUM(E403+E406)</f>
        <v>0</v>
      </c>
    </row>
    <row r="403" spans="1:5" s="30" customFormat="1" ht="15" customHeight="1" x14ac:dyDescent="0.25">
      <c r="A403" s="165"/>
      <c r="B403" s="36" t="s">
        <v>16</v>
      </c>
      <c r="C403" s="121"/>
      <c r="D403" s="6">
        <f>SUM(D404:D405)</f>
        <v>5.9</v>
      </c>
      <c r="E403" s="19"/>
    </row>
    <row r="404" spans="1:5" s="30" customFormat="1" ht="15" customHeight="1" x14ac:dyDescent="0.25">
      <c r="A404" s="165"/>
      <c r="B404" s="38" t="s">
        <v>13</v>
      </c>
      <c r="C404" s="122"/>
      <c r="D404" s="33">
        <v>1.4</v>
      </c>
      <c r="E404" s="34"/>
    </row>
    <row r="405" spans="1:5" s="30" customFormat="1" ht="15" customHeight="1" x14ac:dyDescent="0.25">
      <c r="A405" s="165"/>
      <c r="B405" s="38" t="s">
        <v>133</v>
      </c>
      <c r="C405" s="122"/>
      <c r="D405" s="33">
        <v>4.5</v>
      </c>
      <c r="E405" s="34"/>
    </row>
    <row r="406" spans="1:5" s="30" customFormat="1" ht="15" customHeight="1" x14ac:dyDescent="0.25">
      <c r="A406" s="165"/>
      <c r="B406" s="39" t="s">
        <v>14</v>
      </c>
      <c r="C406" s="123"/>
      <c r="D406" s="19">
        <v>0.6</v>
      </c>
      <c r="E406" s="6"/>
    </row>
    <row r="407" spans="1:5" s="30" customFormat="1" ht="18" customHeight="1" x14ac:dyDescent="0.25">
      <c r="A407" s="124" t="s">
        <v>137</v>
      </c>
      <c r="B407" s="22" t="s">
        <v>138</v>
      </c>
      <c r="C407" s="26"/>
      <c r="D407" s="21">
        <f t="shared" ref="D407:E408" si="77">SUM(D408)</f>
        <v>52</v>
      </c>
      <c r="E407" s="85">
        <f t="shared" si="77"/>
        <v>0</v>
      </c>
    </row>
    <row r="408" spans="1:5" s="30" customFormat="1" ht="15" customHeight="1" x14ac:dyDescent="0.25">
      <c r="A408" s="125"/>
      <c r="B408" s="14" t="s">
        <v>122</v>
      </c>
      <c r="C408" s="11" t="s">
        <v>9</v>
      </c>
      <c r="D408" s="17">
        <f t="shared" si="77"/>
        <v>52</v>
      </c>
      <c r="E408" s="86">
        <f t="shared" si="77"/>
        <v>0</v>
      </c>
    </row>
    <row r="409" spans="1:5" s="30" customFormat="1" ht="15" customHeight="1" x14ac:dyDescent="0.25">
      <c r="A409" s="125"/>
      <c r="B409" s="36" t="s">
        <v>16</v>
      </c>
      <c r="C409" s="130"/>
      <c r="D409" s="6">
        <f>SUM(D410)</f>
        <v>52</v>
      </c>
      <c r="E409" s="6"/>
    </row>
    <row r="410" spans="1:5" s="30" customFormat="1" ht="15" customHeight="1" x14ac:dyDescent="0.25">
      <c r="A410" s="126"/>
      <c r="B410" s="38" t="s">
        <v>133</v>
      </c>
      <c r="C410" s="131"/>
      <c r="D410" s="43">
        <v>52</v>
      </c>
      <c r="E410" s="43"/>
    </row>
    <row r="411" spans="1:5" s="30" customFormat="1" ht="18" customHeight="1" x14ac:dyDescent="0.25">
      <c r="A411" s="155" t="s">
        <v>139</v>
      </c>
      <c r="B411" s="111" t="s">
        <v>109</v>
      </c>
      <c r="C411" s="110"/>
      <c r="D411" s="21">
        <f t="shared" ref="D411:E411" si="78">SUM(D412)</f>
        <v>212.60000000000002</v>
      </c>
      <c r="E411" s="21">
        <f t="shared" si="78"/>
        <v>118.5</v>
      </c>
    </row>
    <row r="412" spans="1:5" s="30" customFormat="1" ht="15" customHeight="1" x14ac:dyDescent="0.25">
      <c r="A412" s="165"/>
      <c r="B412" s="27" t="s">
        <v>126</v>
      </c>
      <c r="C412" s="11" t="s">
        <v>20</v>
      </c>
      <c r="D412" s="17">
        <f>SUM(D413+D417)</f>
        <v>212.60000000000002</v>
      </c>
      <c r="E412" s="17">
        <f>SUM(E413+E417)</f>
        <v>118.5</v>
      </c>
    </row>
    <row r="413" spans="1:5" s="30" customFormat="1" ht="15" customHeight="1" x14ac:dyDescent="0.25">
      <c r="A413" s="155"/>
      <c r="B413" s="36" t="s">
        <v>16</v>
      </c>
      <c r="C413" s="175"/>
      <c r="D413" s="6">
        <f>SUM(D414:D416)</f>
        <v>178.4</v>
      </c>
      <c r="E413" s="6">
        <f>SUM(E414:E416)</f>
        <v>98.5</v>
      </c>
    </row>
    <row r="414" spans="1:5" s="35" customFormat="1" ht="15" customHeight="1" x14ac:dyDescent="0.25">
      <c r="A414" s="155"/>
      <c r="B414" s="38" t="s">
        <v>18</v>
      </c>
      <c r="C414" s="173"/>
      <c r="D414" s="43">
        <v>61.1</v>
      </c>
      <c r="E414" s="43">
        <v>54.5</v>
      </c>
    </row>
    <row r="415" spans="1:5" s="35" customFormat="1" ht="15" customHeight="1" x14ac:dyDescent="0.25">
      <c r="A415" s="155"/>
      <c r="B415" s="38" t="s">
        <v>13</v>
      </c>
      <c r="C415" s="173"/>
      <c r="D415" s="43">
        <v>2.4</v>
      </c>
      <c r="E415" s="43"/>
    </row>
    <row r="416" spans="1:5" s="35" customFormat="1" ht="15" customHeight="1" x14ac:dyDescent="0.25">
      <c r="A416" s="155"/>
      <c r="B416" s="38" t="s">
        <v>133</v>
      </c>
      <c r="C416" s="173"/>
      <c r="D416" s="43">
        <v>114.9</v>
      </c>
      <c r="E416" s="43">
        <v>44</v>
      </c>
    </row>
    <row r="417" spans="1:5" s="30" customFormat="1" ht="15" customHeight="1" x14ac:dyDescent="0.25">
      <c r="A417" s="155"/>
      <c r="B417" s="39" t="s">
        <v>14</v>
      </c>
      <c r="C417" s="176"/>
      <c r="D417" s="6">
        <v>34.200000000000003</v>
      </c>
      <c r="E417" s="6">
        <v>20</v>
      </c>
    </row>
    <row r="418" spans="1:5" s="30" customFormat="1" ht="21" customHeight="1" x14ac:dyDescent="0.25">
      <c r="A418" s="167" t="s">
        <v>110</v>
      </c>
      <c r="B418" s="168"/>
      <c r="C418" s="2"/>
      <c r="D418" s="3">
        <f>SUM(D447+D445+D439+D434+D429+D424+D419+D453)</f>
        <v>5106.5</v>
      </c>
      <c r="E418" s="3">
        <f>SUM(E447+E445+E439+E434+E429+E424+E419)</f>
        <v>133.6</v>
      </c>
    </row>
    <row r="419" spans="1:5" s="30" customFormat="1" ht="15" customHeight="1" x14ac:dyDescent="0.25">
      <c r="A419" s="169" t="s">
        <v>111</v>
      </c>
      <c r="B419" s="170"/>
      <c r="C419" s="47" t="s">
        <v>9</v>
      </c>
      <c r="D419" s="4">
        <f>SUM(D420+D423)</f>
        <v>274.60000000000002</v>
      </c>
      <c r="E419" s="103">
        <f>SUM(E420+E423)</f>
        <v>0</v>
      </c>
    </row>
    <row r="420" spans="1:5" s="30" customFormat="1" ht="15" customHeight="1" x14ac:dyDescent="0.25">
      <c r="A420" s="160"/>
      <c r="B420" s="48" t="s">
        <v>12</v>
      </c>
      <c r="C420" s="49"/>
      <c r="D420" s="50">
        <f>SUM(D421:D422)</f>
        <v>245</v>
      </c>
      <c r="E420" s="50"/>
    </row>
    <row r="421" spans="1:5" s="35" customFormat="1" ht="15" customHeight="1" x14ac:dyDescent="0.25">
      <c r="A421" s="160"/>
      <c r="B421" s="51" t="s">
        <v>13</v>
      </c>
      <c r="C421" s="162"/>
      <c r="D421" s="52">
        <f>SUM(D14+D19+D47+D62+D74+D87+D100+D116+D129+D142+D157+D170+D183+D196)</f>
        <v>32.1</v>
      </c>
      <c r="E421" s="52"/>
    </row>
    <row r="422" spans="1:5" s="35" customFormat="1" ht="15" customHeight="1" x14ac:dyDescent="0.25">
      <c r="A422" s="160"/>
      <c r="B422" s="51" t="s">
        <v>133</v>
      </c>
      <c r="C422" s="164"/>
      <c r="D422" s="52">
        <f>SUM(D20+D48+D75+D88+D101+D130+D158+D143+D63++D171+D197+D117+D184+D410+D15)</f>
        <v>212.9</v>
      </c>
      <c r="E422" s="52"/>
    </row>
    <row r="423" spans="1:5" s="30" customFormat="1" ht="15" customHeight="1" x14ac:dyDescent="0.25">
      <c r="A423" s="160"/>
      <c r="B423" s="53" t="s">
        <v>14</v>
      </c>
      <c r="C423" s="49"/>
      <c r="D423" s="50">
        <f>SUM(D21)</f>
        <v>29.6</v>
      </c>
      <c r="E423" s="50"/>
    </row>
    <row r="424" spans="1:5" s="30" customFormat="1" ht="15" customHeight="1" x14ac:dyDescent="0.25">
      <c r="A424" s="161" t="s">
        <v>112</v>
      </c>
      <c r="B424" s="161"/>
      <c r="C424" s="54" t="s">
        <v>15</v>
      </c>
      <c r="D424" s="5">
        <f>SUM(D425+D428)</f>
        <v>2763.7999999999997</v>
      </c>
      <c r="E424" s="5">
        <f>SUM(E425+E428)</f>
        <v>14.700000000000001</v>
      </c>
    </row>
    <row r="425" spans="1:5" s="30" customFormat="1" ht="15" customHeight="1" x14ac:dyDescent="0.25">
      <c r="A425" s="160"/>
      <c r="B425" s="48" t="s">
        <v>12</v>
      </c>
      <c r="C425" s="49"/>
      <c r="D425" s="50">
        <f>SUM(D426:D427)</f>
        <v>2635.7</v>
      </c>
      <c r="E425" s="50">
        <f>SUM(E426:E427)</f>
        <v>14.700000000000001</v>
      </c>
    </row>
    <row r="426" spans="1:5" s="35" customFormat="1" ht="15" customHeight="1" x14ac:dyDescent="0.25">
      <c r="A426" s="160"/>
      <c r="B426" s="51" t="s">
        <v>13</v>
      </c>
      <c r="C426" s="162"/>
      <c r="D426" s="52">
        <f>SUM(D209+D215+D220+D226+D232+D238+D244+D250+D256+D262+D268+D274+D280+D286+D292+D298+D304+D310+D319+D323)</f>
        <v>179.9</v>
      </c>
      <c r="E426" s="52"/>
    </row>
    <row r="427" spans="1:5" s="35" customFormat="1" ht="15" customHeight="1" x14ac:dyDescent="0.25">
      <c r="A427" s="160"/>
      <c r="B427" s="51" t="s">
        <v>133</v>
      </c>
      <c r="C427" s="163"/>
      <c r="D427" s="52">
        <f>SUM(D210+D221+D227+D233+D239+D245+D251+D281+D257+D263+D269+D275+D293+D299+D305+D216+D287+D324+D311)</f>
        <v>2455.7999999999997</v>
      </c>
      <c r="E427" s="52">
        <f>SUM(E210+E221+E227+E233+E239+E245+E251+E281+E257+E263+E269+E275+E293+E299+E305+E216+E287+E324+E311)</f>
        <v>14.700000000000001</v>
      </c>
    </row>
    <row r="428" spans="1:5" s="30" customFormat="1" ht="15" customHeight="1" x14ac:dyDescent="0.25">
      <c r="A428" s="160"/>
      <c r="B428" s="53" t="s">
        <v>14</v>
      </c>
      <c r="C428" s="49"/>
      <c r="D428" s="50">
        <f>SUM(D211+D222+D228+D240+D246+D252+D258+D264+D270+D276+D282+D288+D294+D300+D306+D312+D325+D234)</f>
        <v>128.1</v>
      </c>
      <c r="E428" s="50"/>
    </row>
    <row r="429" spans="1:5" s="30" customFormat="1" ht="15" customHeight="1" x14ac:dyDescent="0.25">
      <c r="A429" s="161" t="s">
        <v>113</v>
      </c>
      <c r="B429" s="161"/>
      <c r="C429" s="54" t="s">
        <v>17</v>
      </c>
      <c r="D429" s="5">
        <f>SUM(D430+D433)</f>
        <v>786.9</v>
      </c>
      <c r="E429" s="5">
        <f>SUM(E430+E433)</f>
        <v>0.4</v>
      </c>
    </row>
    <row r="430" spans="1:5" s="30" customFormat="1" ht="15" customHeight="1" x14ac:dyDescent="0.25">
      <c r="A430" s="160"/>
      <c r="B430" s="48" t="s">
        <v>12</v>
      </c>
      <c r="C430" s="49"/>
      <c r="D430" s="50">
        <f>SUM(D431:D432)</f>
        <v>770.19999999999993</v>
      </c>
      <c r="E430" s="50">
        <f>SUM(E431:E432)</f>
        <v>0.4</v>
      </c>
    </row>
    <row r="431" spans="1:5" s="35" customFormat="1" ht="15" customHeight="1" x14ac:dyDescent="0.25">
      <c r="A431" s="160"/>
      <c r="B431" s="51" t="s">
        <v>13</v>
      </c>
      <c r="C431" s="162"/>
      <c r="D431" s="52">
        <f>SUM(D24+D329+D335+D341+D347+D353+D359+D365+D374+D380+D386+D392+D398+D404)</f>
        <v>49.199999999999996</v>
      </c>
      <c r="E431" s="52"/>
    </row>
    <row r="432" spans="1:5" s="35" customFormat="1" ht="15" customHeight="1" x14ac:dyDescent="0.25">
      <c r="A432" s="160"/>
      <c r="B432" s="51" t="s">
        <v>133</v>
      </c>
      <c r="C432" s="163"/>
      <c r="D432" s="52">
        <f>SUM(D104+D146+D330+D336+D354+D366+D375+D381+D387+D342+D399+D348+D360+D315+D25+D405+D393)</f>
        <v>720.99999999999989</v>
      </c>
      <c r="E432" s="52">
        <f>SUM(E104+E146+E330+E336+E354+E366+E375+E381+E387+E342+E399+E348+E360+E315+E25+E405+E393)</f>
        <v>0.4</v>
      </c>
    </row>
    <row r="433" spans="1:5" s="30" customFormat="1" ht="15" customHeight="1" x14ac:dyDescent="0.25">
      <c r="A433" s="160"/>
      <c r="B433" s="53" t="s">
        <v>14</v>
      </c>
      <c r="C433" s="49"/>
      <c r="D433" s="50">
        <f>SUM(D331+D337+D343+D349+D355+D361+D367+D376+D382+D388+D394+D400+D406)</f>
        <v>16.700000000000003</v>
      </c>
      <c r="E433" s="50"/>
    </row>
    <row r="434" spans="1:5" s="30" customFormat="1" ht="15" customHeight="1" x14ac:dyDescent="0.25">
      <c r="A434" s="161" t="s">
        <v>114</v>
      </c>
      <c r="B434" s="161"/>
      <c r="C434" s="54" t="s">
        <v>19</v>
      </c>
      <c r="D434" s="5">
        <f>SUM(D435+D438)</f>
        <v>548.70000000000005</v>
      </c>
      <c r="E434" s="96">
        <f>SUM(E435+E438)</f>
        <v>0</v>
      </c>
    </row>
    <row r="435" spans="1:5" s="30" customFormat="1" ht="15" customHeight="1" x14ac:dyDescent="0.25">
      <c r="A435" s="160"/>
      <c r="B435" s="48" t="s">
        <v>12</v>
      </c>
      <c r="C435" s="49"/>
      <c r="D435" s="50">
        <f>SUM(D436:D437)</f>
        <v>525.70000000000005</v>
      </c>
      <c r="E435" s="50"/>
    </row>
    <row r="436" spans="1:5" s="35" customFormat="1" ht="15" customHeight="1" x14ac:dyDescent="0.25">
      <c r="A436" s="160"/>
      <c r="B436" s="51" t="s">
        <v>13</v>
      </c>
      <c r="C436" s="162"/>
      <c r="D436" s="52">
        <f>SUM(D28+D91+D200)</f>
        <v>18.3</v>
      </c>
      <c r="E436" s="52"/>
    </row>
    <row r="437" spans="1:5" s="35" customFormat="1" ht="15" customHeight="1" x14ac:dyDescent="0.25">
      <c r="A437" s="160"/>
      <c r="B437" s="51" t="s">
        <v>133</v>
      </c>
      <c r="C437" s="163"/>
      <c r="D437" s="52">
        <f>SUM(D29+D51+D66+D92+D133+D149+D187+D201+D370+D174+D120+D161+D107+D78)</f>
        <v>507.40000000000003</v>
      </c>
      <c r="E437" s="52"/>
    </row>
    <row r="438" spans="1:5" s="30" customFormat="1" ht="15" customHeight="1" x14ac:dyDescent="0.25">
      <c r="A438" s="160"/>
      <c r="B438" s="53" t="s">
        <v>14</v>
      </c>
      <c r="C438" s="49"/>
      <c r="D438" s="50">
        <f>SUM(D52+D67+D79+D93+D108+D121+D134+D150+D162+D175+D188+D202)</f>
        <v>22.999999999999996</v>
      </c>
      <c r="E438" s="50"/>
    </row>
    <row r="439" spans="1:5" s="30" customFormat="1" ht="15" customHeight="1" x14ac:dyDescent="0.25">
      <c r="A439" s="161" t="s">
        <v>115</v>
      </c>
      <c r="B439" s="161"/>
      <c r="C439" s="54" t="s">
        <v>20</v>
      </c>
      <c r="D439" s="5">
        <f>SUM(D440+D444)</f>
        <v>236.5</v>
      </c>
      <c r="E439" s="5">
        <f>SUM(E440+E444)</f>
        <v>118.5</v>
      </c>
    </row>
    <row r="440" spans="1:5" s="30" customFormat="1" ht="15" customHeight="1" x14ac:dyDescent="0.25">
      <c r="A440" s="160"/>
      <c r="B440" s="48" t="s">
        <v>16</v>
      </c>
      <c r="C440" s="49"/>
      <c r="D440" s="50">
        <f>SUM(D441:D443)</f>
        <v>202.29999999999998</v>
      </c>
      <c r="E440" s="50">
        <f>SUM(E441:E443)</f>
        <v>98.5</v>
      </c>
    </row>
    <row r="441" spans="1:5" s="35" customFormat="1" ht="15" customHeight="1" x14ac:dyDescent="0.25">
      <c r="A441" s="160"/>
      <c r="B441" s="51" t="s">
        <v>13</v>
      </c>
      <c r="C441" s="162"/>
      <c r="D441" s="52">
        <f>SUM(D32+D55+D70+D82+D96+D111+D124+D137+D153+D165+D178+D191+D205+D415)</f>
        <v>18.199999999999992</v>
      </c>
      <c r="E441" s="52"/>
    </row>
    <row r="442" spans="1:5" s="35" customFormat="1" ht="15" customHeight="1" x14ac:dyDescent="0.25">
      <c r="A442" s="160"/>
      <c r="B442" s="51" t="s">
        <v>133</v>
      </c>
      <c r="C442" s="163"/>
      <c r="D442" s="52">
        <f>SUM(D416+D166+D179+D83+D112+D125+D138+D192)</f>
        <v>123</v>
      </c>
      <c r="E442" s="52">
        <f>SUM(E416+E166+E179)</f>
        <v>44</v>
      </c>
    </row>
    <row r="443" spans="1:5" s="35" customFormat="1" ht="15" customHeight="1" x14ac:dyDescent="0.25">
      <c r="A443" s="160"/>
      <c r="B443" s="51" t="s">
        <v>18</v>
      </c>
      <c r="C443" s="163"/>
      <c r="D443" s="52">
        <f>SUM(D414)</f>
        <v>61.1</v>
      </c>
      <c r="E443" s="52">
        <f>SUM(E414)</f>
        <v>54.5</v>
      </c>
    </row>
    <row r="444" spans="1:5" s="30" customFormat="1" ht="15" customHeight="1" x14ac:dyDescent="0.25">
      <c r="A444" s="160"/>
      <c r="B444" s="53" t="s">
        <v>14</v>
      </c>
      <c r="C444" s="49"/>
      <c r="D444" s="50">
        <f>SUM(D417)</f>
        <v>34.200000000000003</v>
      </c>
      <c r="E444" s="50">
        <f>SUM(E417)</f>
        <v>20</v>
      </c>
    </row>
    <row r="445" spans="1:5" s="30" customFormat="1" ht="15" customHeight="1" x14ac:dyDescent="0.25">
      <c r="A445" s="161" t="s">
        <v>116</v>
      </c>
      <c r="B445" s="161"/>
      <c r="C445" s="54" t="s">
        <v>21</v>
      </c>
      <c r="D445" s="5">
        <f>SUM(D446)</f>
        <v>15.3</v>
      </c>
      <c r="E445" s="96">
        <v>0</v>
      </c>
    </row>
    <row r="446" spans="1:5" s="30" customFormat="1" ht="15" customHeight="1" x14ac:dyDescent="0.25">
      <c r="A446" s="59"/>
      <c r="B446" s="48" t="s">
        <v>117</v>
      </c>
      <c r="C446" s="55"/>
      <c r="D446" s="56">
        <f>SUM(D34)</f>
        <v>15.3</v>
      </c>
      <c r="E446" s="56"/>
    </row>
    <row r="447" spans="1:5" s="30" customFormat="1" ht="15" customHeight="1" x14ac:dyDescent="0.25">
      <c r="A447" s="161" t="s">
        <v>118</v>
      </c>
      <c r="B447" s="161"/>
      <c r="C447" s="54" t="s">
        <v>23</v>
      </c>
      <c r="D447" s="5">
        <f>SUM(D448+D452)</f>
        <v>462.3</v>
      </c>
      <c r="E447" s="96">
        <f>SUM(E448+E452)</f>
        <v>0</v>
      </c>
    </row>
    <row r="448" spans="1:5" s="30" customFormat="1" ht="15" customHeight="1" x14ac:dyDescent="0.25">
      <c r="A448" s="160"/>
      <c r="B448" s="48" t="s">
        <v>12</v>
      </c>
      <c r="C448" s="49"/>
      <c r="D448" s="50">
        <f>SUM(D449:D451)</f>
        <v>217.3</v>
      </c>
      <c r="E448" s="50"/>
    </row>
    <row r="449" spans="1:5" s="35" customFormat="1" ht="15" customHeight="1" x14ac:dyDescent="0.25">
      <c r="A449" s="160"/>
      <c r="B449" s="51" t="s">
        <v>13</v>
      </c>
      <c r="C449" s="49"/>
      <c r="D449" s="52">
        <f>SUM(D37)</f>
        <v>0.2</v>
      </c>
      <c r="E449" s="52"/>
    </row>
    <row r="450" spans="1:5" s="35" customFormat="1" ht="15" customHeight="1" x14ac:dyDescent="0.25">
      <c r="A450" s="160"/>
      <c r="B450" s="51" t="s">
        <v>136</v>
      </c>
      <c r="C450" s="49"/>
      <c r="D450" s="52">
        <f>SUM(D39)</f>
        <v>172.3</v>
      </c>
      <c r="E450" s="52"/>
    </row>
    <row r="451" spans="1:5" s="35" customFormat="1" ht="15" customHeight="1" x14ac:dyDescent="0.25">
      <c r="A451" s="160"/>
      <c r="B451" s="51" t="s">
        <v>133</v>
      </c>
      <c r="C451" s="49"/>
      <c r="D451" s="52">
        <f>SUM(D58+D38)</f>
        <v>44.8</v>
      </c>
      <c r="E451" s="52"/>
    </row>
    <row r="452" spans="1:5" s="30" customFormat="1" ht="15" customHeight="1" x14ac:dyDescent="0.25">
      <c r="A452" s="160"/>
      <c r="B452" s="48" t="s">
        <v>117</v>
      </c>
      <c r="C452" s="55"/>
      <c r="D452" s="56">
        <f>SUM(D40)</f>
        <v>245</v>
      </c>
      <c r="E452" s="56"/>
    </row>
    <row r="453" spans="1:5" s="30" customFormat="1" ht="15" customHeight="1" x14ac:dyDescent="0.25">
      <c r="A453" s="161" t="s">
        <v>135</v>
      </c>
      <c r="B453" s="161"/>
      <c r="C453" s="54" t="s">
        <v>134</v>
      </c>
      <c r="D453" s="5">
        <f>SUM(D454)</f>
        <v>18.399999999999999</v>
      </c>
      <c r="E453" s="96">
        <f>SUM(E454)</f>
        <v>0</v>
      </c>
    </row>
    <row r="454" spans="1:5" s="30" customFormat="1" ht="15" customHeight="1" x14ac:dyDescent="0.25">
      <c r="A454" s="183"/>
      <c r="B454" s="119" t="s">
        <v>12</v>
      </c>
      <c r="C454" s="49"/>
      <c r="D454" s="50">
        <f>SUM(D455:D455)</f>
        <v>18.399999999999999</v>
      </c>
      <c r="E454" s="50"/>
    </row>
    <row r="455" spans="1:5" s="30" customFormat="1" ht="15" customHeight="1" x14ac:dyDescent="0.25">
      <c r="A455" s="184"/>
      <c r="B455" s="120" t="s">
        <v>13</v>
      </c>
      <c r="C455" s="49"/>
      <c r="D455" s="52">
        <f>SUM(D43)</f>
        <v>18.399999999999999</v>
      </c>
      <c r="E455" s="52"/>
    </row>
    <row r="456" spans="1:5" x14ac:dyDescent="0.25">
      <c r="A456" s="159" t="s">
        <v>119</v>
      </c>
      <c r="B456" s="159"/>
      <c r="C456" s="159"/>
      <c r="D456" s="159"/>
      <c r="E456" s="159"/>
    </row>
  </sheetData>
  <mergeCells count="154">
    <mergeCell ref="A16:A43"/>
    <mergeCell ref="A454:A455"/>
    <mergeCell ref="C204:C205"/>
    <mergeCell ref="C309:C312"/>
    <mergeCell ref="C199:C202"/>
    <mergeCell ref="C208:C211"/>
    <mergeCell ref="C214:C216"/>
    <mergeCell ref="C334:C337"/>
    <mergeCell ref="A295:A300"/>
    <mergeCell ref="A301:A306"/>
    <mergeCell ref="A271:A276"/>
    <mergeCell ref="A316:A319"/>
    <mergeCell ref="C273:C276"/>
    <mergeCell ref="A326:A331"/>
    <mergeCell ref="A332:A337"/>
    <mergeCell ref="C231:C234"/>
    <mergeCell ref="A206:A211"/>
    <mergeCell ref="C243:C246"/>
    <mergeCell ref="C249:C252"/>
    <mergeCell ref="C314:C315"/>
    <mergeCell ref="A307:A315"/>
    <mergeCell ref="A212:A216"/>
    <mergeCell ref="A235:A240"/>
    <mergeCell ref="A241:A246"/>
    <mergeCell ref="A247:A252"/>
    <mergeCell ref="A253:A258"/>
    <mergeCell ref="A259:A264"/>
    <mergeCell ref="A217:A222"/>
    <mergeCell ref="C322:C325"/>
    <mergeCell ref="C318:C319"/>
    <mergeCell ref="C219:C222"/>
    <mergeCell ref="C279:C282"/>
    <mergeCell ref="C285:C288"/>
    <mergeCell ref="C291:C294"/>
    <mergeCell ref="C297:C300"/>
    <mergeCell ref="C303:C306"/>
    <mergeCell ref="A223:A228"/>
    <mergeCell ref="A289:A294"/>
    <mergeCell ref="A229:A234"/>
    <mergeCell ref="C267:C270"/>
    <mergeCell ref="C225:C228"/>
    <mergeCell ref="C237:C240"/>
    <mergeCell ref="C255:C258"/>
    <mergeCell ref="C261:C264"/>
    <mergeCell ref="A265:A270"/>
    <mergeCell ref="A277:A282"/>
    <mergeCell ref="C328:C331"/>
    <mergeCell ref="A395:A400"/>
    <mergeCell ref="A383:A388"/>
    <mergeCell ref="A344:A349"/>
    <mergeCell ref="A283:A288"/>
    <mergeCell ref="A320:A325"/>
    <mergeCell ref="C340:C343"/>
    <mergeCell ref="A362:A370"/>
    <mergeCell ref="C369:C370"/>
    <mergeCell ref="A356:A361"/>
    <mergeCell ref="A411:A417"/>
    <mergeCell ref="A338:A343"/>
    <mergeCell ref="A418:B418"/>
    <mergeCell ref="A419:B419"/>
    <mergeCell ref="A389:A394"/>
    <mergeCell ref="A377:A382"/>
    <mergeCell ref="A371:A376"/>
    <mergeCell ref="C385:C388"/>
    <mergeCell ref="C391:C394"/>
    <mergeCell ref="C397:C400"/>
    <mergeCell ref="C403:C406"/>
    <mergeCell ref="C413:C417"/>
    <mergeCell ref="C358:C361"/>
    <mergeCell ref="C364:C367"/>
    <mergeCell ref="C373:C376"/>
    <mergeCell ref="C379:C382"/>
    <mergeCell ref="C346:C349"/>
    <mergeCell ref="A401:A406"/>
    <mergeCell ref="A350:A355"/>
    <mergeCell ref="C352:C355"/>
    <mergeCell ref="A456:E456"/>
    <mergeCell ref="A435:A438"/>
    <mergeCell ref="A439:B439"/>
    <mergeCell ref="A440:A444"/>
    <mergeCell ref="A445:B445"/>
    <mergeCell ref="A447:B447"/>
    <mergeCell ref="A420:A423"/>
    <mergeCell ref="A424:B424"/>
    <mergeCell ref="A425:A428"/>
    <mergeCell ref="A448:A452"/>
    <mergeCell ref="A429:B429"/>
    <mergeCell ref="A430:A433"/>
    <mergeCell ref="A434:B434"/>
    <mergeCell ref="C426:C427"/>
    <mergeCell ref="C431:C432"/>
    <mergeCell ref="C436:C437"/>
    <mergeCell ref="C441:C443"/>
    <mergeCell ref="C421:C422"/>
    <mergeCell ref="A453:B453"/>
    <mergeCell ref="A7:E7"/>
    <mergeCell ref="C141:C143"/>
    <mergeCell ref="C145:C146"/>
    <mergeCell ref="C86:C88"/>
    <mergeCell ref="A11:A14"/>
    <mergeCell ref="C13:C14"/>
    <mergeCell ref="C18:C21"/>
    <mergeCell ref="C27:C29"/>
    <mergeCell ref="C31:C32"/>
    <mergeCell ref="C73:C75"/>
    <mergeCell ref="C36:C40"/>
    <mergeCell ref="C46:C48"/>
    <mergeCell ref="C50:C52"/>
    <mergeCell ref="C54:C55"/>
    <mergeCell ref="C106:C108"/>
    <mergeCell ref="C115:C117"/>
    <mergeCell ref="C42:C43"/>
    <mergeCell ref="C132:C134"/>
    <mergeCell ref="C90:C93"/>
    <mergeCell ref="C57:C58"/>
    <mergeCell ref="A44:A58"/>
    <mergeCell ref="C23:C25"/>
    <mergeCell ref="A71:A83"/>
    <mergeCell ref="C77:C79"/>
    <mergeCell ref="A193:A205"/>
    <mergeCell ref="A407:A410"/>
    <mergeCell ref="C409:C410"/>
    <mergeCell ref="A59:A70"/>
    <mergeCell ref="A84:A96"/>
    <mergeCell ref="A139:A153"/>
    <mergeCell ref="A154:A166"/>
    <mergeCell ref="A167:A179"/>
    <mergeCell ref="C156:C158"/>
    <mergeCell ref="C148:C150"/>
    <mergeCell ref="C169:C171"/>
    <mergeCell ref="C61:C63"/>
    <mergeCell ref="C195:C197"/>
    <mergeCell ref="C128:C130"/>
    <mergeCell ref="C95:C96"/>
    <mergeCell ref="C99:C101"/>
    <mergeCell ref="C103:C104"/>
    <mergeCell ref="C65:C67"/>
    <mergeCell ref="C69:C70"/>
    <mergeCell ref="C186:C188"/>
    <mergeCell ref="C152:C153"/>
    <mergeCell ref="C160:C162"/>
    <mergeCell ref="C164:C166"/>
    <mergeCell ref="C182:C184"/>
    <mergeCell ref="C81:C83"/>
    <mergeCell ref="C110:C112"/>
    <mergeCell ref="A97:A112"/>
    <mergeCell ref="C123:C125"/>
    <mergeCell ref="A113:A125"/>
    <mergeCell ref="C136:C138"/>
    <mergeCell ref="A126:A138"/>
    <mergeCell ref="C190:C192"/>
    <mergeCell ref="A180:A192"/>
    <mergeCell ref="C177:C179"/>
    <mergeCell ref="C119:C121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2022-12-14T13:29:01Z</dcterms:modified>
</cp:coreProperties>
</file>