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3" i="1" l="1"/>
  <c r="D413" i="1"/>
  <c r="E404" i="1"/>
  <c r="D404" i="1"/>
  <c r="D406" i="1" l="1"/>
  <c r="D398" i="1"/>
  <c r="D399" i="1" l="1"/>
  <c r="D408" i="1" l="1"/>
  <c r="E408" i="1"/>
  <c r="E406" i="1"/>
  <c r="D405" i="1"/>
  <c r="E405" i="1"/>
  <c r="D407" i="1" l="1"/>
  <c r="E407" i="1"/>
  <c r="D409" i="1"/>
  <c r="D195" i="1"/>
  <c r="E195" i="1"/>
  <c r="D403" i="1"/>
  <c r="D402" i="1" l="1"/>
  <c r="D285" i="1"/>
  <c r="E285" i="1"/>
  <c r="D397" i="1"/>
  <c r="E397" i="1"/>
  <c r="D400" i="1"/>
  <c r="D401" i="1"/>
  <c r="E399" i="1"/>
  <c r="D396" i="1"/>
  <c r="E396" i="1"/>
  <c r="D395" i="1"/>
  <c r="D156" i="1"/>
  <c r="D394" i="1" l="1"/>
  <c r="D416" i="1"/>
  <c r="E415" i="1"/>
  <c r="D415" i="1"/>
  <c r="D414" i="1"/>
  <c r="D412" i="1"/>
  <c r="D411" i="1"/>
  <c r="D421" i="1"/>
  <c r="D420" i="1"/>
  <c r="E420" i="1"/>
  <c r="D419" i="1"/>
  <c r="D418" i="1"/>
  <c r="D410" i="1" l="1"/>
  <c r="D417" i="1"/>
  <c r="D427" i="1"/>
  <c r="D428" i="1"/>
  <c r="D425" i="1"/>
  <c r="D424" i="1"/>
  <c r="D423" i="1"/>
  <c r="D441" i="1" l="1"/>
  <c r="D442" i="1"/>
  <c r="D443" i="1"/>
  <c r="D444" i="1"/>
  <c r="D440" i="1"/>
  <c r="D437" i="1"/>
  <c r="D438" i="1"/>
  <c r="D436" i="1"/>
  <c r="D434" i="1"/>
  <c r="D433" i="1"/>
  <c r="D432" i="1"/>
  <c r="D431" i="1"/>
  <c r="D430" i="1"/>
  <c r="E430" i="1"/>
  <c r="D439" i="1" l="1"/>
  <c r="D435" i="1"/>
  <c r="D429" i="1"/>
  <c r="E293" i="1" l="1"/>
  <c r="E426" i="1" l="1"/>
  <c r="E390" i="1" l="1"/>
  <c r="E389" i="1" s="1"/>
  <c r="E382" i="1"/>
  <c r="E380" i="1"/>
  <c r="E370" i="1"/>
  <c r="E369" i="1" s="1"/>
  <c r="E375" i="1"/>
  <c r="E374" i="1" s="1"/>
  <c r="E365" i="1"/>
  <c r="E364" i="1" s="1"/>
  <c r="E360" i="1"/>
  <c r="E359" i="1" s="1"/>
  <c r="E355" i="1"/>
  <c r="E354" i="1" s="1"/>
  <c r="E350" i="1"/>
  <c r="E349" i="1" s="1"/>
  <c r="E345" i="1"/>
  <c r="E344" i="1" s="1"/>
  <c r="E340" i="1"/>
  <c r="E339" i="1" s="1"/>
  <c r="E335" i="1"/>
  <c r="E334" i="1" s="1"/>
  <c r="E330" i="1"/>
  <c r="E329" i="1" s="1"/>
  <c r="E325" i="1"/>
  <c r="E324" i="1" s="1"/>
  <c r="E320" i="1"/>
  <c r="E319" i="1" s="1"/>
  <c r="E314" i="1"/>
  <c r="E313" i="1" s="1"/>
  <c r="E309" i="1"/>
  <c r="E308" i="1" s="1"/>
  <c r="E305" i="1"/>
  <c r="E304" i="1" s="1"/>
  <c r="E302" i="1"/>
  <c r="E299" i="1"/>
  <c r="E277" i="1"/>
  <c r="E269" i="1"/>
  <c r="E261" i="1"/>
  <c r="E291" i="1"/>
  <c r="E283" i="1"/>
  <c r="E275" i="1"/>
  <c r="E267" i="1"/>
  <c r="E259" i="1"/>
  <c r="E253" i="1"/>
  <c r="E244" i="1"/>
  <c r="E251" i="1"/>
  <c r="E242" i="1"/>
  <c r="E235" i="1"/>
  <c r="E227" i="1"/>
  <c r="E233" i="1"/>
  <c r="E225" i="1"/>
  <c r="E224" i="1" s="1"/>
  <c r="E219" i="1"/>
  <c r="E217" i="1"/>
  <c r="E211" i="1"/>
  <c r="E209" i="1"/>
  <c r="E203" i="1"/>
  <c r="E201" i="1"/>
  <c r="E193" i="1"/>
  <c r="E192" i="1" s="1"/>
  <c r="E187" i="1"/>
  <c r="E185" i="1"/>
  <c r="E179" i="1"/>
  <c r="E177" i="1"/>
  <c r="E208" i="1" l="1"/>
  <c r="E232" i="1"/>
  <c r="E298" i="1"/>
  <c r="E379" i="1"/>
  <c r="E176" i="1"/>
  <c r="E250" i="1"/>
  <c r="E184" i="1"/>
  <c r="E200" i="1"/>
  <c r="E216" i="1"/>
  <c r="E241" i="1"/>
  <c r="E172" i="1"/>
  <c r="E170" i="1"/>
  <c r="E164" i="1"/>
  <c r="E162" i="1"/>
  <c r="E157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/>
  <c r="E82" i="1"/>
  <c r="E79" i="1"/>
  <c r="E77" i="1"/>
  <c r="E74" i="1"/>
  <c r="E71" i="1"/>
  <c r="E69" i="1"/>
  <c r="E66" i="1"/>
  <c r="E61" i="1"/>
  <c r="E63" i="1"/>
  <c r="E54" i="1"/>
  <c r="E50" i="1"/>
  <c r="E44" i="1"/>
  <c r="E38" i="1"/>
  <c r="E34" i="1"/>
  <c r="E29" i="1"/>
  <c r="E22" i="1"/>
  <c r="E15" i="1"/>
  <c r="E12" i="1"/>
  <c r="E11" i="1" s="1"/>
  <c r="E439" i="1"/>
  <c r="E435" i="1"/>
  <c r="E431" i="1"/>
  <c r="E428" i="1"/>
  <c r="E427" i="1"/>
  <c r="E425" i="1"/>
  <c r="E424" i="1"/>
  <c r="E423" i="1"/>
  <c r="E418" i="1"/>
  <c r="E414" i="1"/>
  <c r="E411" i="1"/>
  <c r="D380" i="1"/>
  <c r="D302" i="1"/>
  <c r="E290" i="1"/>
  <c r="E282" i="1" s="1"/>
  <c r="E274" i="1" s="1"/>
  <c r="D291" i="1"/>
  <c r="D283" i="1"/>
  <c r="D282" i="1" s="1"/>
  <c r="D275" i="1"/>
  <c r="D267" i="1"/>
  <c r="D259" i="1"/>
  <c r="D251" i="1"/>
  <c r="D242" i="1"/>
  <c r="D233" i="1"/>
  <c r="D225" i="1"/>
  <c r="D217" i="1"/>
  <c r="D209" i="1"/>
  <c r="D201" i="1"/>
  <c r="D193" i="1"/>
  <c r="D192" i="1" s="1"/>
  <c r="D185" i="1"/>
  <c r="D177" i="1"/>
  <c r="D170" i="1"/>
  <c r="D162" i="1"/>
  <c r="E156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5" i="1"/>
  <c r="D82" i="1"/>
  <c r="D77" i="1"/>
  <c r="D74" i="1"/>
  <c r="D69" i="1"/>
  <c r="D66" i="1"/>
  <c r="D61" i="1"/>
  <c r="D12" i="1"/>
  <c r="D11" i="1" s="1"/>
  <c r="E76" i="1" l="1"/>
  <c r="E108" i="1"/>
  <c r="E140" i="1"/>
  <c r="E60" i="1"/>
  <c r="E84" i="1"/>
  <c r="E116" i="1"/>
  <c r="E148" i="1"/>
  <c r="E68" i="1"/>
  <c r="E100" i="1"/>
  <c r="E132" i="1"/>
  <c r="E92" i="1"/>
  <c r="E124" i="1"/>
  <c r="E14" i="1"/>
  <c r="D293" i="1"/>
  <c r="D290" i="1" s="1"/>
  <c r="D426" i="1"/>
  <c r="D370" i="1"/>
  <c r="D369" i="1" s="1"/>
  <c r="D375" i="1"/>
  <c r="D374" i="1" s="1"/>
  <c r="E422" i="1"/>
  <c r="E161" i="1"/>
  <c r="D365" i="1"/>
  <c r="D364" i="1" s="1"/>
  <c r="D390" i="1"/>
  <c r="D389" i="1" s="1"/>
  <c r="D382" i="1"/>
  <c r="D379" i="1" s="1"/>
  <c r="D325" i="1"/>
  <c r="D324" i="1" s="1"/>
  <c r="D330" i="1"/>
  <c r="D329" i="1" s="1"/>
  <c r="D335" i="1"/>
  <c r="D334" i="1" s="1"/>
  <c r="D350" i="1"/>
  <c r="D349" i="1" s="1"/>
  <c r="D355" i="1"/>
  <c r="D354" i="1" s="1"/>
  <c r="E429" i="1"/>
  <c r="D360" i="1"/>
  <c r="D359" i="1" s="1"/>
  <c r="D340" i="1"/>
  <c r="D339" i="1" s="1"/>
  <c r="D345" i="1"/>
  <c r="D344" i="1" s="1"/>
  <c r="D320" i="1"/>
  <c r="D319" i="1" s="1"/>
  <c r="D309" i="1"/>
  <c r="D308" i="1" s="1"/>
  <c r="D314" i="1"/>
  <c r="D313" i="1" s="1"/>
  <c r="D299" i="1"/>
  <c r="D298" i="1" s="1"/>
  <c r="D305" i="1"/>
  <c r="D304" i="1" s="1"/>
  <c r="D269" i="1"/>
  <c r="D266" i="1" s="1"/>
  <c r="D277" i="1"/>
  <c r="D274" i="1" s="1"/>
  <c r="E169" i="1"/>
  <c r="E417" i="1"/>
  <c r="E266" i="1"/>
  <c r="E258" i="1" s="1"/>
  <c r="D261" i="1"/>
  <c r="D258" i="1" s="1"/>
  <c r="D244" i="1"/>
  <c r="D241" i="1" s="1"/>
  <c r="D253" i="1"/>
  <c r="D250" i="1" s="1"/>
  <c r="D227" i="1"/>
  <c r="D224" i="1" s="1"/>
  <c r="D235" i="1"/>
  <c r="D232" i="1" s="1"/>
  <c r="D219" i="1"/>
  <c r="D216" i="1" s="1"/>
  <c r="D211" i="1"/>
  <c r="D208" i="1" s="1"/>
  <c r="D203" i="1"/>
  <c r="D200" i="1" s="1"/>
  <c r="D187" i="1"/>
  <c r="D184" i="1" s="1"/>
  <c r="D172" i="1"/>
  <c r="D169" i="1" s="1"/>
  <c r="D179" i="1"/>
  <c r="D176" i="1" s="1"/>
  <c r="D157" i="1"/>
  <c r="D164" i="1"/>
  <c r="D161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9" i="1"/>
  <c r="D76" i="1" s="1"/>
  <c r="D87" i="1"/>
  <c r="D84" i="1" s="1"/>
  <c r="D63" i="1"/>
  <c r="D60" i="1" s="1"/>
  <c r="D71" i="1"/>
  <c r="D68" i="1" s="1"/>
  <c r="D50" i="1"/>
  <c r="D54" i="1"/>
  <c r="E402" i="1"/>
  <c r="D44" i="1"/>
  <c r="D38" i="1"/>
  <c r="D34" i="1"/>
  <c r="D29" i="1"/>
  <c r="D22" i="1"/>
  <c r="D15" i="1"/>
  <c r="E394" i="1"/>
  <c r="E410" i="1"/>
  <c r="D14" i="1" l="1"/>
  <c r="D422" i="1"/>
  <c r="D393" i="1" s="1"/>
  <c r="E393" i="1"/>
</calcChain>
</file>

<file path=xl/sharedStrings.xml><?xml version="1.0" encoding="utf-8"?>
<sst xmlns="http://schemas.openxmlformats.org/spreadsheetml/2006/main" count="607" uniqueCount="155">
  <si>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</si>
  <si>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</si>
  <si>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</si>
  <si>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</si>
  <si>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</si>
  <si>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</si>
  <si>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</si>
  <si>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</si>
  <si>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</si>
  <si>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</si>
  <si>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</si>
  <si>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</si>
  <si>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</si>
  <si>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</si>
  <si>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</si>
  <si>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</si>
  <si>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</si>
  <si>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</si>
  <si>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</si>
  <si>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</si>
  <si>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</si>
  <si>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</si>
  <si>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</si>
  <si>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</si>
  <si>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</si>
  <si>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</si>
  <si>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</si>
  <si>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</si>
  <si>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</si>
  <si>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</si>
  <si>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</si>
  <si>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</si>
  <si>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</si>
  <si>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</si>
  <si>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</si>
  <si>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</si>
  <si>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</si>
  <si>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</si>
  <si>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</si>
  <si>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</si>
  <si>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</si>
  <si>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</si>
  <si>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</si>
  <si>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</si>
  <si>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</si>
  <si>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</si>
  <si>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</si>
  <si>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</si>
  <si>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</si>
  <si>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</si>
  <si>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</si>
  <si>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</si>
  <si>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</si>
  <si>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</si>
  <si>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</si>
  <si>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</si>
  <si>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</si>
  <si>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</si>
  <si>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</si>
  <si>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</si>
  <si>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</si>
  <si>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</si>
  <si>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</si>
  <si>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</si>
  <si>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</si>
  <si>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</si>
  <si>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</si>
  <si>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</si>
  <si>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</si>
  <si>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</si>
  <si>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</si>
  <si>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</si>
  <si>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</si>
  <si>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</si>
  <si>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</si>
  <si>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</si>
  <si>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</si>
  <si>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</si>
  <si>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</si>
  <si>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</si>
  <si>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</si>
  <si>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</si>
  <si>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</si>
  <si>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</si>
  <si>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</si>
  <si>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</si>
  <si>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</si>
  <si>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</si>
  <si>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</si>
  <si>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</si>
  <si>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</si>
  <si>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</si>
  <si>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</si>
  <si>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</si>
  <si>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</si>
  <si>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</si>
  <si>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</si>
  <si>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</si>
  <si>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</si>
  <si>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</si>
  <si>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</si>
  <si>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</si>
  <si>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</si>
  <si>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</si>
  <si>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</si>
  <si>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</si>
  <si>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</si>
  <si>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</si>
  <si>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</si>
  <si>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</si>
  <si>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</si>
  <si>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</si>
  <si>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</si>
  <si>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</si>
  <si>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</si>
  <si>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</si>
  <si>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</si>
  <si>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</si>
  <si>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</si>
  <si>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</si>
  <si>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</si>
  <si>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</si>
  <si>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</si>
  <si>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</si>
  <si>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</si>
  <si>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</si>
  <si>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</si>
  <si>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</si>
  <si>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</si>
  <si>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</si>
  <si>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</si>
  <si>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</si>
  <si>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</si>
  <si>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</si>
  <si>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</si>
  <si>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</si>
  <si>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</si>
  <si>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</si>
  <si>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</si>
  <si>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</si>
  <si>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</si>
  <si>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</si>
  <si>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</si>
  <si>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</si>
  <si>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</si>
  <si>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</si>
  <si>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</si>
  <si>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</si>
  <si>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</si>
  <si>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</si>
  <si>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</si>
  <si>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</si>
  <si>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</si>
  <si>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</si>
  <si>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2022 m. balandžio 14 d. sprendimu Nr. T-84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</si>
</sst>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2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154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82" t="s">
        <v>150</v>
      </c>
      <c r="B7" s="82"/>
      <c r="C7" s="82"/>
      <c r="D7" s="82"/>
      <c r="E7" s="82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5" t="s">
        <v>3</v>
      </c>
    </row>
    <row r="10" spans="1:5" ht="45.75" customHeight="1" x14ac:dyDescent="0.25">
      <c r="A10" s="63" t="s">
        <v>4</v>
      </c>
      <c r="B10" s="64" t="s">
        <v>5</v>
      </c>
      <c r="C10" s="63" t="s">
        <v>6</v>
      </c>
      <c r="D10" s="64" t="s">
        <v>151</v>
      </c>
      <c r="E10" s="4" t="s">
        <v>7</v>
      </c>
    </row>
    <row r="11" spans="1:5" s="50" customFormat="1" ht="18" customHeight="1" x14ac:dyDescent="0.25">
      <c r="A11" s="88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50" customFormat="1" ht="15" customHeight="1" x14ac:dyDescent="0.25">
      <c r="A12" s="89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50" customFormat="1" ht="12.75" customHeight="1" x14ac:dyDescent="0.25">
      <c r="A13" s="90"/>
      <c r="B13" s="51" t="s">
        <v>10</v>
      </c>
      <c r="C13" s="43"/>
      <c r="D13" s="52">
        <v>117.9</v>
      </c>
      <c r="E13" s="11">
        <v>112.3</v>
      </c>
    </row>
    <row r="14" spans="1:5" s="45" customFormat="1" ht="18" customHeight="1" x14ac:dyDescent="0.25">
      <c r="A14" s="91" t="s">
        <v>12</v>
      </c>
      <c r="B14" s="27" t="s">
        <v>13</v>
      </c>
      <c r="C14" s="28"/>
      <c r="D14" s="29">
        <f>SUM(D54+D50+D44+D38+D34+D29+D22+D15)</f>
        <v>23271</v>
      </c>
      <c r="E14" s="29">
        <f>SUM(E54+E50+E44+E38+E34+E29+E22+E15)</f>
        <v>5732.5999999999995</v>
      </c>
    </row>
    <row r="15" spans="1:5" s="45" customFormat="1" ht="15" customHeight="1" x14ac:dyDescent="0.25">
      <c r="A15" s="92"/>
      <c r="B15" s="18" t="s">
        <v>139</v>
      </c>
      <c r="C15" s="17" t="s">
        <v>11</v>
      </c>
      <c r="D15" s="16">
        <f>SUM(D16:D21)</f>
        <v>7523.2999999999993</v>
      </c>
      <c r="E15" s="16">
        <f>SUM(E16:E21)</f>
        <v>5084.7</v>
      </c>
    </row>
    <row r="16" spans="1:5" s="45" customFormat="1" ht="12.75" customHeight="1" x14ac:dyDescent="0.25">
      <c r="A16" s="93"/>
      <c r="B16" s="46" t="s">
        <v>14</v>
      </c>
      <c r="C16" s="19"/>
      <c r="D16" s="52">
        <v>20</v>
      </c>
      <c r="E16" s="11"/>
    </row>
    <row r="17" spans="1:5" s="45" customFormat="1" ht="12.75" customHeight="1" x14ac:dyDescent="0.25">
      <c r="A17" s="93"/>
      <c r="B17" s="47" t="s">
        <v>15</v>
      </c>
      <c r="C17" s="20"/>
      <c r="D17" s="52">
        <v>1858.1</v>
      </c>
      <c r="E17" s="11">
        <v>960.5</v>
      </c>
    </row>
    <row r="18" spans="1:5" s="45" customFormat="1" ht="12.75" customHeight="1" x14ac:dyDescent="0.25">
      <c r="A18" s="93"/>
      <c r="B18" s="47" t="s">
        <v>152</v>
      </c>
      <c r="C18" s="20"/>
      <c r="D18" s="52">
        <v>0.3</v>
      </c>
      <c r="E18" s="11"/>
    </row>
    <row r="19" spans="1:5" s="45" customFormat="1" ht="12.75" customHeight="1" x14ac:dyDescent="0.25">
      <c r="A19" s="93"/>
      <c r="B19" s="47" t="s">
        <v>16</v>
      </c>
      <c r="C19" s="20"/>
      <c r="D19" s="52">
        <v>112.2</v>
      </c>
      <c r="E19" s="11"/>
    </row>
    <row r="20" spans="1:5" s="45" customFormat="1" ht="12.95" customHeight="1" x14ac:dyDescent="0.25">
      <c r="A20" s="93"/>
      <c r="B20" s="47" t="s">
        <v>10</v>
      </c>
      <c r="C20" s="20"/>
      <c r="D20" s="52">
        <v>5500.2</v>
      </c>
      <c r="E20" s="11">
        <v>4124.2</v>
      </c>
    </row>
    <row r="21" spans="1:5" s="45" customFormat="1" ht="12.95" customHeight="1" x14ac:dyDescent="0.25">
      <c r="A21" s="93"/>
      <c r="B21" s="48" t="s">
        <v>17</v>
      </c>
      <c r="C21" s="20"/>
      <c r="D21" s="52">
        <v>32.5</v>
      </c>
      <c r="E21" s="11"/>
    </row>
    <row r="22" spans="1:5" s="45" customFormat="1" ht="30.75" customHeight="1" x14ac:dyDescent="0.25">
      <c r="A22" s="94"/>
      <c r="B22" s="22" t="s">
        <v>131</v>
      </c>
      <c r="C22" s="21" t="s">
        <v>18</v>
      </c>
      <c r="D22" s="23">
        <f>SUM(D23:D28)</f>
        <v>728.19999999999993</v>
      </c>
      <c r="E22" s="23">
        <f>SUM(E23:E28)</f>
        <v>4.2</v>
      </c>
    </row>
    <row r="23" spans="1:5" s="45" customFormat="1" ht="12.95" customHeight="1" x14ac:dyDescent="0.25">
      <c r="A23" s="93"/>
      <c r="B23" s="46" t="s">
        <v>14</v>
      </c>
      <c r="C23" s="95"/>
      <c r="D23" s="52">
        <v>125.2</v>
      </c>
      <c r="E23" s="53"/>
    </row>
    <row r="24" spans="1:5" s="45" customFormat="1" ht="12.95" customHeight="1" x14ac:dyDescent="0.25">
      <c r="A24" s="93"/>
      <c r="B24" s="47" t="s">
        <v>19</v>
      </c>
      <c r="C24" s="95"/>
      <c r="D24" s="52">
        <v>163.19999999999999</v>
      </c>
      <c r="E24" s="11">
        <v>4.2</v>
      </c>
    </row>
    <row r="25" spans="1:5" s="45" customFormat="1" ht="12.95" customHeight="1" x14ac:dyDescent="0.25">
      <c r="A25" s="93"/>
      <c r="B25" s="47" t="s">
        <v>20</v>
      </c>
      <c r="C25" s="95"/>
      <c r="D25" s="52">
        <v>34.700000000000003</v>
      </c>
      <c r="E25" s="11"/>
    </row>
    <row r="26" spans="1:5" s="45" customFormat="1" ht="12.95" customHeight="1" x14ac:dyDescent="0.25">
      <c r="A26" s="93"/>
      <c r="B26" s="47" t="s">
        <v>64</v>
      </c>
      <c r="C26" s="95"/>
      <c r="D26" s="52">
        <v>23.2</v>
      </c>
      <c r="E26" s="11"/>
    </row>
    <row r="27" spans="1:5" s="45" customFormat="1" ht="12.95" customHeight="1" x14ac:dyDescent="0.25">
      <c r="A27" s="93"/>
      <c r="B27" s="47" t="s">
        <v>21</v>
      </c>
      <c r="C27" s="95"/>
      <c r="D27" s="52">
        <v>0</v>
      </c>
      <c r="E27" s="11"/>
    </row>
    <row r="28" spans="1:5" s="45" customFormat="1" ht="12.95" customHeight="1" x14ac:dyDescent="0.25">
      <c r="A28" s="93"/>
      <c r="B28" s="48" t="s">
        <v>10</v>
      </c>
      <c r="C28" s="95"/>
      <c r="D28" s="52">
        <v>381.9</v>
      </c>
      <c r="E28" s="11"/>
    </row>
    <row r="29" spans="1:5" s="45" customFormat="1" ht="15" customHeight="1" x14ac:dyDescent="0.25">
      <c r="A29" s="94"/>
      <c r="B29" s="18" t="s">
        <v>132</v>
      </c>
      <c r="C29" s="21" t="s">
        <v>22</v>
      </c>
      <c r="D29" s="44">
        <f>SUM(D30:D33)</f>
        <v>942.1</v>
      </c>
      <c r="E29" s="23">
        <f>SUM(E30:E33)</f>
        <v>109.4</v>
      </c>
    </row>
    <row r="30" spans="1:5" s="45" customFormat="1" ht="12.95" customHeight="1" x14ac:dyDescent="0.25">
      <c r="A30" s="93"/>
      <c r="B30" s="46" t="s">
        <v>14</v>
      </c>
      <c r="C30" s="86"/>
      <c r="D30" s="11">
        <v>142.5</v>
      </c>
      <c r="E30" s="11">
        <v>10</v>
      </c>
    </row>
    <row r="31" spans="1:5" s="45" customFormat="1" ht="12.95" customHeight="1" x14ac:dyDescent="0.25">
      <c r="A31" s="93"/>
      <c r="B31" s="47" t="s">
        <v>21</v>
      </c>
      <c r="C31" s="86"/>
      <c r="D31" s="11">
        <v>30.3</v>
      </c>
      <c r="E31" s="11"/>
    </row>
    <row r="32" spans="1:5" s="45" customFormat="1" ht="12.95" customHeight="1" x14ac:dyDescent="0.25">
      <c r="A32" s="93"/>
      <c r="B32" s="12" t="s">
        <v>19</v>
      </c>
      <c r="C32" s="86"/>
      <c r="D32" s="11">
        <v>25.6</v>
      </c>
      <c r="E32" s="11">
        <v>0.5</v>
      </c>
    </row>
    <row r="33" spans="1:5" s="45" customFormat="1" ht="12.95" customHeight="1" x14ac:dyDescent="0.25">
      <c r="A33" s="93"/>
      <c r="B33" s="48" t="s">
        <v>10</v>
      </c>
      <c r="C33" s="86"/>
      <c r="D33" s="11">
        <v>743.7</v>
      </c>
      <c r="E33" s="11">
        <v>98.9</v>
      </c>
    </row>
    <row r="34" spans="1:5" s="45" customFormat="1" ht="27" x14ac:dyDescent="0.25">
      <c r="A34" s="93"/>
      <c r="B34" s="22" t="s">
        <v>144</v>
      </c>
      <c r="C34" s="17" t="s">
        <v>23</v>
      </c>
      <c r="D34" s="23">
        <f>SUM(D35:D37)</f>
        <v>5116.8</v>
      </c>
      <c r="E34" s="23">
        <f>SUM(E35:E37)</f>
        <v>140.6</v>
      </c>
    </row>
    <row r="35" spans="1:5" s="45" customFormat="1" ht="12.95" customHeight="1" x14ac:dyDescent="0.25">
      <c r="A35" s="93"/>
      <c r="B35" s="47" t="s">
        <v>24</v>
      </c>
      <c r="C35" s="86"/>
      <c r="D35" s="11">
        <v>2636.9</v>
      </c>
      <c r="E35" s="11"/>
    </row>
    <row r="36" spans="1:5" s="45" customFormat="1" ht="12.95" customHeight="1" x14ac:dyDescent="0.25">
      <c r="A36" s="93"/>
      <c r="B36" s="54" t="s">
        <v>15</v>
      </c>
      <c r="C36" s="86"/>
      <c r="D36" s="11">
        <v>29.5</v>
      </c>
      <c r="E36" s="11">
        <v>22.2</v>
      </c>
    </row>
    <row r="37" spans="1:5" s="45" customFormat="1" ht="12.95" customHeight="1" x14ac:dyDescent="0.25">
      <c r="A37" s="93"/>
      <c r="B37" s="48" t="s">
        <v>10</v>
      </c>
      <c r="C37" s="86"/>
      <c r="D37" s="11">
        <v>2450.4</v>
      </c>
      <c r="E37" s="11">
        <v>118.4</v>
      </c>
    </row>
    <row r="38" spans="1:5" s="45" customFormat="1" ht="15" customHeight="1" x14ac:dyDescent="0.25">
      <c r="A38" s="93"/>
      <c r="B38" s="22" t="s">
        <v>134</v>
      </c>
      <c r="C38" s="17" t="s">
        <v>25</v>
      </c>
      <c r="D38" s="23">
        <f>SUM(D39:D43)</f>
        <v>5253.7</v>
      </c>
      <c r="E38" s="23">
        <f>SUM(E39:E43)</f>
        <v>387.5</v>
      </c>
    </row>
    <row r="39" spans="1:5" s="45" customFormat="1" ht="12.95" customHeight="1" x14ac:dyDescent="0.25">
      <c r="A39" s="93"/>
      <c r="B39" s="46" t="s">
        <v>14</v>
      </c>
      <c r="C39" s="96"/>
      <c r="D39" s="52">
        <v>251.3</v>
      </c>
      <c r="E39" s="11">
        <v>100</v>
      </c>
    </row>
    <row r="40" spans="1:5" s="45" customFormat="1" ht="12.95" customHeight="1" x14ac:dyDescent="0.25">
      <c r="A40" s="93"/>
      <c r="B40" s="47" t="s">
        <v>19</v>
      </c>
      <c r="C40" s="97"/>
      <c r="D40" s="52">
        <v>377.7</v>
      </c>
      <c r="E40" s="11">
        <v>4.5</v>
      </c>
    </row>
    <row r="41" spans="1:5" s="45" customFormat="1" ht="12.95" customHeight="1" x14ac:dyDescent="0.25">
      <c r="A41" s="93"/>
      <c r="B41" s="54" t="s">
        <v>15</v>
      </c>
      <c r="C41" s="97"/>
      <c r="D41" s="52">
        <v>3.7</v>
      </c>
      <c r="E41" s="11"/>
    </row>
    <row r="42" spans="1:5" s="45" customFormat="1" ht="12.95" customHeight="1" x14ac:dyDescent="0.25">
      <c r="A42" s="93"/>
      <c r="B42" s="47" t="s">
        <v>10</v>
      </c>
      <c r="C42" s="97"/>
      <c r="D42" s="52">
        <v>1426</v>
      </c>
      <c r="E42" s="11">
        <v>283</v>
      </c>
    </row>
    <row r="43" spans="1:5" s="45" customFormat="1" ht="12.95" customHeight="1" x14ac:dyDescent="0.25">
      <c r="A43" s="93"/>
      <c r="B43" s="48" t="s">
        <v>26</v>
      </c>
      <c r="C43" s="98"/>
      <c r="D43" s="52">
        <v>3195</v>
      </c>
      <c r="E43" s="11"/>
    </row>
    <row r="44" spans="1:5" s="45" customFormat="1" ht="15" customHeight="1" x14ac:dyDescent="0.25">
      <c r="A44" s="93"/>
      <c r="B44" s="22" t="s">
        <v>135</v>
      </c>
      <c r="C44" s="21" t="s">
        <v>27</v>
      </c>
      <c r="D44" s="23">
        <f>SUM(D45:D49)</f>
        <v>83.399999999999991</v>
      </c>
      <c r="E44" s="23">
        <f>SUM(E45:E49)</f>
        <v>6.2</v>
      </c>
    </row>
    <row r="45" spans="1:5" s="45" customFormat="1" ht="12.95" customHeight="1" x14ac:dyDescent="0.25">
      <c r="A45" s="93"/>
      <c r="B45" s="46" t="s">
        <v>14</v>
      </c>
      <c r="C45" s="96"/>
      <c r="D45" s="52">
        <v>9.1</v>
      </c>
      <c r="E45" s="11">
        <v>2</v>
      </c>
    </row>
    <row r="46" spans="1:5" s="45" customFormat="1" ht="12.95" customHeight="1" x14ac:dyDescent="0.25">
      <c r="A46" s="93"/>
      <c r="B46" s="54" t="s">
        <v>15</v>
      </c>
      <c r="C46" s="97"/>
      <c r="D46" s="52">
        <v>4.3</v>
      </c>
      <c r="E46" s="11">
        <v>4.2</v>
      </c>
    </row>
    <row r="47" spans="1:5" s="45" customFormat="1" ht="12.95" customHeight="1" x14ac:dyDescent="0.25">
      <c r="A47" s="93"/>
      <c r="B47" s="47" t="s">
        <v>21</v>
      </c>
      <c r="C47" s="97"/>
      <c r="D47" s="52">
        <v>0.7</v>
      </c>
      <c r="E47" s="11"/>
    </row>
    <row r="48" spans="1:5" s="45" customFormat="1" ht="12.95" customHeight="1" x14ac:dyDescent="0.25">
      <c r="A48" s="93"/>
      <c r="B48" s="47" t="s">
        <v>10</v>
      </c>
      <c r="C48" s="97"/>
      <c r="D48" s="52">
        <v>43.3</v>
      </c>
      <c r="E48" s="11"/>
    </row>
    <row r="49" spans="1:5" s="45" customFormat="1" ht="12.95" customHeight="1" x14ac:dyDescent="0.25">
      <c r="A49" s="93"/>
      <c r="B49" s="48" t="s">
        <v>28</v>
      </c>
      <c r="C49" s="98"/>
      <c r="D49" s="52">
        <v>26</v>
      </c>
      <c r="E49" s="11"/>
    </row>
    <row r="50" spans="1:5" s="45" customFormat="1" ht="15" customHeight="1" x14ac:dyDescent="0.25">
      <c r="A50" s="93"/>
      <c r="B50" s="22" t="s">
        <v>145</v>
      </c>
      <c r="C50" s="21" t="s">
        <v>29</v>
      </c>
      <c r="D50" s="23">
        <f>SUM(D51:D53)</f>
        <v>1016.7</v>
      </c>
      <c r="E50" s="66">
        <f>SUM(E51:E53)</f>
        <v>0</v>
      </c>
    </row>
    <row r="51" spans="1:5" s="45" customFormat="1" ht="12.95" customHeight="1" x14ac:dyDescent="0.25">
      <c r="A51" s="93"/>
      <c r="B51" s="46" t="s">
        <v>14</v>
      </c>
      <c r="C51" s="96"/>
      <c r="D51" s="52">
        <v>120.6</v>
      </c>
      <c r="E51" s="11"/>
    </row>
    <row r="52" spans="1:5" s="45" customFormat="1" ht="12.75" customHeight="1" x14ac:dyDescent="0.25">
      <c r="A52" s="93"/>
      <c r="B52" s="47" t="s">
        <v>10</v>
      </c>
      <c r="C52" s="97"/>
      <c r="D52" s="52">
        <v>742.1</v>
      </c>
      <c r="E52" s="11"/>
    </row>
    <row r="53" spans="1:5" s="45" customFormat="1" ht="12.95" customHeight="1" x14ac:dyDescent="0.25">
      <c r="A53" s="93"/>
      <c r="B53" s="48" t="s">
        <v>28</v>
      </c>
      <c r="C53" s="98"/>
      <c r="D53" s="52">
        <v>154</v>
      </c>
      <c r="E53" s="11"/>
    </row>
    <row r="54" spans="1:5" s="45" customFormat="1" ht="15" customHeight="1" x14ac:dyDescent="0.25">
      <c r="A54" s="93"/>
      <c r="B54" s="22" t="s">
        <v>137</v>
      </c>
      <c r="C54" s="34" t="s">
        <v>30</v>
      </c>
      <c r="D54" s="23">
        <f t="shared" ref="D54:E54" si="0">SUM(D55:D59)</f>
        <v>2606.8000000000002</v>
      </c>
      <c r="E54" s="66">
        <f t="shared" si="0"/>
        <v>0</v>
      </c>
    </row>
    <row r="55" spans="1:5" s="45" customFormat="1" ht="12.95" customHeight="1" x14ac:dyDescent="0.25">
      <c r="A55" s="93"/>
      <c r="B55" s="47" t="s">
        <v>14</v>
      </c>
      <c r="C55" s="86"/>
      <c r="D55" s="11">
        <v>519.70000000000005</v>
      </c>
      <c r="E55" s="11"/>
    </row>
    <row r="56" spans="1:5" s="45" customFormat="1" ht="12.95" customHeight="1" x14ac:dyDescent="0.25">
      <c r="A56" s="93"/>
      <c r="B56" s="54" t="s">
        <v>15</v>
      </c>
      <c r="C56" s="86"/>
      <c r="D56" s="11">
        <v>449</v>
      </c>
      <c r="E56" s="11"/>
    </row>
    <row r="57" spans="1:5" s="45" customFormat="1" ht="12.95" customHeight="1" x14ac:dyDescent="0.25">
      <c r="A57" s="93"/>
      <c r="B57" s="47" t="s">
        <v>31</v>
      </c>
      <c r="C57" s="86"/>
      <c r="D57" s="11">
        <v>920</v>
      </c>
      <c r="E57" s="11"/>
    </row>
    <row r="58" spans="1:5" s="45" customFormat="1" ht="12.95" customHeight="1" x14ac:dyDescent="0.25">
      <c r="A58" s="93"/>
      <c r="B58" s="47" t="s">
        <v>21</v>
      </c>
      <c r="C58" s="86"/>
      <c r="D58" s="11">
        <v>91.7</v>
      </c>
      <c r="E58" s="11"/>
    </row>
    <row r="59" spans="1:5" s="45" customFormat="1" ht="12.95" customHeight="1" x14ac:dyDescent="0.25">
      <c r="A59" s="93"/>
      <c r="B59" s="48" t="s">
        <v>10</v>
      </c>
      <c r="C59" s="86"/>
      <c r="D59" s="11">
        <v>626.4</v>
      </c>
      <c r="E59" s="11"/>
    </row>
    <row r="60" spans="1:5" s="45" customFormat="1" ht="18" customHeight="1" x14ac:dyDescent="0.25">
      <c r="A60" s="83" t="s">
        <v>32</v>
      </c>
      <c r="B60" s="35" t="s">
        <v>33</v>
      </c>
      <c r="C60" s="38"/>
      <c r="D60" s="32">
        <f>SUM(D61+D63+D66)</f>
        <v>44.2</v>
      </c>
      <c r="E60" s="67">
        <f>SUM(E61+E63+E66)</f>
        <v>0</v>
      </c>
    </row>
    <row r="61" spans="1:5" s="45" customFormat="1" ht="15" customHeight="1" x14ac:dyDescent="0.25">
      <c r="A61" s="83"/>
      <c r="B61" s="18" t="s">
        <v>139</v>
      </c>
      <c r="C61" s="17" t="s">
        <v>11</v>
      </c>
      <c r="D61" s="16">
        <f>SUM(D62)</f>
        <v>11.7</v>
      </c>
      <c r="E61" s="68">
        <f>SUM(E62)</f>
        <v>0</v>
      </c>
    </row>
    <row r="62" spans="1:5" s="45" customFormat="1" ht="12.75" customHeight="1" x14ac:dyDescent="0.25">
      <c r="A62" s="83"/>
      <c r="B62" s="12" t="s">
        <v>10</v>
      </c>
      <c r="C62" s="6"/>
      <c r="D62" s="11">
        <v>11.7</v>
      </c>
      <c r="E62" s="49"/>
    </row>
    <row r="63" spans="1:5" s="45" customFormat="1" ht="27" x14ac:dyDescent="0.25">
      <c r="A63" s="83"/>
      <c r="B63" s="30" t="s">
        <v>146</v>
      </c>
      <c r="C63" s="17" t="s">
        <v>23</v>
      </c>
      <c r="D63" s="23">
        <f t="shared" ref="D63" si="1">SUM(D64:D65)</f>
        <v>28.400000000000002</v>
      </c>
      <c r="E63" s="66">
        <f t="shared" ref="E63" si="2">SUM(E64:E65)</f>
        <v>0</v>
      </c>
    </row>
    <row r="64" spans="1:5" s="45" customFormat="1" ht="12.95" customHeight="1" x14ac:dyDescent="0.25">
      <c r="A64" s="84"/>
      <c r="B64" s="46" t="s">
        <v>10</v>
      </c>
      <c r="C64" s="85"/>
      <c r="D64" s="11">
        <v>27.8</v>
      </c>
      <c r="E64" s="49"/>
    </row>
    <row r="65" spans="1:5" s="45" customFormat="1" ht="12.95" customHeight="1" x14ac:dyDescent="0.25">
      <c r="A65" s="84"/>
      <c r="B65" s="48" t="s">
        <v>17</v>
      </c>
      <c r="C65" s="86"/>
      <c r="D65" s="11">
        <v>0.6</v>
      </c>
      <c r="E65" s="49"/>
    </row>
    <row r="66" spans="1:5" s="45" customFormat="1" ht="15" customHeight="1" x14ac:dyDescent="0.25">
      <c r="A66" s="83"/>
      <c r="B66" s="22" t="s">
        <v>147</v>
      </c>
      <c r="C66" s="17" t="s">
        <v>25</v>
      </c>
      <c r="D66" s="23">
        <f t="shared" ref="D66:E66" si="3">SUM(D67)</f>
        <v>4.0999999999999996</v>
      </c>
      <c r="E66" s="66">
        <f t="shared" si="3"/>
        <v>0</v>
      </c>
    </row>
    <row r="67" spans="1:5" s="45" customFormat="1" ht="12.75" customHeight="1" x14ac:dyDescent="0.25">
      <c r="A67" s="83"/>
      <c r="B67" s="12" t="s">
        <v>10</v>
      </c>
      <c r="C67" s="6"/>
      <c r="D67" s="11">
        <v>4.0999999999999996</v>
      </c>
      <c r="E67" s="5"/>
    </row>
    <row r="68" spans="1:5" s="45" customFormat="1" ht="18" customHeight="1" x14ac:dyDescent="0.25">
      <c r="A68" s="83" t="s">
        <v>34</v>
      </c>
      <c r="B68" s="31" t="s">
        <v>35</v>
      </c>
      <c r="C68" s="38"/>
      <c r="D68" s="32">
        <f>SUM(D69+D71+D74)</f>
        <v>96.000000000000014</v>
      </c>
      <c r="E68" s="67">
        <f>SUM(E69+E71+E74)</f>
        <v>0</v>
      </c>
    </row>
    <row r="69" spans="1:5" s="45" customFormat="1" ht="15" customHeight="1" x14ac:dyDescent="0.25">
      <c r="A69" s="83"/>
      <c r="B69" s="18" t="s">
        <v>139</v>
      </c>
      <c r="C69" s="17" t="s">
        <v>11</v>
      </c>
      <c r="D69" s="16">
        <f>SUM(D70)</f>
        <v>13.2</v>
      </c>
      <c r="E69" s="68">
        <f>SUM(E70)</f>
        <v>0</v>
      </c>
    </row>
    <row r="70" spans="1:5" s="45" customFormat="1" ht="12.75" customHeight="1" x14ac:dyDescent="0.25">
      <c r="A70" s="83"/>
      <c r="B70" s="12" t="s">
        <v>10</v>
      </c>
      <c r="C70" s="6"/>
      <c r="D70" s="11">
        <v>13.2</v>
      </c>
      <c r="E70" s="49"/>
    </row>
    <row r="71" spans="1:5" s="45" customFormat="1" ht="27" x14ac:dyDescent="0.25">
      <c r="A71" s="83"/>
      <c r="B71" s="30" t="s">
        <v>144</v>
      </c>
      <c r="C71" s="17" t="s">
        <v>23</v>
      </c>
      <c r="D71" s="23">
        <f t="shared" ref="D71" si="4">SUM(D72:D73)</f>
        <v>76.100000000000009</v>
      </c>
      <c r="E71" s="66">
        <f t="shared" ref="E71" si="5">SUM(E72:E73)</f>
        <v>0</v>
      </c>
    </row>
    <row r="72" spans="1:5" s="45" customFormat="1" ht="12.75" customHeight="1" x14ac:dyDescent="0.25">
      <c r="A72" s="84"/>
      <c r="B72" s="46" t="s">
        <v>10</v>
      </c>
      <c r="C72" s="85"/>
      <c r="D72" s="11">
        <v>74.2</v>
      </c>
      <c r="E72" s="49"/>
    </row>
    <row r="73" spans="1:5" s="45" customFormat="1" ht="12.75" customHeight="1" x14ac:dyDescent="0.25">
      <c r="A73" s="84"/>
      <c r="B73" s="48" t="s">
        <v>17</v>
      </c>
      <c r="C73" s="87"/>
      <c r="D73" s="11">
        <v>1.9</v>
      </c>
      <c r="E73" s="49"/>
    </row>
    <row r="74" spans="1:5" s="45" customFormat="1" ht="15" customHeight="1" x14ac:dyDescent="0.25">
      <c r="A74" s="83"/>
      <c r="B74" s="22" t="s">
        <v>134</v>
      </c>
      <c r="C74" s="17" t="s">
        <v>25</v>
      </c>
      <c r="D74" s="23">
        <f t="shared" ref="D74" si="6">SUM(D75)</f>
        <v>6.7</v>
      </c>
      <c r="E74" s="66">
        <f t="shared" ref="E74" si="7">SUM(E75)</f>
        <v>0</v>
      </c>
    </row>
    <row r="75" spans="1:5" s="45" customFormat="1" ht="12.75" customHeight="1" x14ac:dyDescent="0.25">
      <c r="A75" s="83"/>
      <c r="B75" s="12" t="s">
        <v>10</v>
      </c>
      <c r="C75" s="6"/>
      <c r="D75" s="11">
        <v>6.7</v>
      </c>
      <c r="E75" s="5"/>
    </row>
    <row r="76" spans="1:5" s="45" customFormat="1" ht="18" customHeight="1" x14ac:dyDescent="0.25">
      <c r="A76" s="83" t="s">
        <v>36</v>
      </c>
      <c r="B76" s="31" t="s">
        <v>37</v>
      </c>
      <c r="C76" s="36"/>
      <c r="D76" s="32">
        <f>SUM(D77+D79+D82)</f>
        <v>34.6</v>
      </c>
      <c r="E76" s="67">
        <f>SUM(E77+E79+E82)</f>
        <v>0</v>
      </c>
    </row>
    <row r="77" spans="1:5" s="45" customFormat="1" ht="15" customHeight="1" x14ac:dyDescent="0.25">
      <c r="A77" s="83"/>
      <c r="B77" s="18" t="s">
        <v>139</v>
      </c>
      <c r="C77" s="17" t="s">
        <v>11</v>
      </c>
      <c r="D77" s="16">
        <f>SUM(D78)</f>
        <v>7.2</v>
      </c>
      <c r="E77" s="68">
        <f>SUM(E78)</f>
        <v>0</v>
      </c>
    </row>
    <row r="78" spans="1:5" s="45" customFormat="1" ht="12.75" customHeight="1" x14ac:dyDescent="0.25">
      <c r="A78" s="83"/>
      <c r="B78" s="12" t="s">
        <v>10</v>
      </c>
      <c r="C78" s="6"/>
      <c r="D78" s="11">
        <v>7.2</v>
      </c>
      <c r="E78" s="49"/>
    </row>
    <row r="79" spans="1:5" s="45" customFormat="1" ht="27" x14ac:dyDescent="0.25">
      <c r="A79" s="83"/>
      <c r="B79" s="30" t="s">
        <v>146</v>
      </c>
      <c r="C79" s="17" t="s">
        <v>23</v>
      </c>
      <c r="D79" s="23">
        <f t="shared" ref="D79" si="8">SUM(D80:D81)</f>
        <v>23.700000000000003</v>
      </c>
      <c r="E79" s="66">
        <f t="shared" ref="E79" si="9">SUM(E80:E81)</f>
        <v>0</v>
      </c>
    </row>
    <row r="80" spans="1:5" s="45" customFormat="1" ht="12.75" customHeight="1" x14ac:dyDescent="0.25">
      <c r="A80" s="84"/>
      <c r="B80" s="46" t="s">
        <v>10</v>
      </c>
      <c r="C80" s="85"/>
      <c r="D80" s="11">
        <v>23.1</v>
      </c>
      <c r="E80" s="49"/>
    </row>
    <row r="81" spans="1:5" s="45" customFormat="1" ht="12.75" customHeight="1" x14ac:dyDescent="0.25">
      <c r="A81" s="84"/>
      <c r="B81" s="48" t="s">
        <v>17</v>
      </c>
      <c r="C81" s="87"/>
      <c r="D81" s="11">
        <v>0.6</v>
      </c>
      <c r="E81" s="49"/>
    </row>
    <row r="82" spans="1:5" s="45" customFormat="1" ht="15" customHeight="1" x14ac:dyDescent="0.25">
      <c r="A82" s="83"/>
      <c r="B82" s="33" t="s">
        <v>134</v>
      </c>
      <c r="C82" s="17" t="s">
        <v>25</v>
      </c>
      <c r="D82" s="23">
        <f t="shared" ref="D82" si="10">SUM(D83)</f>
        <v>3.7</v>
      </c>
      <c r="E82" s="66">
        <f t="shared" ref="E82" si="11">SUM(E83)</f>
        <v>0</v>
      </c>
    </row>
    <row r="83" spans="1:5" s="45" customFormat="1" ht="12.75" customHeight="1" x14ac:dyDescent="0.25">
      <c r="A83" s="83"/>
      <c r="B83" s="12" t="s">
        <v>10</v>
      </c>
      <c r="C83" s="6"/>
      <c r="D83" s="11">
        <v>3.7</v>
      </c>
      <c r="E83" s="5"/>
    </row>
    <row r="84" spans="1:5" s="45" customFormat="1" ht="18" customHeight="1" x14ac:dyDescent="0.25">
      <c r="A84" s="83" t="s">
        <v>38</v>
      </c>
      <c r="B84" s="31" t="s">
        <v>39</v>
      </c>
      <c r="C84" s="38"/>
      <c r="D84" s="32">
        <f>SUM(D85+D87+D90)</f>
        <v>55.199999999999996</v>
      </c>
      <c r="E84" s="67">
        <f>SUM(E85+E87+E90)</f>
        <v>0</v>
      </c>
    </row>
    <row r="85" spans="1:5" s="45" customFormat="1" ht="15" customHeight="1" x14ac:dyDescent="0.25">
      <c r="A85" s="83"/>
      <c r="B85" s="18" t="s">
        <v>139</v>
      </c>
      <c r="C85" s="17" t="s">
        <v>11</v>
      </c>
      <c r="D85" s="16">
        <f>SUM(D86)</f>
        <v>11</v>
      </c>
      <c r="E85" s="68">
        <f>SUM(E86)</f>
        <v>0</v>
      </c>
    </row>
    <row r="86" spans="1:5" s="45" customFormat="1" ht="12.75" customHeight="1" x14ac:dyDescent="0.25">
      <c r="A86" s="83"/>
      <c r="B86" s="12" t="s">
        <v>10</v>
      </c>
      <c r="C86" s="6"/>
      <c r="D86" s="11">
        <v>11</v>
      </c>
      <c r="E86" s="49"/>
    </row>
    <row r="87" spans="1:5" s="45" customFormat="1" ht="27" x14ac:dyDescent="0.25">
      <c r="A87" s="83"/>
      <c r="B87" s="30" t="s">
        <v>146</v>
      </c>
      <c r="C87" s="17" t="s">
        <v>23</v>
      </c>
      <c r="D87" s="23">
        <f t="shared" ref="D87" si="12">SUM(D88:D89)</f>
        <v>40.4</v>
      </c>
      <c r="E87" s="66">
        <f t="shared" ref="E87" si="13">SUM(E88:E89)</f>
        <v>0</v>
      </c>
    </row>
    <row r="88" spans="1:5" s="45" customFormat="1" ht="12.75" customHeight="1" x14ac:dyDescent="0.25">
      <c r="A88" s="84"/>
      <c r="B88" s="46" t="s">
        <v>10</v>
      </c>
      <c r="C88" s="85"/>
      <c r="D88" s="11">
        <v>38.4</v>
      </c>
      <c r="E88" s="49"/>
    </row>
    <row r="89" spans="1:5" s="45" customFormat="1" ht="12.75" customHeight="1" x14ac:dyDescent="0.25">
      <c r="A89" s="84"/>
      <c r="B89" s="48" t="s">
        <v>17</v>
      </c>
      <c r="C89" s="86"/>
      <c r="D89" s="11">
        <v>2</v>
      </c>
      <c r="E89" s="49"/>
    </row>
    <row r="90" spans="1:5" s="45" customFormat="1" ht="15" customHeight="1" x14ac:dyDescent="0.25">
      <c r="A90" s="83"/>
      <c r="B90" s="33" t="s">
        <v>134</v>
      </c>
      <c r="C90" s="17" t="s">
        <v>25</v>
      </c>
      <c r="D90" s="23">
        <f t="shared" ref="D90" si="14">SUM(D91)</f>
        <v>3.8</v>
      </c>
      <c r="E90" s="66">
        <f t="shared" ref="E90" si="15">SUM(E91)</f>
        <v>0</v>
      </c>
    </row>
    <row r="91" spans="1:5" s="45" customFormat="1" ht="12.75" customHeight="1" x14ac:dyDescent="0.25">
      <c r="A91" s="83"/>
      <c r="B91" s="12" t="s">
        <v>10</v>
      </c>
      <c r="C91" s="6"/>
      <c r="D91" s="11">
        <v>3.8</v>
      </c>
      <c r="E91" s="5"/>
    </row>
    <row r="92" spans="1:5" s="45" customFormat="1" ht="18" customHeight="1" x14ac:dyDescent="0.25">
      <c r="A92" s="99" t="s">
        <v>40</v>
      </c>
      <c r="B92" s="31" t="s">
        <v>41</v>
      </c>
      <c r="C92" s="38"/>
      <c r="D92" s="32">
        <f>SUM(D93+D95+D98)</f>
        <v>45.2</v>
      </c>
      <c r="E92" s="67">
        <f>SUM(E93+E95+E98)</f>
        <v>0</v>
      </c>
    </row>
    <row r="93" spans="1:5" s="45" customFormat="1" ht="15" customHeight="1" x14ac:dyDescent="0.25">
      <c r="A93" s="99"/>
      <c r="B93" s="18" t="s">
        <v>139</v>
      </c>
      <c r="C93" s="17" t="s">
        <v>11</v>
      </c>
      <c r="D93" s="16">
        <f>SUM(D94)</f>
        <v>10.199999999999999</v>
      </c>
      <c r="E93" s="68">
        <f>SUM(E94)</f>
        <v>0</v>
      </c>
    </row>
    <row r="94" spans="1:5" s="45" customFormat="1" ht="12.75" customHeight="1" x14ac:dyDescent="0.25">
      <c r="A94" s="99"/>
      <c r="B94" s="12" t="s">
        <v>10</v>
      </c>
      <c r="C94" s="6"/>
      <c r="D94" s="11">
        <v>10.199999999999999</v>
      </c>
      <c r="E94" s="49"/>
    </row>
    <row r="95" spans="1:5" s="45" customFormat="1" ht="27" x14ac:dyDescent="0.25">
      <c r="A95" s="99"/>
      <c r="B95" s="30" t="s">
        <v>144</v>
      </c>
      <c r="C95" s="17" t="s">
        <v>23</v>
      </c>
      <c r="D95" s="23">
        <f t="shared" ref="D95" si="16">SUM(D96:D97)</f>
        <v>30.3</v>
      </c>
      <c r="E95" s="66">
        <f t="shared" ref="E95" si="17">SUM(E96:E97)</f>
        <v>0</v>
      </c>
    </row>
    <row r="96" spans="1:5" s="45" customFormat="1" ht="12.75" customHeight="1" x14ac:dyDescent="0.25">
      <c r="A96" s="100"/>
      <c r="B96" s="46" t="s">
        <v>10</v>
      </c>
      <c r="C96" s="85"/>
      <c r="D96" s="11">
        <v>29.1</v>
      </c>
      <c r="E96" s="49"/>
    </row>
    <row r="97" spans="1:5" s="45" customFormat="1" ht="12.75" customHeight="1" x14ac:dyDescent="0.25">
      <c r="A97" s="100"/>
      <c r="B97" s="48" t="s">
        <v>17</v>
      </c>
      <c r="C97" s="86"/>
      <c r="D97" s="11">
        <v>1.2</v>
      </c>
      <c r="E97" s="49"/>
    </row>
    <row r="98" spans="1:5" s="45" customFormat="1" ht="15" customHeight="1" x14ac:dyDescent="0.25">
      <c r="A98" s="99"/>
      <c r="B98" s="33" t="s">
        <v>134</v>
      </c>
      <c r="C98" s="17" t="s">
        <v>25</v>
      </c>
      <c r="D98" s="23">
        <f t="shared" ref="D98" si="18">SUM(D99)</f>
        <v>4.7</v>
      </c>
      <c r="E98" s="66">
        <f t="shared" ref="E98" si="19">SUM(E99)</f>
        <v>0</v>
      </c>
    </row>
    <row r="99" spans="1:5" s="45" customFormat="1" ht="12.75" customHeight="1" x14ac:dyDescent="0.25">
      <c r="A99" s="99"/>
      <c r="B99" s="12" t="s">
        <v>10</v>
      </c>
      <c r="C99" s="6"/>
      <c r="D99" s="11">
        <v>4.7</v>
      </c>
      <c r="E99" s="5"/>
    </row>
    <row r="100" spans="1:5" s="45" customFormat="1" ht="18" customHeight="1" x14ac:dyDescent="0.25">
      <c r="A100" s="99" t="s">
        <v>42</v>
      </c>
      <c r="B100" s="31" t="s">
        <v>43</v>
      </c>
      <c r="C100" s="36"/>
      <c r="D100" s="32">
        <f>SUM(D101+D103+D106)</f>
        <v>59.8</v>
      </c>
      <c r="E100" s="67">
        <f>SUM(E101+E103+E106)</f>
        <v>0</v>
      </c>
    </row>
    <row r="101" spans="1:5" s="45" customFormat="1" ht="15" customHeight="1" x14ac:dyDescent="0.25">
      <c r="A101" s="99"/>
      <c r="B101" s="18" t="s">
        <v>139</v>
      </c>
      <c r="C101" s="17" t="s">
        <v>11</v>
      </c>
      <c r="D101" s="16">
        <f>SUM(D102)</f>
        <v>15.8</v>
      </c>
      <c r="E101" s="68">
        <f>SUM(E102)</f>
        <v>0</v>
      </c>
    </row>
    <row r="102" spans="1:5" s="45" customFormat="1" ht="12.75" customHeight="1" x14ac:dyDescent="0.25">
      <c r="A102" s="99"/>
      <c r="B102" s="12" t="s">
        <v>10</v>
      </c>
      <c r="C102" s="6"/>
      <c r="D102" s="11">
        <v>15.8</v>
      </c>
      <c r="E102" s="49"/>
    </row>
    <row r="103" spans="1:5" s="45" customFormat="1" ht="27" x14ac:dyDescent="0.25">
      <c r="A103" s="99"/>
      <c r="B103" s="30" t="s">
        <v>146</v>
      </c>
      <c r="C103" s="17" t="s">
        <v>23</v>
      </c>
      <c r="D103" s="23">
        <f t="shared" ref="D103" si="20">SUM(D104:D105)</f>
        <v>40.5</v>
      </c>
      <c r="E103" s="66">
        <f t="shared" ref="E103" si="21">SUM(E104:E105)</f>
        <v>0</v>
      </c>
    </row>
    <row r="104" spans="1:5" s="45" customFormat="1" ht="12.75" customHeight="1" x14ac:dyDescent="0.25">
      <c r="A104" s="100"/>
      <c r="B104" s="46" t="s">
        <v>10</v>
      </c>
      <c r="C104" s="85"/>
      <c r="D104" s="11">
        <v>33.299999999999997</v>
      </c>
      <c r="E104" s="49"/>
    </row>
    <row r="105" spans="1:5" s="45" customFormat="1" ht="12.75" customHeight="1" x14ac:dyDescent="0.25">
      <c r="A105" s="100"/>
      <c r="B105" s="48" t="s">
        <v>17</v>
      </c>
      <c r="C105" s="86"/>
      <c r="D105" s="11">
        <v>7.2</v>
      </c>
      <c r="E105" s="49"/>
    </row>
    <row r="106" spans="1:5" s="45" customFormat="1" ht="15" customHeight="1" x14ac:dyDescent="0.25">
      <c r="A106" s="99"/>
      <c r="B106" s="33" t="s">
        <v>134</v>
      </c>
      <c r="C106" s="17" t="s">
        <v>25</v>
      </c>
      <c r="D106" s="23">
        <f t="shared" ref="D106" si="22">SUM(D107)</f>
        <v>3.5</v>
      </c>
      <c r="E106" s="66">
        <f t="shared" ref="E106" si="23">SUM(E107)</f>
        <v>0</v>
      </c>
    </row>
    <row r="107" spans="1:5" s="45" customFormat="1" ht="12.75" customHeight="1" x14ac:dyDescent="0.25">
      <c r="A107" s="99"/>
      <c r="B107" s="12" t="s">
        <v>10</v>
      </c>
      <c r="C107" s="6"/>
      <c r="D107" s="11">
        <v>3.5</v>
      </c>
      <c r="E107" s="5"/>
    </row>
    <row r="108" spans="1:5" s="45" customFormat="1" ht="18" customHeight="1" x14ac:dyDescent="0.25">
      <c r="A108" s="99" t="s">
        <v>44</v>
      </c>
      <c r="B108" s="31" t="s">
        <v>45</v>
      </c>
      <c r="C108" s="38"/>
      <c r="D108" s="32">
        <f>SUM(D109+D111+D114)</f>
        <v>35</v>
      </c>
      <c r="E108" s="67">
        <f>SUM(E109+E111+E114)</f>
        <v>0</v>
      </c>
    </row>
    <row r="109" spans="1:5" s="45" customFormat="1" ht="15" customHeight="1" x14ac:dyDescent="0.25">
      <c r="A109" s="99"/>
      <c r="B109" s="18" t="s">
        <v>139</v>
      </c>
      <c r="C109" s="17" t="s">
        <v>11</v>
      </c>
      <c r="D109" s="16">
        <f>SUM(D110)</f>
        <v>7.8</v>
      </c>
      <c r="E109" s="68">
        <f>SUM(E110)</f>
        <v>0</v>
      </c>
    </row>
    <row r="110" spans="1:5" s="45" customFormat="1" ht="12.95" customHeight="1" x14ac:dyDescent="0.25">
      <c r="A110" s="99"/>
      <c r="B110" s="12" t="s">
        <v>10</v>
      </c>
      <c r="C110" s="6"/>
      <c r="D110" s="11">
        <v>7.8</v>
      </c>
      <c r="E110" s="49"/>
    </row>
    <row r="111" spans="1:5" s="45" customFormat="1" ht="27" x14ac:dyDescent="0.25">
      <c r="A111" s="99"/>
      <c r="B111" s="30" t="s">
        <v>146</v>
      </c>
      <c r="C111" s="17" t="s">
        <v>23</v>
      </c>
      <c r="D111" s="23">
        <f t="shared" ref="D111" si="24">SUM(D112:D113)</f>
        <v>24</v>
      </c>
      <c r="E111" s="66">
        <f t="shared" ref="E111" si="25">SUM(E112:E113)</f>
        <v>0</v>
      </c>
    </row>
    <row r="112" spans="1:5" s="45" customFormat="1" ht="12.95" customHeight="1" x14ac:dyDescent="0.25">
      <c r="A112" s="100"/>
      <c r="B112" s="46" t="s">
        <v>10</v>
      </c>
      <c r="C112" s="85"/>
      <c r="D112" s="11">
        <v>23.3</v>
      </c>
      <c r="E112" s="11"/>
    </row>
    <row r="113" spans="1:5" s="45" customFormat="1" ht="12.95" customHeight="1" x14ac:dyDescent="0.25">
      <c r="A113" s="100"/>
      <c r="B113" s="48" t="s">
        <v>17</v>
      </c>
      <c r="C113" s="87"/>
      <c r="D113" s="11">
        <v>0.7</v>
      </c>
      <c r="E113" s="11"/>
    </row>
    <row r="114" spans="1:5" s="45" customFormat="1" ht="15" customHeight="1" x14ac:dyDescent="0.25">
      <c r="A114" s="99"/>
      <c r="B114" s="33" t="s">
        <v>147</v>
      </c>
      <c r="C114" s="17" t="s">
        <v>25</v>
      </c>
      <c r="D114" s="23">
        <f t="shared" ref="D114" si="26">SUM(D115)</f>
        <v>3.2</v>
      </c>
      <c r="E114" s="66">
        <f t="shared" ref="E114" si="27">SUM(E115)</f>
        <v>0</v>
      </c>
    </row>
    <row r="115" spans="1:5" s="45" customFormat="1" ht="12.95" customHeight="1" x14ac:dyDescent="0.25">
      <c r="A115" s="99"/>
      <c r="B115" s="12" t="s">
        <v>10</v>
      </c>
      <c r="C115" s="6"/>
      <c r="D115" s="11">
        <v>3.2</v>
      </c>
      <c r="E115" s="5"/>
    </row>
    <row r="116" spans="1:5" s="45" customFormat="1" ht="18" customHeight="1" x14ac:dyDescent="0.25">
      <c r="A116" s="99" t="s">
        <v>46</v>
      </c>
      <c r="B116" s="31" t="s">
        <v>47</v>
      </c>
      <c r="C116" s="38"/>
      <c r="D116" s="32">
        <f>SUM(D117+D119+D122)</f>
        <v>71.399999999999991</v>
      </c>
      <c r="E116" s="67">
        <f>SUM(E117+E119+E122)</f>
        <v>0</v>
      </c>
    </row>
    <row r="117" spans="1:5" s="45" customFormat="1" ht="15" customHeight="1" x14ac:dyDescent="0.25">
      <c r="A117" s="99"/>
      <c r="B117" s="18" t="s">
        <v>139</v>
      </c>
      <c r="C117" s="17" t="s">
        <v>11</v>
      </c>
      <c r="D117" s="16">
        <f>SUM(D118)</f>
        <v>11.7</v>
      </c>
      <c r="E117" s="68">
        <f>SUM(E118)</f>
        <v>0</v>
      </c>
    </row>
    <row r="118" spans="1:5" s="45" customFormat="1" ht="12.75" customHeight="1" x14ac:dyDescent="0.25">
      <c r="A118" s="99"/>
      <c r="B118" s="12" t="s">
        <v>10</v>
      </c>
      <c r="C118" s="6"/>
      <c r="D118" s="11">
        <v>11.7</v>
      </c>
      <c r="E118" s="49"/>
    </row>
    <row r="119" spans="1:5" s="45" customFormat="1" ht="27" x14ac:dyDescent="0.25">
      <c r="A119" s="99"/>
      <c r="B119" s="30" t="s">
        <v>144</v>
      </c>
      <c r="C119" s="17" t="s">
        <v>23</v>
      </c>
      <c r="D119" s="23">
        <f t="shared" ref="D119" si="28">SUM(D120:D121)</f>
        <v>54.099999999999994</v>
      </c>
      <c r="E119" s="66">
        <f t="shared" ref="E119" si="29">SUM(E120:E121)</f>
        <v>0</v>
      </c>
    </row>
    <row r="120" spans="1:5" s="45" customFormat="1" ht="12.75" customHeight="1" x14ac:dyDescent="0.25">
      <c r="A120" s="100"/>
      <c r="B120" s="46" t="s">
        <v>10</v>
      </c>
      <c r="C120" s="85"/>
      <c r="D120" s="11">
        <v>50.8</v>
      </c>
      <c r="E120" s="49"/>
    </row>
    <row r="121" spans="1:5" s="45" customFormat="1" ht="12.75" customHeight="1" x14ac:dyDescent="0.25">
      <c r="A121" s="100"/>
      <c r="B121" s="48" t="s">
        <v>17</v>
      </c>
      <c r="C121" s="86"/>
      <c r="D121" s="11">
        <v>3.3</v>
      </c>
      <c r="E121" s="49"/>
    </row>
    <row r="122" spans="1:5" s="45" customFormat="1" ht="15" customHeight="1" x14ac:dyDescent="0.25">
      <c r="A122" s="99"/>
      <c r="B122" s="33" t="s">
        <v>134</v>
      </c>
      <c r="C122" s="17" t="s">
        <v>25</v>
      </c>
      <c r="D122" s="23">
        <f t="shared" ref="D122" si="30">SUM(D123)</f>
        <v>5.6</v>
      </c>
      <c r="E122" s="66">
        <f t="shared" ref="E122" si="31">SUM(E123)</f>
        <v>0</v>
      </c>
    </row>
    <row r="123" spans="1:5" s="45" customFormat="1" ht="12.75" customHeight="1" x14ac:dyDescent="0.25">
      <c r="A123" s="99"/>
      <c r="B123" s="12" t="s">
        <v>10</v>
      </c>
      <c r="C123" s="6"/>
      <c r="D123" s="11">
        <v>5.6</v>
      </c>
      <c r="E123" s="5"/>
    </row>
    <row r="124" spans="1:5" s="45" customFormat="1" ht="18" customHeight="1" x14ac:dyDescent="0.25">
      <c r="A124" s="101" t="s">
        <v>48</v>
      </c>
      <c r="B124" s="31" t="s">
        <v>49</v>
      </c>
      <c r="C124" s="38"/>
      <c r="D124" s="32">
        <f>SUM(D125+D127+D130)</f>
        <v>52.800000000000004</v>
      </c>
      <c r="E124" s="67">
        <f>SUM(E125+E127+E130)</f>
        <v>0</v>
      </c>
    </row>
    <row r="125" spans="1:5" s="45" customFormat="1" ht="15" customHeight="1" x14ac:dyDescent="0.25">
      <c r="A125" s="102"/>
      <c r="B125" s="18" t="s">
        <v>139</v>
      </c>
      <c r="C125" s="17" t="s">
        <v>11</v>
      </c>
      <c r="D125" s="16">
        <f>SUM(D126)</f>
        <v>7.6</v>
      </c>
      <c r="E125" s="68">
        <f>SUM(E126)</f>
        <v>0</v>
      </c>
    </row>
    <row r="126" spans="1:5" s="45" customFormat="1" ht="12.75" customHeight="1" x14ac:dyDescent="0.25">
      <c r="A126" s="102"/>
      <c r="B126" s="12" t="s">
        <v>10</v>
      </c>
      <c r="C126" s="6"/>
      <c r="D126" s="11">
        <v>7.6</v>
      </c>
      <c r="E126" s="49"/>
    </row>
    <row r="127" spans="1:5" s="45" customFormat="1" ht="27" x14ac:dyDescent="0.25">
      <c r="A127" s="102"/>
      <c r="B127" s="30" t="s">
        <v>146</v>
      </c>
      <c r="C127" s="17" t="s">
        <v>23</v>
      </c>
      <c r="D127" s="23">
        <f t="shared" ref="D127" si="32">SUM(D128:D129)</f>
        <v>38.6</v>
      </c>
      <c r="E127" s="66">
        <f t="shared" ref="E127" si="33">SUM(E128:E129)</f>
        <v>0</v>
      </c>
    </row>
    <row r="128" spans="1:5" s="45" customFormat="1" ht="12.75" customHeight="1" x14ac:dyDescent="0.25">
      <c r="A128" s="102"/>
      <c r="B128" s="46" t="s">
        <v>10</v>
      </c>
      <c r="C128" s="85"/>
      <c r="D128" s="11">
        <v>37.4</v>
      </c>
      <c r="E128" s="49"/>
    </row>
    <row r="129" spans="1:5" s="45" customFormat="1" ht="12.75" customHeight="1" x14ac:dyDescent="0.25">
      <c r="A129" s="102"/>
      <c r="B129" s="48" t="s">
        <v>17</v>
      </c>
      <c r="C129" s="86"/>
      <c r="D129" s="11">
        <v>1.2</v>
      </c>
      <c r="E129" s="49"/>
    </row>
    <row r="130" spans="1:5" s="45" customFormat="1" ht="15" customHeight="1" x14ac:dyDescent="0.25">
      <c r="A130" s="102"/>
      <c r="B130" s="33" t="s">
        <v>134</v>
      </c>
      <c r="C130" s="17" t="s">
        <v>25</v>
      </c>
      <c r="D130" s="23">
        <f t="shared" ref="D130" si="34">SUM(D131)</f>
        <v>6.6</v>
      </c>
      <c r="E130" s="66">
        <f t="shared" ref="E130" si="35">SUM(E131)</f>
        <v>0</v>
      </c>
    </row>
    <row r="131" spans="1:5" s="45" customFormat="1" ht="12.75" customHeight="1" x14ac:dyDescent="0.25">
      <c r="A131" s="102"/>
      <c r="B131" s="12" t="s">
        <v>10</v>
      </c>
      <c r="C131" s="6"/>
      <c r="D131" s="11">
        <v>6.6</v>
      </c>
      <c r="E131" s="5"/>
    </row>
    <row r="132" spans="1:5" s="45" customFormat="1" ht="18" customHeight="1" x14ac:dyDescent="0.25">
      <c r="A132" s="99" t="s">
        <v>50</v>
      </c>
      <c r="B132" s="31" t="s">
        <v>51</v>
      </c>
      <c r="C132" s="38"/>
      <c r="D132" s="32">
        <f>SUM(D133+D135+D138)</f>
        <v>26.7</v>
      </c>
      <c r="E132" s="67">
        <f>SUM(E133+E135+E138)</f>
        <v>0</v>
      </c>
    </row>
    <row r="133" spans="1:5" s="45" customFormat="1" ht="15" customHeight="1" x14ac:dyDescent="0.25">
      <c r="A133" s="99"/>
      <c r="B133" s="18" t="s">
        <v>139</v>
      </c>
      <c r="C133" s="17" t="s">
        <v>11</v>
      </c>
      <c r="D133" s="16">
        <f>SUM(D134)</f>
        <v>5.3</v>
      </c>
      <c r="E133" s="68">
        <f>SUM(E134)</f>
        <v>0</v>
      </c>
    </row>
    <row r="134" spans="1:5" s="45" customFormat="1" ht="12.75" customHeight="1" x14ac:dyDescent="0.25">
      <c r="A134" s="99"/>
      <c r="B134" s="12" t="s">
        <v>10</v>
      </c>
      <c r="C134" s="6"/>
      <c r="D134" s="11">
        <v>5.3</v>
      </c>
      <c r="E134" s="49"/>
    </row>
    <row r="135" spans="1:5" s="45" customFormat="1" ht="27" x14ac:dyDescent="0.25">
      <c r="A135" s="99"/>
      <c r="B135" s="30" t="s">
        <v>146</v>
      </c>
      <c r="C135" s="17" t="s">
        <v>23</v>
      </c>
      <c r="D135" s="23">
        <f t="shared" ref="D135" si="36">SUM(D136:D137)</f>
        <v>17.599999999999998</v>
      </c>
      <c r="E135" s="66">
        <f t="shared" ref="E135" si="37">SUM(E136:E137)</f>
        <v>0</v>
      </c>
    </row>
    <row r="136" spans="1:5" s="45" customFormat="1" ht="12.75" customHeight="1" x14ac:dyDescent="0.25">
      <c r="A136" s="100"/>
      <c r="B136" s="46" t="s">
        <v>10</v>
      </c>
      <c r="C136" s="85"/>
      <c r="D136" s="11">
        <v>15.2</v>
      </c>
      <c r="E136" s="49"/>
    </row>
    <row r="137" spans="1:5" s="45" customFormat="1" ht="12.75" customHeight="1" x14ac:dyDescent="0.25">
      <c r="A137" s="100"/>
      <c r="B137" s="48" t="s">
        <v>17</v>
      </c>
      <c r="C137" s="87"/>
      <c r="D137" s="11">
        <v>2.4</v>
      </c>
      <c r="E137" s="49"/>
    </row>
    <row r="138" spans="1:5" s="45" customFormat="1" ht="15" customHeight="1" x14ac:dyDescent="0.25">
      <c r="A138" s="99"/>
      <c r="B138" s="33" t="s">
        <v>147</v>
      </c>
      <c r="C138" s="17" t="s">
        <v>25</v>
      </c>
      <c r="D138" s="23">
        <f t="shared" ref="D138" si="38">SUM(D139)</f>
        <v>3.8</v>
      </c>
      <c r="E138" s="66">
        <f t="shared" ref="E138" si="39">SUM(E139)</f>
        <v>0</v>
      </c>
    </row>
    <row r="139" spans="1:5" s="45" customFormat="1" ht="12.75" customHeight="1" x14ac:dyDescent="0.25">
      <c r="A139" s="99"/>
      <c r="B139" s="12" t="s">
        <v>10</v>
      </c>
      <c r="C139" s="6"/>
      <c r="D139" s="11">
        <v>3.8</v>
      </c>
      <c r="E139" s="5"/>
    </row>
    <row r="140" spans="1:5" s="45" customFormat="1" ht="18" customHeight="1" x14ac:dyDescent="0.25">
      <c r="A140" s="83" t="s">
        <v>52</v>
      </c>
      <c r="B140" s="31" t="s">
        <v>53</v>
      </c>
      <c r="C140" s="38"/>
      <c r="D140" s="32">
        <f>SUM(D141+D143+D146)</f>
        <v>44.6</v>
      </c>
      <c r="E140" s="67">
        <f>SUM(E141+E143+E146)</f>
        <v>0</v>
      </c>
    </row>
    <row r="141" spans="1:5" s="45" customFormat="1" ht="15" customHeight="1" x14ac:dyDescent="0.25">
      <c r="A141" s="83"/>
      <c r="B141" s="18" t="s">
        <v>139</v>
      </c>
      <c r="C141" s="17" t="s">
        <v>11</v>
      </c>
      <c r="D141" s="16">
        <f>SUM(D142)</f>
        <v>9.6</v>
      </c>
      <c r="E141" s="68">
        <f>SUM(E142)</f>
        <v>0</v>
      </c>
    </row>
    <row r="142" spans="1:5" s="45" customFormat="1" ht="12.75" customHeight="1" x14ac:dyDescent="0.25">
      <c r="A142" s="83"/>
      <c r="B142" s="12" t="s">
        <v>10</v>
      </c>
      <c r="C142" s="6"/>
      <c r="D142" s="11">
        <v>9.6</v>
      </c>
      <c r="E142" s="49"/>
    </row>
    <row r="143" spans="1:5" s="45" customFormat="1" ht="27" x14ac:dyDescent="0.25">
      <c r="A143" s="83"/>
      <c r="B143" s="30" t="s">
        <v>146</v>
      </c>
      <c r="C143" s="17" t="s">
        <v>23</v>
      </c>
      <c r="D143" s="23">
        <f t="shared" ref="D143" si="40">SUM(D144:D145)</f>
        <v>30.9</v>
      </c>
      <c r="E143" s="66">
        <f t="shared" ref="E143" si="41">SUM(E144:E145)</f>
        <v>0</v>
      </c>
    </row>
    <row r="144" spans="1:5" s="45" customFormat="1" ht="12.75" customHeight="1" x14ac:dyDescent="0.25">
      <c r="A144" s="84"/>
      <c r="B144" s="46" t="s">
        <v>10</v>
      </c>
      <c r="C144" s="85"/>
      <c r="D144" s="11">
        <v>28</v>
      </c>
      <c r="E144" s="49"/>
    </row>
    <row r="145" spans="1:5" s="45" customFormat="1" ht="12.75" customHeight="1" x14ac:dyDescent="0.25">
      <c r="A145" s="84"/>
      <c r="B145" s="48" t="s">
        <v>17</v>
      </c>
      <c r="C145" s="86"/>
      <c r="D145" s="11">
        <v>2.9</v>
      </c>
      <c r="E145" s="49"/>
    </row>
    <row r="146" spans="1:5" s="45" customFormat="1" ht="15" customHeight="1" x14ac:dyDescent="0.25">
      <c r="A146" s="83"/>
      <c r="B146" s="33" t="s">
        <v>147</v>
      </c>
      <c r="C146" s="17" t="s">
        <v>25</v>
      </c>
      <c r="D146" s="23">
        <f t="shared" ref="D146" si="42">SUM(D147)</f>
        <v>4.0999999999999996</v>
      </c>
      <c r="E146" s="66">
        <f t="shared" ref="E146" si="43">SUM(E147)</f>
        <v>0</v>
      </c>
    </row>
    <row r="147" spans="1:5" s="45" customFormat="1" ht="12.75" customHeight="1" x14ac:dyDescent="0.25">
      <c r="A147" s="83"/>
      <c r="B147" s="12" t="s">
        <v>10</v>
      </c>
      <c r="C147" s="6"/>
      <c r="D147" s="11">
        <v>4.0999999999999996</v>
      </c>
      <c r="E147" s="5"/>
    </row>
    <row r="148" spans="1:5" s="45" customFormat="1" ht="18" customHeight="1" x14ac:dyDescent="0.25">
      <c r="A148" s="83" t="s">
        <v>54</v>
      </c>
      <c r="B148" s="31" t="s">
        <v>55</v>
      </c>
      <c r="C148" s="38"/>
      <c r="D148" s="32">
        <f>SUM(D149+D151+D154)</f>
        <v>69.7</v>
      </c>
      <c r="E148" s="67">
        <f>SUM(E149+E151+E154)</f>
        <v>0</v>
      </c>
    </row>
    <row r="149" spans="1:5" s="45" customFormat="1" ht="15" customHeight="1" x14ac:dyDescent="0.25">
      <c r="A149" s="83"/>
      <c r="B149" s="18" t="s">
        <v>139</v>
      </c>
      <c r="C149" s="17" t="s">
        <v>11</v>
      </c>
      <c r="D149" s="16">
        <f>SUM(D150)</f>
        <v>15.4</v>
      </c>
      <c r="E149" s="68">
        <f>SUM(E150)</f>
        <v>0</v>
      </c>
    </row>
    <row r="150" spans="1:5" s="45" customFormat="1" ht="12.75" customHeight="1" x14ac:dyDescent="0.25">
      <c r="A150" s="83"/>
      <c r="B150" s="12" t="s">
        <v>10</v>
      </c>
      <c r="C150" s="6"/>
      <c r="D150" s="11">
        <v>15.4</v>
      </c>
      <c r="E150" s="49"/>
    </row>
    <row r="151" spans="1:5" s="45" customFormat="1" ht="27" x14ac:dyDescent="0.25">
      <c r="A151" s="83"/>
      <c r="B151" s="30" t="s">
        <v>144</v>
      </c>
      <c r="C151" s="17" t="s">
        <v>23</v>
      </c>
      <c r="D151" s="23">
        <f t="shared" ref="D151" si="44">SUM(D152:D153)</f>
        <v>50.2</v>
      </c>
      <c r="E151" s="66">
        <f t="shared" ref="E151" si="45">SUM(E152:E153)</f>
        <v>0</v>
      </c>
    </row>
    <row r="152" spans="1:5" s="45" customFormat="1" ht="12.75" customHeight="1" x14ac:dyDescent="0.25">
      <c r="A152" s="84"/>
      <c r="B152" s="46" t="s">
        <v>10</v>
      </c>
      <c r="C152" s="85"/>
      <c r="D152" s="11">
        <v>40.9</v>
      </c>
      <c r="E152" s="49"/>
    </row>
    <row r="153" spans="1:5" s="45" customFormat="1" ht="12.75" customHeight="1" x14ac:dyDescent="0.25">
      <c r="A153" s="84"/>
      <c r="B153" s="48" t="s">
        <v>17</v>
      </c>
      <c r="C153" s="86"/>
      <c r="D153" s="11">
        <v>9.3000000000000007</v>
      </c>
      <c r="E153" s="49"/>
    </row>
    <row r="154" spans="1:5" s="45" customFormat="1" ht="15" customHeight="1" x14ac:dyDescent="0.25">
      <c r="A154" s="83"/>
      <c r="B154" s="33" t="s">
        <v>147</v>
      </c>
      <c r="C154" s="17" t="s">
        <v>25</v>
      </c>
      <c r="D154" s="23">
        <f t="shared" ref="D154" si="46">SUM(D155)</f>
        <v>4.0999999999999996</v>
      </c>
      <c r="E154" s="66">
        <f t="shared" ref="E154" si="47">SUM(E155)</f>
        <v>0</v>
      </c>
    </row>
    <row r="155" spans="1:5" s="45" customFormat="1" ht="12.75" customHeight="1" x14ac:dyDescent="0.25">
      <c r="A155" s="83"/>
      <c r="B155" s="12" t="s">
        <v>10</v>
      </c>
      <c r="C155" s="6"/>
      <c r="D155" s="11">
        <v>4.0999999999999996</v>
      </c>
      <c r="E155" s="5"/>
    </row>
    <row r="156" spans="1:5" s="45" customFormat="1" ht="18" customHeight="1" x14ac:dyDescent="0.25">
      <c r="A156" s="83" t="s">
        <v>56</v>
      </c>
      <c r="B156" s="69" t="s">
        <v>57</v>
      </c>
      <c r="C156" s="36"/>
      <c r="D156" s="32">
        <f>SUM(D158:D160)</f>
        <v>1102.0999999999999</v>
      </c>
      <c r="E156" s="32">
        <f>SUM(E158:E160)</f>
        <v>1016.9999999999999</v>
      </c>
    </row>
    <row r="157" spans="1:5" s="45" customFormat="1" ht="15" customHeight="1" x14ac:dyDescent="0.25">
      <c r="A157" s="84"/>
      <c r="B157" s="18" t="s">
        <v>139</v>
      </c>
      <c r="C157" s="17" t="s">
        <v>11</v>
      </c>
      <c r="D157" s="16">
        <f t="shared" ref="D157:E157" si="48">SUM(D158:D160)</f>
        <v>1102.0999999999999</v>
      </c>
      <c r="E157" s="16">
        <f t="shared" si="48"/>
        <v>1016.9999999999999</v>
      </c>
    </row>
    <row r="158" spans="1:5" s="45" customFormat="1" ht="12.75" customHeight="1" x14ac:dyDescent="0.25">
      <c r="A158" s="84"/>
      <c r="B158" s="54" t="s">
        <v>15</v>
      </c>
      <c r="C158" s="85"/>
      <c r="D158" s="11">
        <v>1061.2</v>
      </c>
      <c r="E158" s="11">
        <v>982.8</v>
      </c>
    </row>
    <row r="159" spans="1:5" s="45" customFormat="1" ht="12.75" customHeight="1" x14ac:dyDescent="0.25">
      <c r="A159" s="84"/>
      <c r="B159" s="47" t="s">
        <v>64</v>
      </c>
      <c r="C159" s="86"/>
      <c r="D159" s="11">
        <v>1.3</v>
      </c>
      <c r="E159" s="11">
        <v>1.3</v>
      </c>
    </row>
    <row r="160" spans="1:5" s="45" customFormat="1" ht="12.75" customHeight="1" x14ac:dyDescent="0.25">
      <c r="A160" s="84"/>
      <c r="B160" s="48" t="s">
        <v>10</v>
      </c>
      <c r="C160" s="86"/>
      <c r="D160" s="11">
        <v>39.6</v>
      </c>
      <c r="E160" s="11">
        <v>32.9</v>
      </c>
    </row>
    <row r="161" spans="1:5" s="45" customFormat="1" ht="18" customHeight="1" x14ac:dyDescent="0.25">
      <c r="A161" s="83" t="s">
        <v>58</v>
      </c>
      <c r="B161" s="35" t="s">
        <v>59</v>
      </c>
      <c r="C161" s="38"/>
      <c r="D161" s="32">
        <f t="shared" ref="D161:E161" si="49">SUM(D162+D164)</f>
        <v>1219.2</v>
      </c>
      <c r="E161" s="32">
        <f t="shared" si="49"/>
        <v>1023.7</v>
      </c>
    </row>
    <row r="162" spans="1:5" s="45" customFormat="1" ht="15" customHeight="1" x14ac:dyDescent="0.25">
      <c r="A162" s="83"/>
      <c r="B162" s="18" t="s">
        <v>139</v>
      </c>
      <c r="C162" s="17" t="s">
        <v>11</v>
      </c>
      <c r="D162" s="16">
        <f>SUM(D163)</f>
        <v>40</v>
      </c>
      <c r="E162" s="68">
        <f>SUM(E163)</f>
        <v>0</v>
      </c>
    </row>
    <row r="163" spans="1:5" s="45" customFormat="1" ht="12.75" customHeight="1" x14ac:dyDescent="0.25">
      <c r="A163" s="83"/>
      <c r="B163" s="71" t="s">
        <v>15</v>
      </c>
      <c r="C163" s="6"/>
      <c r="D163" s="11">
        <v>40</v>
      </c>
      <c r="E163" s="11"/>
    </row>
    <row r="164" spans="1:5" s="45" customFormat="1" ht="30.75" customHeight="1" x14ac:dyDescent="0.25">
      <c r="A164" s="84"/>
      <c r="B164" s="22" t="s">
        <v>143</v>
      </c>
      <c r="C164" s="21" t="s">
        <v>18</v>
      </c>
      <c r="D164" s="23">
        <f>SUM(D165:D168)</f>
        <v>1179.2</v>
      </c>
      <c r="E164" s="23">
        <f>SUM(E165:E168)</f>
        <v>1023.7</v>
      </c>
    </row>
    <row r="165" spans="1:5" s="45" customFormat="1" ht="12.75" customHeight="1" x14ac:dyDescent="0.25">
      <c r="A165" s="84"/>
      <c r="B165" s="47" t="s">
        <v>20</v>
      </c>
      <c r="C165" s="86"/>
      <c r="D165" s="11">
        <v>733</v>
      </c>
      <c r="E165" s="11">
        <v>698.9</v>
      </c>
    </row>
    <row r="166" spans="1:5" s="45" customFormat="1" ht="12.75" customHeight="1" x14ac:dyDescent="0.25">
      <c r="A166" s="84"/>
      <c r="B166" s="47" t="s">
        <v>153</v>
      </c>
      <c r="C166" s="86"/>
      <c r="D166" s="11">
        <v>1.2</v>
      </c>
      <c r="E166" s="11">
        <v>1.2</v>
      </c>
    </row>
    <row r="167" spans="1:5" s="45" customFormat="1" ht="12.75" customHeight="1" x14ac:dyDescent="0.25">
      <c r="A167" s="84"/>
      <c r="B167" s="47" t="s">
        <v>10</v>
      </c>
      <c r="C167" s="86"/>
      <c r="D167" s="11">
        <v>442.3</v>
      </c>
      <c r="E167" s="11">
        <v>323.60000000000002</v>
      </c>
    </row>
    <row r="168" spans="1:5" s="45" customFormat="1" ht="12.75" customHeight="1" x14ac:dyDescent="0.25">
      <c r="A168" s="84"/>
      <c r="B168" s="48" t="s">
        <v>17</v>
      </c>
      <c r="C168" s="87"/>
      <c r="D168" s="11">
        <v>2.7</v>
      </c>
      <c r="E168" s="49"/>
    </row>
    <row r="169" spans="1:5" s="45" customFormat="1" ht="18" customHeight="1" x14ac:dyDescent="0.25">
      <c r="A169" s="83" t="s">
        <v>60</v>
      </c>
      <c r="B169" s="35" t="s">
        <v>61</v>
      </c>
      <c r="C169" s="38"/>
      <c r="D169" s="32">
        <f t="shared" ref="D169:E169" si="50">SUM(D170+D172)</f>
        <v>776.5</v>
      </c>
      <c r="E169" s="32">
        <f t="shared" si="50"/>
        <v>659.8</v>
      </c>
    </row>
    <row r="170" spans="1:5" s="45" customFormat="1" ht="15" customHeight="1" x14ac:dyDescent="0.25">
      <c r="A170" s="83"/>
      <c r="B170" s="18" t="s">
        <v>139</v>
      </c>
      <c r="C170" s="17" t="s">
        <v>11</v>
      </c>
      <c r="D170" s="16">
        <f>SUM(D171)</f>
        <v>14</v>
      </c>
      <c r="E170" s="68">
        <f>SUM(E171)</f>
        <v>0</v>
      </c>
    </row>
    <row r="171" spans="1:5" s="45" customFormat="1" ht="12.75" customHeight="1" x14ac:dyDescent="0.25">
      <c r="A171" s="83"/>
      <c r="B171" s="71" t="s">
        <v>15</v>
      </c>
      <c r="C171" s="6"/>
      <c r="D171" s="11">
        <v>14</v>
      </c>
      <c r="E171" s="11"/>
    </row>
    <row r="172" spans="1:5" s="45" customFormat="1" ht="30.75" customHeight="1" x14ac:dyDescent="0.25">
      <c r="A172" s="84"/>
      <c r="B172" s="22" t="s">
        <v>148</v>
      </c>
      <c r="C172" s="21" t="s">
        <v>18</v>
      </c>
      <c r="D172" s="23">
        <f>SUM(D173:D175)</f>
        <v>762.5</v>
      </c>
      <c r="E172" s="23">
        <f>SUM(E173:E175)</f>
        <v>659.8</v>
      </c>
    </row>
    <row r="173" spans="1:5" s="45" customFormat="1" ht="12.75" customHeight="1" x14ac:dyDescent="0.25">
      <c r="A173" s="84"/>
      <c r="B173" s="47" t="s">
        <v>20</v>
      </c>
      <c r="C173" s="86"/>
      <c r="D173" s="11">
        <v>429.4</v>
      </c>
      <c r="E173" s="11">
        <v>413.1</v>
      </c>
    </row>
    <row r="174" spans="1:5" s="45" customFormat="1" ht="12.75" customHeight="1" x14ac:dyDescent="0.25">
      <c r="A174" s="84"/>
      <c r="B174" s="47" t="s">
        <v>10</v>
      </c>
      <c r="C174" s="86"/>
      <c r="D174" s="11">
        <v>332.6</v>
      </c>
      <c r="E174" s="11">
        <v>246.7</v>
      </c>
    </row>
    <row r="175" spans="1:5" s="45" customFormat="1" ht="12.75" customHeight="1" x14ac:dyDescent="0.25">
      <c r="A175" s="84"/>
      <c r="B175" s="48" t="s">
        <v>17</v>
      </c>
      <c r="C175" s="87"/>
      <c r="D175" s="11">
        <v>0.5</v>
      </c>
      <c r="E175" s="11"/>
    </row>
    <row r="176" spans="1:5" s="45" customFormat="1" ht="18" customHeight="1" x14ac:dyDescent="0.25">
      <c r="A176" s="94" t="s">
        <v>62</v>
      </c>
      <c r="B176" s="35" t="s">
        <v>63</v>
      </c>
      <c r="C176" s="36"/>
      <c r="D176" s="32">
        <f t="shared" ref="D176:E176" si="51">SUM(D177+D179)</f>
        <v>1196.8000000000002</v>
      </c>
      <c r="E176" s="32">
        <f t="shared" si="51"/>
        <v>959</v>
      </c>
    </row>
    <row r="177" spans="1:5" s="45" customFormat="1" ht="15" customHeight="1" x14ac:dyDescent="0.25">
      <c r="A177" s="91"/>
      <c r="B177" s="18" t="s">
        <v>139</v>
      </c>
      <c r="C177" s="17" t="s">
        <v>11</v>
      </c>
      <c r="D177" s="16">
        <f>SUM(D178)</f>
        <v>28</v>
      </c>
      <c r="E177" s="68">
        <f>SUM(E178)</f>
        <v>0</v>
      </c>
    </row>
    <row r="178" spans="1:5" s="45" customFormat="1" ht="12.75" customHeight="1" x14ac:dyDescent="0.25">
      <c r="A178" s="91"/>
      <c r="B178" s="71" t="s">
        <v>15</v>
      </c>
      <c r="C178" s="6"/>
      <c r="D178" s="11">
        <v>28</v>
      </c>
      <c r="E178" s="11"/>
    </row>
    <row r="179" spans="1:5" s="45" customFormat="1" ht="30.75" customHeight="1" x14ac:dyDescent="0.25">
      <c r="A179" s="92"/>
      <c r="B179" s="22" t="s">
        <v>143</v>
      </c>
      <c r="C179" s="21" t="s">
        <v>18</v>
      </c>
      <c r="D179" s="23">
        <f>SUM(D180:D183)</f>
        <v>1168.8000000000002</v>
      </c>
      <c r="E179" s="23">
        <f>SUM(E180:E183)</f>
        <v>959</v>
      </c>
    </row>
    <row r="180" spans="1:5" s="45" customFormat="1" ht="12.75" customHeight="1" x14ac:dyDescent="0.25">
      <c r="A180" s="92"/>
      <c r="B180" s="47" t="s">
        <v>20</v>
      </c>
      <c r="C180" s="86"/>
      <c r="D180" s="11">
        <v>674.8</v>
      </c>
      <c r="E180" s="11">
        <v>647.6</v>
      </c>
    </row>
    <row r="181" spans="1:5" s="45" customFormat="1" ht="12.75" customHeight="1" x14ac:dyDescent="0.25">
      <c r="A181" s="92"/>
      <c r="B181" s="47" t="s">
        <v>153</v>
      </c>
      <c r="C181" s="86"/>
      <c r="D181" s="11">
        <v>0.2</v>
      </c>
      <c r="E181" s="11">
        <v>0.2</v>
      </c>
    </row>
    <row r="182" spans="1:5" s="45" customFormat="1" ht="12.75" customHeight="1" x14ac:dyDescent="0.25">
      <c r="A182" s="92"/>
      <c r="B182" s="47" t="s">
        <v>10</v>
      </c>
      <c r="C182" s="86"/>
      <c r="D182" s="11">
        <v>476.9</v>
      </c>
      <c r="E182" s="11">
        <v>311.2</v>
      </c>
    </row>
    <row r="183" spans="1:5" s="45" customFormat="1" ht="12.75" customHeight="1" x14ac:dyDescent="0.25">
      <c r="A183" s="92"/>
      <c r="B183" s="48" t="s">
        <v>17</v>
      </c>
      <c r="C183" s="87"/>
      <c r="D183" s="11">
        <v>16.899999999999999</v>
      </c>
      <c r="E183" s="49"/>
    </row>
    <row r="184" spans="1:5" s="45" customFormat="1" ht="18" customHeight="1" x14ac:dyDescent="0.25">
      <c r="A184" s="94" t="s">
        <v>65</v>
      </c>
      <c r="B184" s="35" t="s">
        <v>66</v>
      </c>
      <c r="C184" s="36"/>
      <c r="D184" s="32">
        <f t="shared" ref="D184:E184" si="52">SUM(D185+D187)</f>
        <v>1669.5</v>
      </c>
      <c r="E184" s="32">
        <f t="shared" si="52"/>
        <v>1416.4</v>
      </c>
    </row>
    <row r="185" spans="1:5" s="45" customFormat="1" ht="15" customHeight="1" x14ac:dyDescent="0.25">
      <c r="A185" s="94"/>
      <c r="B185" s="18" t="s">
        <v>139</v>
      </c>
      <c r="C185" s="17" t="s">
        <v>11</v>
      </c>
      <c r="D185" s="16">
        <f>SUM(D186)</f>
        <v>26</v>
      </c>
      <c r="E185" s="68">
        <f>SUM(E186)</f>
        <v>0</v>
      </c>
    </row>
    <row r="186" spans="1:5" s="45" customFormat="1" ht="12.75" customHeight="1" x14ac:dyDescent="0.25">
      <c r="A186" s="94"/>
      <c r="B186" s="71" t="s">
        <v>15</v>
      </c>
      <c r="C186" s="6"/>
      <c r="D186" s="11">
        <v>26</v>
      </c>
      <c r="E186" s="11"/>
    </row>
    <row r="187" spans="1:5" s="45" customFormat="1" ht="30.75" customHeight="1" x14ac:dyDescent="0.25">
      <c r="A187" s="93"/>
      <c r="B187" s="22" t="s">
        <v>143</v>
      </c>
      <c r="C187" s="21" t="s">
        <v>18</v>
      </c>
      <c r="D187" s="23">
        <f>SUM(D188:D191)</f>
        <v>1643.5</v>
      </c>
      <c r="E187" s="23">
        <f>SUM(E188:E191)</f>
        <v>1416.4</v>
      </c>
    </row>
    <row r="188" spans="1:5" s="45" customFormat="1" ht="12.75" customHeight="1" x14ac:dyDescent="0.25">
      <c r="A188" s="93"/>
      <c r="B188" s="47" t="s">
        <v>20</v>
      </c>
      <c r="C188" s="86"/>
      <c r="D188" s="11">
        <v>852.7</v>
      </c>
      <c r="E188" s="11">
        <v>820.7</v>
      </c>
    </row>
    <row r="189" spans="1:5" s="45" customFormat="1" ht="12.75" customHeight="1" x14ac:dyDescent="0.25">
      <c r="A189" s="93"/>
      <c r="B189" s="47" t="s">
        <v>153</v>
      </c>
      <c r="C189" s="86"/>
      <c r="D189" s="11">
        <v>0.6</v>
      </c>
      <c r="E189" s="11">
        <v>0.6</v>
      </c>
    </row>
    <row r="190" spans="1:5" s="45" customFormat="1" ht="12.75" customHeight="1" x14ac:dyDescent="0.25">
      <c r="A190" s="93"/>
      <c r="B190" s="47" t="s">
        <v>10</v>
      </c>
      <c r="C190" s="86"/>
      <c r="D190" s="11">
        <v>770.3</v>
      </c>
      <c r="E190" s="11">
        <v>595.1</v>
      </c>
    </row>
    <row r="191" spans="1:5" s="45" customFormat="1" ht="12.75" customHeight="1" x14ac:dyDescent="0.25">
      <c r="A191" s="93"/>
      <c r="B191" s="48" t="s">
        <v>17</v>
      </c>
      <c r="C191" s="87"/>
      <c r="D191" s="11">
        <v>19.899999999999999</v>
      </c>
      <c r="E191" s="49"/>
    </row>
    <row r="192" spans="1:5" s="45" customFormat="1" ht="18" customHeight="1" x14ac:dyDescent="0.25">
      <c r="A192" s="103" t="s">
        <v>67</v>
      </c>
      <c r="B192" s="40" t="s">
        <v>68</v>
      </c>
      <c r="C192" s="36"/>
      <c r="D192" s="32">
        <f>SUM(D193+D195)</f>
        <v>1961.2</v>
      </c>
      <c r="E192" s="32">
        <f>SUM(E193+E195)</f>
        <v>1607.5</v>
      </c>
    </row>
    <row r="193" spans="1:5" s="45" customFormat="1" ht="15" customHeight="1" x14ac:dyDescent="0.25">
      <c r="A193" s="104"/>
      <c r="B193" s="41" t="s">
        <v>139</v>
      </c>
      <c r="C193" s="17" t="s">
        <v>11</v>
      </c>
      <c r="D193" s="16">
        <f>SUM(D194)</f>
        <v>65</v>
      </c>
      <c r="E193" s="68">
        <f>SUM(E194)</f>
        <v>0</v>
      </c>
    </row>
    <row r="194" spans="1:5" s="45" customFormat="1" ht="12.75" customHeight="1" x14ac:dyDescent="0.25">
      <c r="A194" s="104"/>
      <c r="B194" s="72" t="s">
        <v>15</v>
      </c>
      <c r="C194" s="6"/>
      <c r="D194" s="11">
        <v>65</v>
      </c>
      <c r="E194" s="11"/>
    </row>
    <row r="195" spans="1:5" s="45" customFormat="1" ht="30.75" customHeight="1" x14ac:dyDescent="0.25">
      <c r="A195" s="104"/>
      <c r="B195" s="22" t="s">
        <v>143</v>
      </c>
      <c r="C195" s="21" t="s">
        <v>18</v>
      </c>
      <c r="D195" s="23">
        <f>SUM(D196:D199)</f>
        <v>1896.2</v>
      </c>
      <c r="E195" s="23">
        <f>SUM(E196:E199)</f>
        <v>1607.5</v>
      </c>
    </row>
    <row r="196" spans="1:5" s="45" customFormat="1" ht="12.75" customHeight="1" x14ac:dyDescent="0.25">
      <c r="A196" s="104"/>
      <c r="B196" s="47" t="s">
        <v>64</v>
      </c>
      <c r="C196" s="73"/>
      <c r="D196" s="11">
        <v>6</v>
      </c>
      <c r="E196" s="11">
        <v>6</v>
      </c>
    </row>
    <row r="197" spans="1:5" s="45" customFormat="1" ht="12.75" customHeight="1" x14ac:dyDescent="0.25">
      <c r="A197" s="104"/>
      <c r="B197" s="55" t="s">
        <v>20</v>
      </c>
      <c r="C197" s="86"/>
      <c r="D197" s="11">
        <v>1142.5</v>
      </c>
      <c r="E197" s="11">
        <v>1096.0999999999999</v>
      </c>
    </row>
    <row r="198" spans="1:5" s="45" customFormat="1" ht="12.75" customHeight="1" x14ac:dyDescent="0.25">
      <c r="A198" s="104"/>
      <c r="B198" s="55" t="s">
        <v>10</v>
      </c>
      <c r="C198" s="86"/>
      <c r="D198" s="11">
        <v>739.2</v>
      </c>
      <c r="E198" s="11">
        <v>505.4</v>
      </c>
    </row>
    <row r="199" spans="1:5" s="45" customFormat="1" ht="12.75" customHeight="1" x14ac:dyDescent="0.25">
      <c r="A199" s="104"/>
      <c r="B199" s="56" t="s">
        <v>17</v>
      </c>
      <c r="C199" s="87"/>
      <c r="D199" s="11">
        <v>8.5</v>
      </c>
      <c r="E199" s="49"/>
    </row>
    <row r="200" spans="1:5" s="45" customFormat="1" ht="18" customHeight="1" x14ac:dyDescent="0.25">
      <c r="A200" s="94" t="s">
        <v>69</v>
      </c>
      <c r="B200" s="35" t="s">
        <v>70</v>
      </c>
      <c r="C200" s="36"/>
      <c r="D200" s="32">
        <f t="shared" ref="D200:E200" si="53">SUM(D201+D203)</f>
        <v>1283.2</v>
      </c>
      <c r="E200" s="32">
        <f t="shared" si="53"/>
        <v>1043.8</v>
      </c>
    </row>
    <row r="201" spans="1:5" s="45" customFormat="1" ht="15" customHeight="1" x14ac:dyDescent="0.25">
      <c r="A201" s="91"/>
      <c r="B201" s="18" t="s">
        <v>139</v>
      </c>
      <c r="C201" s="17" t="s">
        <v>11</v>
      </c>
      <c r="D201" s="16">
        <f>SUM(D202)</f>
        <v>42</v>
      </c>
      <c r="E201" s="68">
        <f>SUM(E202)</f>
        <v>0</v>
      </c>
    </row>
    <row r="202" spans="1:5" s="45" customFormat="1" ht="12.75" customHeight="1" x14ac:dyDescent="0.25">
      <c r="A202" s="91"/>
      <c r="B202" s="71" t="s">
        <v>15</v>
      </c>
      <c r="C202" s="6"/>
      <c r="D202" s="11">
        <v>42</v>
      </c>
      <c r="E202" s="11"/>
    </row>
    <row r="203" spans="1:5" s="45" customFormat="1" ht="30.75" customHeight="1" x14ac:dyDescent="0.25">
      <c r="A203" s="92"/>
      <c r="B203" s="22" t="s">
        <v>143</v>
      </c>
      <c r="C203" s="21" t="s">
        <v>18</v>
      </c>
      <c r="D203" s="23">
        <f>SUM(D204:D207)</f>
        <v>1241.2</v>
      </c>
      <c r="E203" s="23">
        <f>SUM(E204:E207)</f>
        <v>1043.8</v>
      </c>
    </row>
    <row r="204" spans="1:5" s="45" customFormat="1" ht="12.75" customHeight="1" x14ac:dyDescent="0.25">
      <c r="A204" s="92"/>
      <c r="B204" s="47" t="s">
        <v>19</v>
      </c>
      <c r="C204" s="86"/>
      <c r="D204" s="11">
        <v>13.7</v>
      </c>
      <c r="E204" s="11">
        <v>0.3</v>
      </c>
    </row>
    <row r="205" spans="1:5" s="45" customFormat="1" ht="12.75" customHeight="1" x14ac:dyDescent="0.25">
      <c r="A205" s="92"/>
      <c r="B205" s="47" t="s">
        <v>20</v>
      </c>
      <c r="C205" s="86"/>
      <c r="D205" s="11">
        <v>703.6</v>
      </c>
      <c r="E205" s="11">
        <v>674.5</v>
      </c>
    </row>
    <row r="206" spans="1:5" s="45" customFormat="1" ht="12.75" customHeight="1" x14ac:dyDescent="0.25">
      <c r="A206" s="92"/>
      <c r="B206" s="47" t="s">
        <v>10</v>
      </c>
      <c r="C206" s="86"/>
      <c r="D206" s="11">
        <v>508.1</v>
      </c>
      <c r="E206" s="11">
        <v>369</v>
      </c>
    </row>
    <row r="207" spans="1:5" s="45" customFormat="1" ht="12.75" customHeight="1" x14ac:dyDescent="0.25">
      <c r="A207" s="92"/>
      <c r="B207" s="48" t="s">
        <v>17</v>
      </c>
      <c r="C207" s="87"/>
      <c r="D207" s="11">
        <v>15.8</v>
      </c>
      <c r="E207" s="49"/>
    </row>
    <row r="208" spans="1:5" s="45" customFormat="1" ht="18" customHeight="1" x14ac:dyDescent="0.25">
      <c r="A208" s="103" t="s">
        <v>71</v>
      </c>
      <c r="B208" s="40" t="s">
        <v>72</v>
      </c>
      <c r="C208" s="36"/>
      <c r="D208" s="32">
        <f>SUM(D209+D211)</f>
        <v>2067.1</v>
      </c>
      <c r="E208" s="32">
        <f>SUM(E209+E211)</f>
        <v>1717</v>
      </c>
    </row>
    <row r="209" spans="1:5" s="45" customFormat="1" ht="15" customHeight="1" x14ac:dyDescent="0.25">
      <c r="A209" s="104"/>
      <c r="B209" s="41" t="s">
        <v>139</v>
      </c>
      <c r="C209" s="17" t="s">
        <v>11</v>
      </c>
      <c r="D209" s="16">
        <f>SUM(D210)</f>
        <v>47</v>
      </c>
      <c r="E209" s="68">
        <f>SUM(E210)</f>
        <v>0</v>
      </c>
    </row>
    <row r="210" spans="1:5" s="45" customFormat="1" ht="12.75" customHeight="1" x14ac:dyDescent="0.25">
      <c r="A210" s="104"/>
      <c r="B210" s="72" t="s">
        <v>15</v>
      </c>
      <c r="C210" s="6"/>
      <c r="D210" s="11">
        <v>47</v>
      </c>
      <c r="E210" s="11"/>
    </row>
    <row r="211" spans="1:5" s="45" customFormat="1" ht="30.75" customHeight="1" x14ac:dyDescent="0.25">
      <c r="A211" s="104"/>
      <c r="B211" s="22" t="s">
        <v>143</v>
      </c>
      <c r="C211" s="21" t="s">
        <v>18</v>
      </c>
      <c r="D211" s="23">
        <f>SUM(D212:D215)</f>
        <v>2020.1</v>
      </c>
      <c r="E211" s="23">
        <f>SUM(E212:E215)</f>
        <v>1717</v>
      </c>
    </row>
    <row r="212" spans="1:5" s="45" customFormat="1" ht="12.75" customHeight="1" x14ac:dyDescent="0.25">
      <c r="A212" s="104"/>
      <c r="B212" s="55" t="s">
        <v>20</v>
      </c>
      <c r="C212" s="86"/>
      <c r="D212" s="11">
        <v>1417.8</v>
      </c>
      <c r="E212" s="11">
        <v>1350</v>
      </c>
    </row>
    <row r="213" spans="1:5" s="45" customFormat="1" ht="12.75" customHeight="1" x14ac:dyDescent="0.25">
      <c r="A213" s="104"/>
      <c r="B213" s="47" t="s">
        <v>153</v>
      </c>
      <c r="C213" s="86"/>
      <c r="D213" s="11">
        <v>0.3</v>
      </c>
      <c r="E213" s="11">
        <v>0.3</v>
      </c>
    </row>
    <row r="214" spans="1:5" s="45" customFormat="1" ht="12.75" customHeight="1" x14ac:dyDescent="0.25">
      <c r="A214" s="104"/>
      <c r="B214" s="55" t="s">
        <v>10</v>
      </c>
      <c r="C214" s="86"/>
      <c r="D214" s="11">
        <v>598.6</v>
      </c>
      <c r="E214" s="11">
        <v>366.7</v>
      </c>
    </row>
    <row r="215" spans="1:5" s="45" customFormat="1" ht="12.75" customHeight="1" x14ac:dyDescent="0.25">
      <c r="A215" s="104"/>
      <c r="B215" s="56" t="s">
        <v>17</v>
      </c>
      <c r="C215" s="87"/>
      <c r="D215" s="11">
        <v>3.4</v>
      </c>
      <c r="E215" s="49"/>
    </row>
    <row r="216" spans="1:5" s="45" customFormat="1" ht="18" customHeight="1" x14ac:dyDescent="0.25">
      <c r="A216" s="83" t="s">
        <v>73</v>
      </c>
      <c r="B216" s="35" t="s">
        <v>74</v>
      </c>
      <c r="C216" s="36"/>
      <c r="D216" s="32">
        <f t="shared" ref="D216:E216" si="54">SUM(D217+D219)</f>
        <v>593.20000000000005</v>
      </c>
      <c r="E216" s="32">
        <f t="shared" si="54"/>
        <v>525.4</v>
      </c>
    </row>
    <row r="217" spans="1:5" s="45" customFormat="1" ht="15" customHeight="1" x14ac:dyDescent="0.25">
      <c r="A217" s="83"/>
      <c r="B217" s="18" t="s">
        <v>139</v>
      </c>
      <c r="C217" s="17" t="s">
        <v>11</v>
      </c>
      <c r="D217" s="16">
        <f>SUM(D218)</f>
        <v>13</v>
      </c>
      <c r="E217" s="68">
        <f>SUM(E218)</f>
        <v>0</v>
      </c>
    </row>
    <row r="218" spans="1:5" s="45" customFormat="1" ht="12.75" customHeight="1" x14ac:dyDescent="0.25">
      <c r="A218" s="83"/>
      <c r="B218" s="71" t="s">
        <v>15</v>
      </c>
      <c r="C218" s="6"/>
      <c r="D218" s="11">
        <v>13</v>
      </c>
      <c r="E218" s="11"/>
    </row>
    <row r="219" spans="1:5" s="45" customFormat="1" ht="30.75" customHeight="1" x14ac:dyDescent="0.25">
      <c r="A219" s="84"/>
      <c r="B219" s="22" t="s">
        <v>148</v>
      </c>
      <c r="C219" s="21" t="s">
        <v>18</v>
      </c>
      <c r="D219" s="23">
        <f>SUM(D220:D223)</f>
        <v>580.20000000000005</v>
      </c>
      <c r="E219" s="23">
        <f>SUM(E220:E223)</f>
        <v>525.4</v>
      </c>
    </row>
    <row r="220" spans="1:5" s="45" customFormat="1" ht="12.75" customHeight="1" x14ac:dyDescent="0.25">
      <c r="A220" s="84"/>
      <c r="B220" s="47" t="s">
        <v>20</v>
      </c>
      <c r="C220" s="86"/>
      <c r="D220" s="11">
        <v>332.1</v>
      </c>
      <c r="E220" s="11">
        <v>317.60000000000002</v>
      </c>
    </row>
    <row r="221" spans="1:5" s="45" customFormat="1" ht="12.75" customHeight="1" x14ac:dyDescent="0.25">
      <c r="A221" s="84"/>
      <c r="B221" s="47" t="s">
        <v>153</v>
      </c>
      <c r="C221" s="86"/>
      <c r="D221" s="11">
        <v>1.2</v>
      </c>
      <c r="E221" s="11">
        <v>1.2</v>
      </c>
    </row>
    <row r="222" spans="1:5" s="45" customFormat="1" ht="12.75" customHeight="1" x14ac:dyDescent="0.25">
      <c r="A222" s="84"/>
      <c r="B222" s="47" t="s">
        <v>10</v>
      </c>
      <c r="C222" s="86"/>
      <c r="D222" s="11">
        <v>232.9</v>
      </c>
      <c r="E222" s="11">
        <v>206.6</v>
      </c>
    </row>
    <row r="223" spans="1:5" s="45" customFormat="1" ht="12.75" customHeight="1" x14ac:dyDescent="0.25">
      <c r="A223" s="93"/>
      <c r="B223" s="48" t="s">
        <v>17</v>
      </c>
      <c r="C223" s="87"/>
      <c r="D223" s="11">
        <v>14</v>
      </c>
      <c r="E223" s="11"/>
    </row>
    <row r="224" spans="1:5" s="45" customFormat="1" ht="18" customHeight="1" x14ac:dyDescent="0.25">
      <c r="A224" s="109" t="s">
        <v>75</v>
      </c>
      <c r="B224" s="40" t="s">
        <v>77</v>
      </c>
      <c r="C224" s="36"/>
      <c r="D224" s="32">
        <f>SUM(D225+D227)</f>
        <v>1049</v>
      </c>
      <c r="E224" s="32">
        <f>SUM(E225+E227)</f>
        <v>896.10000000000014</v>
      </c>
    </row>
    <row r="225" spans="1:5" s="45" customFormat="1" ht="15" customHeight="1" x14ac:dyDescent="0.25">
      <c r="A225" s="110"/>
      <c r="B225" s="41" t="s">
        <v>139</v>
      </c>
      <c r="C225" s="17" t="s">
        <v>11</v>
      </c>
      <c r="D225" s="16">
        <f>SUM(D226)</f>
        <v>33</v>
      </c>
      <c r="E225" s="68">
        <f>SUM(E226)</f>
        <v>0</v>
      </c>
    </row>
    <row r="226" spans="1:5" s="45" customFormat="1" ht="12.75" customHeight="1" x14ac:dyDescent="0.25">
      <c r="A226" s="110"/>
      <c r="B226" s="72" t="s">
        <v>15</v>
      </c>
      <c r="C226" s="6"/>
      <c r="D226" s="11">
        <v>33</v>
      </c>
      <c r="E226" s="11"/>
    </row>
    <row r="227" spans="1:5" s="45" customFormat="1" ht="30.75" customHeight="1" x14ac:dyDescent="0.25">
      <c r="A227" s="110"/>
      <c r="B227" s="22" t="s">
        <v>148</v>
      </c>
      <c r="C227" s="21" t="s">
        <v>18</v>
      </c>
      <c r="D227" s="23">
        <f>SUM(D228:D231)</f>
        <v>1016</v>
      </c>
      <c r="E227" s="23">
        <f>SUM(E228:E231)</f>
        <v>896.10000000000014</v>
      </c>
    </row>
    <row r="228" spans="1:5" s="45" customFormat="1" ht="12.75" customHeight="1" x14ac:dyDescent="0.25">
      <c r="A228" s="110"/>
      <c r="B228" s="55" t="s">
        <v>19</v>
      </c>
      <c r="C228" s="86"/>
      <c r="D228" s="11">
        <v>12.9</v>
      </c>
      <c r="E228" s="11">
        <v>0.6</v>
      </c>
    </row>
    <row r="229" spans="1:5" s="45" customFormat="1" ht="12.75" customHeight="1" x14ac:dyDescent="0.25">
      <c r="A229" s="110"/>
      <c r="B229" s="55" t="s">
        <v>20</v>
      </c>
      <c r="C229" s="86"/>
      <c r="D229" s="11">
        <v>598.70000000000005</v>
      </c>
      <c r="E229" s="11">
        <v>575.70000000000005</v>
      </c>
    </row>
    <row r="230" spans="1:5" s="45" customFormat="1" ht="12.75" customHeight="1" x14ac:dyDescent="0.25">
      <c r="A230" s="110"/>
      <c r="B230" s="55" t="s">
        <v>10</v>
      </c>
      <c r="C230" s="86"/>
      <c r="D230" s="11">
        <v>382.4</v>
      </c>
      <c r="E230" s="11">
        <v>319.8</v>
      </c>
    </row>
    <row r="231" spans="1:5" s="45" customFormat="1" ht="12.75" customHeight="1" x14ac:dyDescent="0.25">
      <c r="A231" s="110"/>
      <c r="B231" s="56" t="s">
        <v>17</v>
      </c>
      <c r="C231" s="87"/>
      <c r="D231" s="11">
        <v>22</v>
      </c>
      <c r="E231" s="11"/>
    </row>
    <row r="232" spans="1:5" s="45" customFormat="1" ht="18" customHeight="1" x14ac:dyDescent="0.25">
      <c r="A232" s="106" t="s">
        <v>76</v>
      </c>
      <c r="B232" s="40" t="s">
        <v>79</v>
      </c>
      <c r="C232" s="36"/>
      <c r="D232" s="32">
        <f t="shared" ref="D232:E232" si="55">SUM(D233+D235)</f>
        <v>802</v>
      </c>
      <c r="E232" s="32">
        <f t="shared" si="55"/>
        <v>695.2</v>
      </c>
    </row>
    <row r="233" spans="1:5" s="45" customFormat="1" ht="15" customHeight="1" x14ac:dyDescent="0.25">
      <c r="A233" s="107"/>
      <c r="B233" s="41" t="s">
        <v>139</v>
      </c>
      <c r="C233" s="17" t="s">
        <v>11</v>
      </c>
      <c r="D233" s="16">
        <f>SUM(D234)</f>
        <v>18</v>
      </c>
      <c r="E233" s="68">
        <f>SUM(E234)</f>
        <v>0</v>
      </c>
    </row>
    <row r="234" spans="1:5" s="45" customFormat="1" ht="12.75" customHeight="1" x14ac:dyDescent="0.25">
      <c r="A234" s="107"/>
      <c r="B234" s="72" t="s">
        <v>15</v>
      </c>
      <c r="C234" s="6"/>
      <c r="D234" s="11">
        <v>18</v>
      </c>
      <c r="E234" s="11"/>
    </row>
    <row r="235" spans="1:5" s="45" customFormat="1" ht="30.75" customHeight="1" x14ac:dyDescent="0.25">
      <c r="A235" s="107"/>
      <c r="B235" s="76" t="s">
        <v>143</v>
      </c>
      <c r="C235" s="21" t="s">
        <v>18</v>
      </c>
      <c r="D235" s="23">
        <f>SUM(D236:D240)</f>
        <v>784</v>
      </c>
      <c r="E235" s="23">
        <f>SUM(E236:E240)</f>
        <v>695.2</v>
      </c>
    </row>
    <row r="236" spans="1:5" s="45" customFormat="1" ht="12.75" customHeight="1" x14ac:dyDescent="0.25">
      <c r="A236" s="107"/>
      <c r="B236" s="55" t="s">
        <v>64</v>
      </c>
      <c r="C236" s="86"/>
      <c r="D236" s="11">
        <v>0.9</v>
      </c>
      <c r="E236" s="11">
        <v>0.9</v>
      </c>
    </row>
    <row r="237" spans="1:5" s="45" customFormat="1" ht="12.75" customHeight="1" x14ac:dyDescent="0.25">
      <c r="A237" s="107"/>
      <c r="B237" s="55" t="s">
        <v>20</v>
      </c>
      <c r="C237" s="86"/>
      <c r="D237" s="11">
        <v>472.3</v>
      </c>
      <c r="E237" s="11">
        <v>456.7</v>
      </c>
    </row>
    <row r="238" spans="1:5" s="45" customFormat="1" ht="12.75" customHeight="1" x14ac:dyDescent="0.25">
      <c r="A238" s="107"/>
      <c r="B238" s="47" t="s">
        <v>153</v>
      </c>
      <c r="C238" s="86"/>
      <c r="D238" s="11">
        <v>1.7</v>
      </c>
      <c r="E238" s="11">
        <v>1.1000000000000001</v>
      </c>
    </row>
    <row r="239" spans="1:5" s="45" customFormat="1" ht="12.75" customHeight="1" x14ac:dyDescent="0.25">
      <c r="A239" s="107"/>
      <c r="B239" s="55" t="s">
        <v>10</v>
      </c>
      <c r="C239" s="86"/>
      <c r="D239" s="11">
        <v>293.10000000000002</v>
      </c>
      <c r="E239" s="11">
        <v>236.5</v>
      </c>
    </row>
    <row r="240" spans="1:5" s="45" customFormat="1" ht="12.75" customHeight="1" x14ac:dyDescent="0.25">
      <c r="A240" s="108"/>
      <c r="B240" s="56" t="s">
        <v>17</v>
      </c>
      <c r="C240" s="87"/>
      <c r="D240" s="11">
        <v>16</v>
      </c>
      <c r="E240" s="11"/>
    </row>
    <row r="241" spans="1:5" s="45" customFormat="1" ht="18" customHeight="1" x14ac:dyDescent="0.25">
      <c r="A241" s="105" t="s">
        <v>78</v>
      </c>
      <c r="B241" s="35" t="s">
        <v>83</v>
      </c>
      <c r="C241" s="36"/>
      <c r="D241" s="32">
        <f t="shared" ref="D241:E241" si="56">SUM(D242+D244)</f>
        <v>541</v>
      </c>
      <c r="E241" s="32">
        <f t="shared" si="56"/>
        <v>465.5</v>
      </c>
    </row>
    <row r="242" spans="1:5" s="45" customFormat="1" ht="15" customHeight="1" x14ac:dyDescent="0.25">
      <c r="A242" s="83"/>
      <c r="B242" s="18" t="s">
        <v>139</v>
      </c>
      <c r="C242" s="17" t="s">
        <v>11</v>
      </c>
      <c r="D242" s="16">
        <f>SUM(D243)</f>
        <v>12.5</v>
      </c>
      <c r="E242" s="68">
        <f>SUM(E243)</f>
        <v>0</v>
      </c>
    </row>
    <row r="243" spans="1:5" s="45" customFormat="1" ht="12.75" customHeight="1" x14ac:dyDescent="0.25">
      <c r="A243" s="83"/>
      <c r="B243" s="14" t="s">
        <v>15</v>
      </c>
      <c r="C243" s="6" t="s">
        <v>11</v>
      </c>
      <c r="D243" s="11">
        <v>12.5</v>
      </c>
      <c r="E243" s="11"/>
    </row>
    <row r="244" spans="1:5" s="45" customFormat="1" ht="30.75" customHeight="1" x14ac:dyDescent="0.25">
      <c r="A244" s="83"/>
      <c r="B244" s="30" t="s">
        <v>143</v>
      </c>
      <c r="C244" s="21" t="s">
        <v>18</v>
      </c>
      <c r="D244" s="23">
        <f>SUM(D245:D249)</f>
        <v>528.5</v>
      </c>
      <c r="E244" s="23">
        <f>SUM(E245:E249)</f>
        <v>465.5</v>
      </c>
    </row>
    <row r="245" spans="1:5" s="45" customFormat="1" ht="12.75" customHeight="1" x14ac:dyDescent="0.25">
      <c r="A245" s="84"/>
      <c r="B245" s="46" t="s">
        <v>19</v>
      </c>
      <c r="C245" s="85" t="s">
        <v>18</v>
      </c>
      <c r="D245" s="11">
        <v>8.1</v>
      </c>
      <c r="E245" s="11">
        <v>8</v>
      </c>
    </row>
    <row r="246" spans="1:5" s="45" customFormat="1" ht="12.75" customHeight="1" x14ac:dyDescent="0.25">
      <c r="A246" s="84"/>
      <c r="B246" s="47" t="s">
        <v>20</v>
      </c>
      <c r="C246" s="86"/>
      <c r="D246" s="11">
        <v>250.4</v>
      </c>
      <c r="E246" s="11">
        <v>240.9</v>
      </c>
    </row>
    <row r="247" spans="1:5" s="45" customFormat="1" ht="12.75" customHeight="1" x14ac:dyDescent="0.25">
      <c r="A247" s="84"/>
      <c r="B247" s="47" t="s">
        <v>153</v>
      </c>
      <c r="C247" s="86"/>
      <c r="D247" s="11">
        <v>0.2</v>
      </c>
      <c r="E247" s="11">
        <v>0.2</v>
      </c>
    </row>
    <row r="248" spans="1:5" s="45" customFormat="1" ht="12.75" customHeight="1" x14ac:dyDescent="0.25">
      <c r="A248" s="84"/>
      <c r="B248" s="47" t="s">
        <v>10</v>
      </c>
      <c r="C248" s="86"/>
      <c r="D248" s="11">
        <v>249.1</v>
      </c>
      <c r="E248" s="11">
        <v>216.4</v>
      </c>
    </row>
    <row r="249" spans="1:5" s="45" customFormat="1" ht="12.75" customHeight="1" x14ac:dyDescent="0.25">
      <c r="A249" s="84"/>
      <c r="B249" s="48" t="s">
        <v>17</v>
      </c>
      <c r="C249" s="87"/>
      <c r="D249" s="11">
        <v>20.7</v>
      </c>
      <c r="E249" s="11"/>
    </row>
    <row r="250" spans="1:5" s="45" customFormat="1" ht="18" customHeight="1" x14ac:dyDescent="0.25">
      <c r="A250" s="83" t="s">
        <v>80</v>
      </c>
      <c r="B250" s="35" t="s">
        <v>85</v>
      </c>
      <c r="C250" s="36"/>
      <c r="D250" s="32">
        <f t="shared" ref="D250:E250" si="57">SUM(D251+D253)</f>
        <v>1081.8</v>
      </c>
      <c r="E250" s="32">
        <f t="shared" si="57"/>
        <v>925.3</v>
      </c>
    </row>
    <row r="251" spans="1:5" s="45" customFormat="1" ht="15" customHeight="1" x14ac:dyDescent="0.25">
      <c r="A251" s="83"/>
      <c r="B251" s="18" t="s">
        <v>139</v>
      </c>
      <c r="C251" s="17" t="s">
        <v>11</v>
      </c>
      <c r="D251" s="16">
        <f>SUM(D252)</f>
        <v>22</v>
      </c>
      <c r="E251" s="68">
        <f>SUM(E252)</f>
        <v>0</v>
      </c>
    </row>
    <row r="252" spans="1:5" s="45" customFormat="1" ht="12.75" customHeight="1" x14ac:dyDescent="0.25">
      <c r="A252" s="83"/>
      <c r="B252" s="14" t="s">
        <v>15</v>
      </c>
      <c r="C252" s="6"/>
      <c r="D252" s="11">
        <v>22</v>
      </c>
      <c r="E252" s="11"/>
    </row>
    <row r="253" spans="1:5" s="45" customFormat="1" ht="30.75" customHeight="1" x14ac:dyDescent="0.25">
      <c r="A253" s="83"/>
      <c r="B253" s="30" t="s">
        <v>143</v>
      </c>
      <c r="C253" s="21" t="s">
        <v>18</v>
      </c>
      <c r="D253" s="23">
        <f>SUM(D254:D257)</f>
        <v>1059.8</v>
      </c>
      <c r="E253" s="23">
        <f>SUM(E254:E257)</f>
        <v>925.3</v>
      </c>
    </row>
    <row r="254" spans="1:5" s="45" customFormat="1" ht="12.75" customHeight="1" x14ac:dyDescent="0.25">
      <c r="A254" s="84"/>
      <c r="B254" s="46" t="s">
        <v>19</v>
      </c>
      <c r="C254" s="86"/>
      <c r="D254" s="11">
        <v>15.4</v>
      </c>
      <c r="E254" s="11">
        <v>15.2</v>
      </c>
    </row>
    <row r="255" spans="1:5" s="45" customFormat="1" ht="12.75" customHeight="1" x14ac:dyDescent="0.25">
      <c r="A255" s="84"/>
      <c r="B255" s="47" t="s">
        <v>20</v>
      </c>
      <c r="C255" s="86"/>
      <c r="D255" s="11">
        <v>515.4</v>
      </c>
      <c r="E255" s="11">
        <v>495</v>
      </c>
    </row>
    <row r="256" spans="1:5" s="45" customFormat="1" ht="12.75" customHeight="1" x14ac:dyDescent="0.25">
      <c r="A256" s="84"/>
      <c r="B256" s="47" t="s">
        <v>10</v>
      </c>
      <c r="C256" s="86"/>
      <c r="D256" s="11">
        <v>467.9</v>
      </c>
      <c r="E256" s="11">
        <v>415.1</v>
      </c>
    </row>
    <row r="257" spans="1:5" s="45" customFormat="1" ht="12.75" customHeight="1" x14ac:dyDescent="0.25">
      <c r="A257" s="84"/>
      <c r="B257" s="48" t="s">
        <v>17</v>
      </c>
      <c r="C257" s="87"/>
      <c r="D257" s="11">
        <v>61.1</v>
      </c>
      <c r="E257" s="11"/>
    </row>
    <row r="258" spans="1:5" s="45" customFormat="1" ht="18" customHeight="1" x14ac:dyDescent="0.25">
      <c r="A258" s="83" t="s">
        <v>81</v>
      </c>
      <c r="B258" s="35" t="s">
        <v>87</v>
      </c>
      <c r="C258" s="36"/>
      <c r="D258" s="32">
        <f t="shared" ref="D258:E258" si="58">SUM(D259+D261)</f>
        <v>495.4</v>
      </c>
      <c r="E258" s="32">
        <f t="shared" si="58"/>
        <v>435.2</v>
      </c>
    </row>
    <row r="259" spans="1:5" s="45" customFormat="1" ht="15" customHeight="1" x14ac:dyDescent="0.25">
      <c r="A259" s="83"/>
      <c r="B259" s="18" t="s">
        <v>139</v>
      </c>
      <c r="C259" s="17" t="s">
        <v>11</v>
      </c>
      <c r="D259" s="16">
        <f>SUM(D260)</f>
        <v>6</v>
      </c>
      <c r="E259" s="68">
        <f>SUM(E260)</f>
        <v>0</v>
      </c>
    </row>
    <row r="260" spans="1:5" s="45" customFormat="1" ht="12.75" customHeight="1" x14ac:dyDescent="0.25">
      <c r="A260" s="83"/>
      <c r="B260" s="14" t="s">
        <v>15</v>
      </c>
      <c r="C260" s="6"/>
      <c r="D260" s="11">
        <v>6</v>
      </c>
      <c r="E260" s="11"/>
    </row>
    <row r="261" spans="1:5" s="45" customFormat="1" ht="30.75" customHeight="1" x14ac:dyDescent="0.25">
      <c r="A261" s="83"/>
      <c r="B261" s="30" t="s">
        <v>143</v>
      </c>
      <c r="C261" s="21" t="s">
        <v>18</v>
      </c>
      <c r="D261" s="23">
        <f t="shared" ref="D261:E261" si="59">SUM(D262:D265)</f>
        <v>489.4</v>
      </c>
      <c r="E261" s="23">
        <f t="shared" si="59"/>
        <v>435.2</v>
      </c>
    </row>
    <row r="262" spans="1:5" s="45" customFormat="1" ht="12.75" customHeight="1" x14ac:dyDescent="0.25">
      <c r="A262" s="84"/>
      <c r="B262" s="46" t="s">
        <v>19</v>
      </c>
      <c r="C262" s="85"/>
      <c r="D262" s="11">
        <v>15.4</v>
      </c>
      <c r="E262" s="11">
        <v>15.2</v>
      </c>
    </row>
    <row r="263" spans="1:5" s="45" customFormat="1" ht="12.75" customHeight="1" x14ac:dyDescent="0.25">
      <c r="A263" s="84"/>
      <c r="B263" s="47" t="s">
        <v>20</v>
      </c>
      <c r="C263" s="86"/>
      <c r="D263" s="11">
        <v>172.1</v>
      </c>
      <c r="E263" s="11">
        <v>166.2</v>
      </c>
    </row>
    <row r="264" spans="1:5" s="45" customFormat="1" ht="12.75" customHeight="1" x14ac:dyDescent="0.25">
      <c r="A264" s="84"/>
      <c r="B264" s="47" t="s">
        <v>10</v>
      </c>
      <c r="C264" s="86"/>
      <c r="D264" s="11">
        <v>283</v>
      </c>
      <c r="E264" s="11">
        <v>253.8</v>
      </c>
    </row>
    <row r="265" spans="1:5" s="45" customFormat="1" ht="12.75" customHeight="1" x14ac:dyDescent="0.25">
      <c r="A265" s="84"/>
      <c r="B265" s="48" t="s">
        <v>17</v>
      </c>
      <c r="C265" s="87"/>
      <c r="D265" s="11">
        <v>18.899999999999999</v>
      </c>
      <c r="E265" s="11"/>
    </row>
    <row r="266" spans="1:5" s="45" customFormat="1" ht="18" customHeight="1" x14ac:dyDescent="0.25">
      <c r="A266" s="83" t="s">
        <v>82</v>
      </c>
      <c r="B266" s="35" t="s">
        <v>89</v>
      </c>
      <c r="C266" s="36"/>
      <c r="D266" s="32">
        <f>SUM(D267+D269)</f>
        <v>813.5</v>
      </c>
      <c r="E266" s="32">
        <f>SUM(E267+E269)</f>
        <v>701.2</v>
      </c>
    </row>
    <row r="267" spans="1:5" s="45" customFormat="1" ht="15" customHeight="1" x14ac:dyDescent="0.25">
      <c r="A267" s="83"/>
      <c r="B267" s="18" t="s">
        <v>139</v>
      </c>
      <c r="C267" s="17" t="s">
        <v>11</v>
      </c>
      <c r="D267" s="16">
        <f>SUM(D268)</f>
        <v>5</v>
      </c>
      <c r="E267" s="68">
        <f>SUM(E268)</f>
        <v>0</v>
      </c>
    </row>
    <row r="268" spans="1:5" s="45" customFormat="1" ht="12.75" customHeight="1" x14ac:dyDescent="0.25">
      <c r="A268" s="83"/>
      <c r="B268" s="71" t="s">
        <v>15</v>
      </c>
      <c r="C268" s="6"/>
      <c r="D268" s="11">
        <v>5</v>
      </c>
      <c r="E268" s="11"/>
    </row>
    <row r="269" spans="1:5" s="45" customFormat="1" ht="30.75" customHeight="1" x14ac:dyDescent="0.25">
      <c r="A269" s="84"/>
      <c r="B269" s="22" t="s">
        <v>143</v>
      </c>
      <c r="C269" s="21" t="s">
        <v>18</v>
      </c>
      <c r="D269" s="23">
        <f>SUM(D270:D273)</f>
        <v>808.5</v>
      </c>
      <c r="E269" s="23">
        <f>SUM(E270:E273)</f>
        <v>701.2</v>
      </c>
    </row>
    <row r="270" spans="1:5" s="45" customFormat="1" ht="12.75" customHeight="1" x14ac:dyDescent="0.25">
      <c r="A270" s="84"/>
      <c r="B270" s="47" t="s">
        <v>19</v>
      </c>
      <c r="C270" s="86"/>
      <c r="D270" s="11">
        <v>28.3</v>
      </c>
      <c r="E270" s="11">
        <v>20.6</v>
      </c>
    </row>
    <row r="271" spans="1:5" s="45" customFormat="1" ht="12.75" customHeight="1" x14ac:dyDescent="0.25">
      <c r="A271" s="84"/>
      <c r="B271" s="47" t="s">
        <v>20</v>
      </c>
      <c r="C271" s="86"/>
      <c r="D271" s="11">
        <v>269.60000000000002</v>
      </c>
      <c r="E271" s="11">
        <v>261.10000000000002</v>
      </c>
    </row>
    <row r="272" spans="1:5" s="45" customFormat="1" ht="12.75" customHeight="1" x14ac:dyDescent="0.25">
      <c r="A272" s="84"/>
      <c r="B272" s="47" t="s">
        <v>10</v>
      </c>
      <c r="C272" s="86"/>
      <c r="D272" s="11">
        <v>466.4</v>
      </c>
      <c r="E272" s="11">
        <v>419.5</v>
      </c>
    </row>
    <row r="273" spans="1:5" s="45" customFormat="1" ht="12.75" customHeight="1" x14ac:dyDescent="0.25">
      <c r="A273" s="84"/>
      <c r="B273" s="48" t="s">
        <v>17</v>
      </c>
      <c r="C273" s="87"/>
      <c r="D273" s="11">
        <v>44.2</v>
      </c>
      <c r="E273" s="11"/>
    </row>
    <row r="274" spans="1:5" s="45" customFormat="1" ht="18" customHeight="1" x14ac:dyDescent="0.25">
      <c r="A274" s="83" t="s">
        <v>84</v>
      </c>
      <c r="B274" s="35" t="s">
        <v>91</v>
      </c>
      <c r="C274" s="36"/>
      <c r="D274" s="32">
        <f t="shared" ref="D274:E274" si="60">SUM(D275+D277)</f>
        <v>447.1</v>
      </c>
      <c r="E274" s="32">
        <f t="shared" si="60"/>
        <v>391</v>
      </c>
    </row>
    <row r="275" spans="1:5" s="45" customFormat="1" ht="15" customHeight="1" x14ac:dyDescent="0.25">
      <c r="A275" s="83"/>
      <c r="B275" s="18" t="s">
        <v>139</v>
      </c>
      <c r="C275" s="17" t="s">
        <v>11</v>
      </c>
      <c r="D275" s="16">
        <f>SUM(D276)</f>
        <v>2.4</v>
      </c>
      <c r="E275" s="68">
        <f>SUM(E276)</f>
        <v>0</v>
      </c>
    </row>
    <row r="276" spans="1:5" s="45" customFormat="1" ht="12.75" customHeight="1" x14ac:dyDescent="0.25">
      <c r="A276" s="83"/>
      <c r="B276" s="71" t="s">
        <v>15</v>
      </c>
      <c r="C276" s="6"/>
      <c r="D276" s="11">
        <v>2.4</v>
      </c>
      <c r="E276" s="11"/>
    </row>
    <row r="277" spans="1:5" s="45" customFormat="1" ht="30.75" customHeight="1" x14ac:dyDescent="0.25">
      <c r="A277" s="84"/>
      <c r="B277" s="22" t="s">
        <v>143</v>
      </c>
      <c r="C277" s="21" t="s">
        <v>18</v>
      </c>
      <c r="D277" s="23">
        <f>SUM(D278:D281)</f>
        <v>444.70000000000005</v>
      </c>
      <c r="E277" s="23">
        <f>SUM(E278:E281)</f>
        <v>391</v>
      </c>
    </row>
    <row r="278" spans="1:5" s="45" customFormat="1" ht="12.75" customHeight="1" x14ac:dyDescent="0.25">
      <c r="A278" s="84"/>
      <c r="B278" s="47" t="s">
        <v>19</v>
      </c>
      <c r="C278" s="86"/>
      <c r="D278" s="11">
        <v>25.1</v>
      </c>
      <c r="E278" s="11">
        <v>18.899999999999999</v>
      </c>
    </row>
    <row r="279" spans="1:5" s="45" customFormat="1" ht="12.75" customHeight="1" x14ac:dyDescent="0.25">
      <c r="A279" s="84"/>
      <c r="B279" s="47" t="s">
        <v>20</v>
      </c>
      <c r="C279" s="86"/>
      <c r="D279" s="11">
        <v>147.80000000000001</v>
      </c>
      <c r="E279" s="11">
        <v>142.4</v>
      </c>
    </row>
    <row r="280" spans="1:5" s="45" customFormat="1" ht="12.75" customHeight="1" x14ac:dyDescent="0.25">
      <c r="A280" s="84"/>
      <c r="B280" s="47" t="s">
        <v>10</v>
      </c>
      <c r="C280" s="86"/>
      <c r="D280" s="11">
        <v>255.8</v>
      </c>
      <c r="E280" s="11">
        <v>229.7</v>
      </c>
    </row>
    <row r="281" spans="1:5" s="45" customFormat="1" ht="12.75" customHeight="1" x14ac:dyDescent="0.25">
      <c r="A281" s="84"/>
      <c r="B281" s="48" t="s">
        <v>17</v>
      </c>
      <c r="C281" s="87"/>
      <c r="D281" s="11">
        <v>16</v>
      </c>
      <c r="E281" s="11"/>
    </row>
    <row r="282" spans="1:5" s="45" customFormat="1" ht="18" customHeight="1" x14ac:dyDescent="0.25">
      <c r="A282" s="83" t="s">
        <v>86</v>
      </c>
      <c r="B282" s="35" t="s">
        <v>93</v>
      </c>
      <c r="C282" s="36"/>
      <c r="D282" s="32">
        <f t="shared" ref="D282:E282" si="61">SUM(D283+D285)</f>
        <v>479.4</v>
      </c>
      <c r="E282" s="32">
        <f t="shared" si="61"/>
        <v>413.4</v>
      </c>
    </row>
    <row r="283" spans="1:5" s="45" customFormat="1" ht="15" customHeight="1" x14ac:dyDescent="0.25">
      <c r="A283" s="83"/>
      <c r="B283" s="18" t="s">
        <v>139</v>
      </c>
      <c r="C283" s="17" t="s">
        <v>11</v>
      </c>
      <c r="D283" s="16">
        <f>SUM(D284)</f>
        <v>5</v>
      </c>
      <c r="E283" s="68">
        <f>SUM(E284)</f>
        <v>0</v>
      </c>
    </row>
    <row r="284" spans="1:5" s="45" customFormat="1" ht="12.75" customHeight="1" x14ac:dyDescent="0.25">
      <c r="A284" s="83"/>
      <c r="B284" s="71" t="s">
        <v>15</v>
      </c>
      <c r="C284" s="6"/>
      <c r="D284" s="11">
        <v>5</v>
      </c>
      <c r="E284" s="11"/>
    </row>
    <row r="285" spans="1:5" s="45" customFormat="1" ht="30.75" customHeight="1" x14ac:dyDescent="0.25">
      <c r="A285" s="84"/>
      <c r="B285" s="22" t="s">
        <v>143</v>
      </c>
      <c r="C285" s="21" t="s">
        <v>18</v>
      </c>
      <c r="D285" s="23">
        <f>SUM(D286:D289)</f>
        <v>474.4</v>
      </c>
      <c r="E285" s="23">
        <f>SUM(E286:E289)</f>
        <v>413.4</v>
      </c>
    </row>
    <row r="286" spans="1:5" s="45" customFormat="1" ht="12.75" customHeight="1" x14ac:dyDescent="0.25">
      <c r="A286" s="84"/>
      <c r="B286" s="46" t="s">
        <v>19</v>
      </c>
      <c r="C286" s="111"/>
      <c r="D286" s="11">
        <v>15.6</v>
      </c>
      <c r="E286" s="11">
        <v>15.4</v>
      </c>
    </row>
    <row r="287" spans="1:5" s="45" customFormat="1" ht="12.75" customHeight="1" x14ac:dyDescent="0.25">
      <c r="A287" s="84"/>
      <c r="B287" s="47" t="s">
        <v>20</v>
      </c>
      <c r="C287" s="112"/>
      <c r="D287" s="11">
        <v>175.1</v>
      </c>
      <c r="E287" s="11">
        <v>169.2</v>
      </c>
    </row>
    <row r="288" spans="1:5" s="45" customFormat="1" ht="12.75" customHeight="1" x14ac:dyDescent="0.25">
      <c r="A288" s="84"/>
      <c r="B288" s="47" t="s">
        <v>10</v>
      </c>
      <c r="C288" s="112"/>
      <c r="D288" s="11">
        <v>262.5</v>
      </c>
      <c r="E288" s="11">
        <v>228.8</v>
      </c>
    </row>
    <row r="289" spans="1:5" s="45" customFormat="1" ht="12.75" customHeight="1" x14ac:dyDescent="0.25">
      <c r="A289" s="84"/>
      <c r="B289" s="48" t="s">
        <v>17</v>
      </c>
      <c r="C289" s="113"/>
      <c r="D289" s="11">
        <v>21.2</v>
      </c>
      <c r="E289" s="11"/>
    </row>
    <row r="290" spans="1:5" s="45" customFormat="1" ht="18" customHeight="1" x14ac:dyDescent="0.25">
      <c r="A290" s="83" t="s">
        <v>88</v>
      </c>
      <c r="B290" s="35" t="s">
        <v>95</v>
      </c>
      <c r="C290" s="36"/>
      <c r="D290" s="32">
        <f t="shared" ref="D290:E290" si="62">SUM(D291+D293)</f>
        <v>800.40000000000009</v>
      </c>
      <c r="E290" s="32">
        <f t="shared" si="62"/>
        <v>659.3</v>
      </c>
    </row>
    <row r="291" spans="1:5" s="45" customFormat="1" ht="15" customHeight="1" x14ac:dyDescent="0.25">
      <c r="A291" s="83"/>
      <c r="B291" s="18" t="s">
        <v>139</v>
      </c>
      <c r="C291" s="17" t="s">
        <v>11</v>
      </c>
      <c r="D291" s="16">
        <f>SUM(D292)</f>
        <v>10</v>
      </c>
      <c r="E291" s="68">
        <f>SUM(E292)</f>
        <v>0</v>
      </c>
    </row>
    <row r="292" spans="1:5" s="45" customFormat="1" ht="12.75" customHeight="1" x14ac:dyDescent="0.25">
      <c r="A292" s="83"/>
      <c r="B292" s="14" t="s">
        <v>15</v>
      </c>
      <c r="C292" s="6"/>
      <c r="D292" s="11">
        <v>10</v>
      </c>
      <c r="E292" s="11"/>
    </row>
    <row r="293" spans="1:5" s="45" customFormat="1" ht="30.75" customHeight="1" x14ac:dyDescent="0.25">
      <c r="A293" s="83"/>
      <c r="B293" s="30" t="s">
        <v>143</v>
      </c>
      <c r="C293" s="21" t="s">
        <v>18</v>
      </c>
      <c r="D293" s="23">
        <f>SUM(D294:D297)</f>
        <v>790.40000000000009</v>
      </c>
      <c r="E293" s="23">
        <f>SUM(E294:E297)</f>
        <v>659.3</v>
      </c>
    </row>
    <row r="294" spans="1:5" s="45" customFormat="1" ht="12.75" customHeight="1" x14ac:dyDescent="0.25">
      <c r="A294" s="84"/>
      <c r="B294" s="42" t="s">
        <v>19</v>
      </c>
      <c r="C294" s="111"/>
      <c r="D294" s="11">
        <v>21.8</v>
      </c>
      <c r="E294" s="11">
        <v>16.2</v>
      </c>
    </row>
    <row r="295" spans="1:5" s="45" customFormat="1" ht="12.75" customHeight="1" x14ac:dyDescent="0.25">
      <c r="A295" s="84"/>
      <c r="B295" s="47" t="s">
        <v>20</v>
      </c>
      <c r="C295" s="112"/>
      <c r="D295" s="11">
        <v>297.5</v>
      </c>
      <c r="E295" s="11">
        <v>286.7</v>
      </c>
    </row>
    <row r="296" spans="1:5" s="45" customFormat="1" ht="12.75" customHeight="1" x14ac:dyDescent="0.25">
      <c r="A296" s="84"/>
      <c r="B296" s="47" t="s">
        <v>10</v>
      </c>
      <c r="C296" s="112"/>
      <c r="D296" s="11">
        <v>415.9</v>
      </c>
      <c r="E296" s="11">
        <v>356.4</v>
      </c>
    </row>
    <row r="297" spans="1:5" s="45" customFormat="1" ht="12.75" customHeight="1" x14ac:dyDescent="0.25">
      <c r="A297" s="84"/>
      <c r="B297" s="48" t="s">
        <v>17</v>
      </c>
      <c r="C297" s="113"/>
      <c r="D297" s="11">
        <v>55.2</v>
      </c>
      <c r="E297" s="11"/>
    </row>
    <row r="298" spans="1:5" s="45" customFormat="1" ht="18" customHeight="1" x14ac:dyDescent="0.25">
      <c r="A298" s="94" t="s">
        <v>90</v>
      </c>
      <c r="B298" s="35" t="s">
        <v>97</v>
      </c>
      <c r="C298" s="36"/>
      <c r="D298" s="32">
        <f t="shared" ref="D298:E298" si="63">SUM(D299+D302)</f>
        <v>268.5</v>
      </c>
      <c r="E298" s="32">
        <f t="shared" si="63"/>
        <v>176.3</v>
      </c>
    </row>
    <row r="299" spans="1:5" s="45" customFormat="1" ht="30.75" customHeight="1" x14ac:dyDescent="0.25">
      <c r="A299" s="91"/>
      <c r="B299" s="30" t="s">
        <v>140</v>
      </c>
      <c r="C299" s="21" t="s">
        <v>18</v>
      </c>
      <c r="D299" s="23">
        <f t="shared" ref="D299:E299" si="64">SUM(D300:D301)</f>
        <v>252.6</v>
      </c>
      <c r="E299" s="23">
        <f t="shared" si="64"/>
        <v>171.9</v>
      </c>
    </row>
    <row r="300" spans="1:5" s="45" customFormat="1" ht="12.95" customHeight="1" x14ac:dyDescent="0.25">
      <c r="A300" s="92"/>
      <c r="B300" s="46" t="s">
        <v>10</v>
      </c>
      <c r="C300" s="86"/>
      <c r="D300" s="11">
        <v>222.6</v>
      </c>
      <c r="E300" s="11">
        <v>171.9</v>
      </c>
    </row>
    <row r="301" spans="1:5" s="45" customFormat="1" ht="12.95" customHeight="1" x14ac:dyDescent="0.25">
      <c r="A301" s="92"/>
      <c r="B301" s="48" t="s">
        <v>17</v>
      </c>
      <c r="C301" s="87"/>
      <c r="D301" s="11">
        <v>30</v>
      </c>
      <c r="E301" s="11"/>
    </row>
    <row r="302" spans="1:5" s="45" customFormat="1" ht="15" customHeight="1" x14ac:dyDescent="0.25">
      <c r="A302" s="91"/>
      <c r="B302" s="18" t="s">
        <v>132</v>
      </c>
      <c r="C302" s="21" t="s">
        <v>22</v>
      </c>
      <c r="D302" s="23">
        <f t="shared" ref="D302:E302" si="65">SUM(D303)</f>
        <v>15.9</v>
      </c>
      <c r="E302" s="23">
        <f t="shared" si="65"/>
        <v>4.4000000000000004</v>
      </c>
    </row>
    <row r="303" spans="1:5" s="45" customFormat="1" ht="12.95" customHeight="1" x14ac:dyDescent="0.25">
      <c r="A303" s="105"/>
      <c r="B303" s="12" t="s">
        <v>10</v>
      </c>
      <c r="C303" s="7"/>
      <c r="D303" s="11">
        <v>15.9</v>
      </c>
      <c r="E303" s="11">
        <v>4.4000000000000004</v>
      </c>
    </row>
    <row r="304" spans="1:5" s="45" customFormat="1" ht="18" customHeight="1" x14ac:dyDescent="0.25">
      <c r="A304" s="94" t="s">
        <v>92</v>
      </c>
      <c r="B304" s="31" t="s">
        <v>99</v>
      </c>
      <c r="C304" s="38"/>
      <c r="D304" s="32">
        <f t="shared" ref="D304:E304" si="66">SUM(D305)</f>
        <v>166.5</v>
      </c>
      <c r="E304" s="32">
        <f t="shared" si="66"/>
        <v>156.30000000000001</v>
      </c>
    </row>
    <row r="305" spans="1:5" s="45" customFormat="1" ht="30.75" customHeight="1" x14ac:dyDescent="0.25">
      <c r="A305" s="94"/>
      <c r="B305" s="30" t="s">
        <v>140</v>
      </c>
      <c r="C305" s="21" t="s">
        <v>18</v>
      </c>
      <c r="D305" s="23">
        <f t="shared" ref="D305:E305" si="67">SUM(D306:D307)</f>
        <v>166.5</v>
      </c>
      <c r="E305" s="23">
        <f t="shared" si="67"/>
        <v>156.30000000000001</v>
      </c>
    </row>
    <row r="306" spans="1:5" s="45" customFormat="1" ht="12.75" customHeight="1" x14ac:dyDescent="0.25">
      <c r="A306" s="93"/>
      <c r="B306" s="46" t="s">
        <v>20</v>
      </c>
      <c r="C306" s="85"/>
      <c r="D306" s="11">
        <v>108.4</v>
      </c>
      <c r="E306" s="11">
        <v>106</v>
      </c>
    </row>
    <row r="307" spans="1:5" s="45" customFormat="1" ht="12.75" customHeight="1" x14ac:dyDescent="0.25">
      <c r="A307" s="93"/>
      <c r="B307" s="48" t="s">
        <v>10</v>
      </c>
      <c r="C307" s="87"/>
      <c r="D307" s="11">
        <v>58.1</v>
      </c>
      <c r="E307" s="11">
        <v>50.3</v>
      </c>
    </row>
    <row r="308" spans="1:5" s="45" customFormat="1" ht="18" customHeight="1" x14ac:dyDescent="0.25">
      <c r="A308" s="83" t="s">
        <v>94</v>
      </c>
      <c r="B308" s="70" t="s">
        <v>101</v>
      </c>
      <c r="C308" s="38"/>
      <c r="D308" s="32">
        <f t="shared" ref="D308:E308" si="68">SUM(D309)</f>
        <v>464.79999999999995</v>
      </c>
      <c r="E308" s="32">
        <f t="shared" si="68"/>
        <v>422.8</v>
      </c>
    </row>
    <row r="309" spans="1:5" s="45" customFormat="1" ht="30.75" customHeight="1" x14ac:dyDescent="0.25">
      <c r="A309" s="84"/>
      <c r="B309" s="22" t="s">
        <v>140</v>
      </c>
      <c r="C309" s="21" t="s">
        <v>18</v>
      </c>
      <c r="D309" s="23">
        <f>SUM(D310:D312)</f>
        <v>464.79999999999995</v>
      </c>
      <c r="E309" s="23">
        <f>SUM(E310:E312)</f>
        <v>422.8</v>
      </c>
    </row>
    <row r="310" spans="1:5" s="45" customFormat="1" ht="12.75" customHeight="1" x14ac:dyDescent="0.25">
      <c r="A310" s="84"/>
      <c r="B310" s="47" t="s">
        <v>20</v>
      </c>
      <c r="C310" s="86"/>
      <c r="D310" s="11">
        <v>59.9</v>
      </c>
      <c r="E310" s="11">
        <v>59</v>
      </c>
    </row>
    <row r="311" spans="1:5" s="45" customFormat="1" ht="12.75" customHeight="1" x14ac:dyDescent="0.25">
      <c r="A311" s="84"/>
      <c r="B311" s="47" t="s">
        <v>10</v>
      </c>
      <c r="C311" s="86"/>
      <c r="D311" s="11">
        <v>394.4</v>
      </c>
      <c r="E311" s="11">
        <v>363.8</v>
      </c>
    </row>
    <row r="312" spans="1:5" s="45" customFormat="1" ht="12.75" customHeight="1" x14ac:dyDescent="0.25">
      <c r="A312" s="84"/>
      <c r="B312" s="48" t="s">
        <v>17</v>
      </c>
      <c r="C312" s="87"/>
      <c r="D312" s="11">
        <v>10.5</v>
      </c>
      <c r="E312" s="11"/>
    </row>
    <row r="313" spans="1:5" s="45" customFormat="1" ht="18" customHeight="1" x14ac:dyDescent="0.25">
      <c r="A313" s="83" t="s">
        <v>96</v>
      </c>
      <c r="B313" s="35" t="s">
        <v>103</v>
      </c>
      <c r="C313" s="38"/>
      <c r="D313" s="32">
        <f>SUM(D314)</f>
        <v>1180.5999999999999</v>
      </c>
      <c r="E313" s="32">
        <f>SUM(E314)</f>
        <v>995</v>
      </c>
    </row>
    <row r="314" spans="1:5" s="45" customFormat="1" ht="15" customHeight="1" x14ac:dyDescent="0.25">
      <c r="A314" s="83"/>
      <c r="B314" s="18" t="s">
        <v>132</v>
      </c>
      <c r="C314" s="21" t="s">
        <v>22</v>
      </c>
      <c r="D314" s="23">
        <f>SUM(D315:D318)</f>
        <v>1180.5999999999999</v>
      </c>
      <c r="E314" s="23">
        <f>SUM(E315:E318)</f>
        <v>995</v>
      </c>
    </row>
    <row r="315" spans="1:5" s="45" customFormat="1" ht="12.75" customHeight="1" x14ac:dyDescent="0.25">
      <c r="A315" s="84"/>
      <c r="B315" s="46" t="s">
        <v>19</v>
      </c>
      <c r="C315" s="85"/>
      <c r="D315" s="11">
        <v>43.6</v>
      </c>
      <c r="E315" s="11"/>
    </row>
    <row r="316" spans="1:5" s="45" customFormat="1" ht="12.75" customHeight="1" x14ac:dyDescent="0.25">
      <c r="A316" s="84"/>
      <c r="B316" s="47" t="s">
        <v>64</v>
      </c>
      <c r="C316" s="86"/>
      <c r="D316" s="11">
        <v>7.2</v>
      </c>
      <c r="E316" s="11">
        <v>7.2</v>
      </c>
    </row>
    <row r="317" spans="1:5" s="45" customFormat="1" ht="12.75" customHeight="1" x14ac:dyDescent="0.25">
      <c r="A317" s="84"/>
      <c r="B317" s="47" t="s">
        <v>10</v>
      </c>
      <c r="C317" s="86"/>
      <c r="D317" s="11">
        <v>1128</v>
      </c>
      <c r="E317" s="11">
        <v>987.8</v>
      </c>
    </row>
    <row r="318" spans="1:5" s="45" customFormat="1" ht="12.75" customHeight="1" x14ac:dyDescent="0.25">
      <c r="A318" s="84"/>
      <c r="B318" s="48" t="s">
        <v>17</v>
      </c>
      <c r="C318" s="87"/>
      <c r="D318" s="11">
        <v>1.8</v>
      </c>
      <c r="E318" s="11"/>
    </row>
    <row r="319" spans="1:5" s="45" customFormat="1" ht="18" customHeight="1" x14ac:dyDescent="0.25">
      <c r="A319" s="94" t="s">
        <v>98</v>
      </c>
      <c r="B319" s="35" t="s">
        <v>105</v>
      </c>
      <c r="C319" s="38"/>
      <c r="D319" s="32">
        <f>SUM(D320)</f>
        <v>160.9</v>
      </c>
      <c r="E319" s="32">
        <f>SUM(E320)</f>
        <v>128.5</v>
      </c>
    </row>
    <row r="320" spans="1:5" s="45" customFormat="1" ht="15" customHeight="1" x14ac:dyDescent="0.25">
      <c r="A320" s="91"/>
      <c r="B320" s="18" t="s">
        <v>141</v>
      </c>
      <c r="C320" s="21" t="s">
        <v>22</v>
      </c>
      <c r="D320" s="23">
        <f t="shared" ref="D320:E320" si="69">SUM(D321:D323)</f>
        <v>160.9</v>
      </c>
      <c r="E320" s="23">
        <f t="shared" si="69"/>
        <v>128.5</v>
      </c>
    </row>
    <row r="321" spans="1:5" s="45" customFormat="1" ht="12.75" customHeight="1" x14ac:dyDescent="0.25">
      <c r="A321" s="92"/>
      <c r="B321" s="46" t="s">
        <v>64</v>
      </c>
      <c r="C321" s="85"/>
      <c r="D321" s="11">
        <v>3.1</v>
      </c>
      <c r="E321" s="11">
        <v>3.1</v>
      </c>
    </row>
    <row r="322" spans="1:5" s="45" customFormat="1" ht="12.75" customHeight="1" x14ac:dyDescent="0.25">
      <c r="A322" s="92"/>
      <c r="B322" s="47" t="s">
        <v>10</v>
      </c>
      <c r="C322" s="86"/>
      <c r="D322" s="11">
        <v>154.4</v>
      </c>
      <c r="E322" s="11">
        <v>125.4</v>
      </c>
    </row>
    <row r="323" spans="1:5" s="45" customFormat="1" ht="12.75" customHeight="1" x14ac:dyDescent="0.25">
      <c r="A323" s="92"/>
      <c r="B323" s="48" t="s">
        <v>17</v>
      </c>
      <c r="C323" s="87"/>
      <c r="D323" s="11">
        <v>3.4</v>
      </c>
      <c r="E323" s="11"/>
    </row>
    <row r="324" spans="1:5" s="45" customFormat="1" ht="18" customHeight="1" x14ac:dyDescent="0.25">
      <c r="A324" s="83" t="s">
        <v>100</v>
      </c>
      <c r="B324" s="35" t="s">
        <v>107</v>
      </c>
      <c r="C324" s="38"/>
      <c r="D324" s="32">
        <f t="shared" ref="D324:E324" si="70">SUM(D325)</f>
        <v>198.29999999999998</v>
      </c>
      <c r="E324" s="32">
        <f t="shared" si="70"/>
        <v>149.69999999999999</v>
      </c>
    </row>
    <row r="325" spans="1:5" s="45" customFormat="1" ht="15" customHeight="1" x14ac:dyDescent="0.25">
      <c r="A325" s="83"/>
      <c r="B325" s="18" t="s">
        <v>141</v>
      </c>
      <c r="C325" s="21" t="s">
        <v>22</v>
      </c>
      <c r="D325" s="23">
        <f t="shared" ref="D325" si="71">SUM(D326:D328)</f>
        <v>198.29999999999998</v>
      </c>
      <c r="E325" s="23">
        <f t="shared" ref="E325" si="72">SUM(E326:E328)</f>
        <v>149.69999999999999</v>
      </c>
    </row>
    <row r="326" spans="1:5" s="45" customFormat="1" ht="12.75" customHeight="1" x14ac:dyDescent="0.25">
      <c r="A326" s="84"/>
      <c r="B326" s="46" t="s">
        <v>64</v>
      </c>
      <c r="C326" s="85"/>
      <c r="D326" s="11">
        <v>4.7</v>
      </c>
      <c r="E326" s="11">
        <v>4.7</v>
      </c>
    </row>
    <row r="327" spans="1:5" s="45" customFormat="1" ht="12.75" customHeight="1" x14ac:dyDescent="0.25">
      <c r="A327" s="84"/>
      <c r="B327" s="47" t="s">
        <v>10</v>
      </c>
      <c r="C327" s="86"/>
      <c r="D327" s="11">
        <v>190.6</v>
      </c>
      <c r="E327" s="11">
        <v>145</v>
      </c>
    </row>
    <row r="328" spans="1:5" s="45" customFormat="1" ht="12.75" customHeight="1" x14ac:dyDescent="0.25">
      <c r="A328" s="84"/>
      <c r="B328" s="48" t="s">
        <v>17</v>
      </c>
      <c r="C328" s="87"/>
      <c r="D328" s="11">
        <v>3</v>
      </c>
      <c r="E328" s="11"/>
    </row>
    <row r="329" spans="1:5" s="45" customFormat="1" ht="18" customHeight="1" x14ac:dyDescent="0.25">
      <c r="A329" s="83" t="s">
        <v>102</v>
      </c>
      <c r="B329" s="35" t="s">
        <v>109</v>
      </c>
      <c r="C329" s="36"/>
      <c r="D329" s="32">
        <f t="shared" ref="D329:E329" si="73">SUM(D330)</f>
        <v>174</v>
      </c>
      <c r="E329" s="32">
        <f t="shared" si="73"/>
        <v>141.1</v>
      </c>
    </row>
    <row r="330" spans="1:5" s="45" customFormat="1" ht="15" customHeight="1" x14ac:dyDescent="0.25">
      <c r="A330" s="83"/>
      <c r="B330" s="18" t="s">
        <v>132</v>
      </c>
      <c r="C330" s="21" t="s">
        <v>22</v>
      </c>
      <c r="D330" s="23">
        <f t="shared" ref="D330" si="74">SUM(D331:D333)</f>
        <v>174</v>
      </c>
      <c r="E330" s="23">
        <f t="shared" ref="E330" si="75">SUM(E331:E333)</f>
        <v>141.1</v>
      </c>
    </row>
    <row r="331" spans="1:5" s="45" customFormat="1" ht="12.75" customHeight="1" x14ac:dyDescent="0.25">
      <c r="A331" s="84"/>
      <c r="B331" s="46" t="s">
        <v>64</v>
      </c>
      <c r="C331" s="85"/>
      <c r="D331" s="11">
        <v>1</v>
      </c>
      <c r="E331" s="11">
        <v>1</v>
      </c>
    </row>
    <row r="332" spans="1:5" s="45" customFormat="1" ht="12.75" customHeight="1" x14ac:dyDescent="0.25">
      <c r="A332" s="84"/>
      <c r="B332" s="47" t="s">
        <v>10</v>
      </c>
      <c r="C332" s="86"/>
      <c r="D332" s="11">
        <v>171.2</v>
      </c>
      <c r="E332" s="11">
        <v>140.1</v>
      </c>
    </row>
    <row r="333" spans="1:5" s="45" customFormat="1" ht="12.75" customHeight="1" x14ac:dyDescent="0.25">
      <c r="A333" s="84"/>
      <c r="B333" s="48" t="s">
        <v>17</v>
      </c>
      <c r="C333" s="87"/>
      <c r="D333" s="11">
        <v>1.8</v>
      </c>
      <c r="E333" s="11"/>
    </row>
    <row r="334" spans="1:5" s="45" customFormat="1" ht="18" customHeight="1" x14ac:dyDescent="0.25">
      <c r="A334" s="83" t="s">
        <v>104</v>
      </c>
      <c r="B334" s="35" t="s">
        <v>111</v>
      </c>
      <c r="C334" s="38"/>
      <c r="D334" s="32">
        <f t="shared" ref="D334:E334" si="76">SUM(D335)</f>
        <v>267.3</v>
      </c>
      <c r="E334" s="32">
        <f t="shared" si="76"/>
        <v>215.2</v>
      </c>
    </row>
    <row r="335" spans="1:5" s="45" customFormat="1" ht="15" customHeight="1" x14ac:dyDescent="0.25">
      <c r="A335" s="83"/>
      <c r="B335" s="18" t="s">
        <v>141</v>
      </c>
      <c r="C335" s="21" t="s">
        <v>22</v>
      </c>
      <c r="D335" s="23">
        <f t="shared" ref="D335" si="77">SUM(D336:D338)</f>
        <v>267.3</v>
      </c>
      <c r="E335" s="23">
        <f t="shared" ref="E335" si="78">SUM(E336:E338)</f>
        <v>215.2</v>
      </c>
    </row>
    <row r="336" spans="1:5" s="45" customFormat="1" ht="12.75" customHeight="1" x14ac:dyDescent="0.25">
      <c r="A336" s="84"/>
      <c r="B336" s="46" t="s">
        <v>64</v>
      </c>
      <c r="C336" s="85"/>
      <c r="D336" s="11">
        <v>3.2</v>
      </c>
      <c r="E336" s="11">
        <v>3.2</v>
      </c>
    </row>
    <row r="337" spans="1:5" s="45" customFormat="1" ht="12.75" customHeight="1" x14ac:dyDescent="0.25">
      <c r="A337" s="84"/>
      <c r="B337" s="47" t="s">
        <v>10</v>
      </c>
      <c r="C337" s="86"/>
      <c r="D337" s="11">
        <v>258.8</v>
      </c>
      <c r="E337" s="11">
        <v>212</v>
      </c>
    </row>
    <row r="338" spans="1:5" s="45" customFormat="1" ht="12.75" customHeight="1" x14ac:dyDescent="0.25">
      <c r="A338" s="84"/>
      <c r="B338" s="48" t="s">
        <v>17</v>
      </c>
      <c r="C338" s="87"/>
      <c r="D338" s="11">
        <v>5.3</v>
      </c>
      <c r="E338" s="11"/>
    </row>
    <row r="339" spans="1:5" s="45" customFormat="1" ht="18" customHeight="1" x14ac:dyDescent="0.25">
      <c r="A339" s="83" t="s">
        <v>106</v>
      </c>
      <c r="B339" s="35" t="s">
        <v>113</v>
      </c>
      <c r="C339" s="36"/>
      <c r="D339" s="32">
        <f t="shared" ref="D339:E339" si="79">SUM(D340)</f>
        <v>170.9</v>
      </c>
      <c r="E339" s="32">
        <f t="shared" si="79"/>
        <v>132.4</v>
      </c>
    </row>
    <row r="340" spans="1:5" s="45" customFormat="1" ht="15" customHeight="1" x14ac:dyDescent="0.25">
      <c r="A340" s="83"/>
      <c r="B340" s="18" t="s">
        <v>132</v>
      </c>
      <c r="C340" s="21" t="s">
        <v>22</v>
      </c>
      <c r="D340" s="23">
        <f t="shared" ref="D340" si="80">SUM(D341:D343)</f>
        <v>170.9</v>
      </c>
      <c r="E340" s="23">
        <f t="shared" ref="E340" si="81">SUM(E341:E343)</f>
        <v>132.4</v>
      </c>
    </row>
    <row r="341" spans="1:5" s="45" customFormat="1" ht="12.75" customHeight="1" x14ac:dyDescent="0.25">
      <c r="A341" s="84"/>
      <c r="B341" s="46" t="s">
        <v>64</v>
      </c>
      <c r="C341" s="85"/>
      <c r="D341" s="49">
        <v>0</v>
      </c>
      <c r="E341" s="11"/>
    </row>
    <row r="342" spans="1:5" s="45" customFormat="1" ht="12.75" customHeight="1" x14ac:dyDescent="0.25">
      <c r="A342" s="84"/>
      <c r="B342" s="47" t="s">
        <v>10</v>
      </c>
      <c r="C342" s="86"/>
      <c r="D342" s="11">
        <v>170.1</v>
      </c>
      <c r="E342" s="11">
        <v>132.4</v>
      </c>
    </row>
    <row r="343" spans="1:5" s="45" customFormat="1" ht="12.75" customHeight="1" x14ac:dyDescent="0.25">
      <c r="A343" s="84"/>
      <c r="B343" s="48" t="s">
        <v>17</v>
      </c>
      <c r="C343" s="87"/>
      <c r="D343" s="11">
        <v>0.8</v>
      </c>
      <c r="E343" s="11"/>
    </row>
    <row r="344" spans="1:5" s="45" customFormat="1" ht="18" customHeight="1" x14ac:dyDescent="0.25">
      <c r="A344" s="93" t="s">
        <v>108</v>
      </c>
      <c r="B344" s="35" t="s">
        <v>115</v>
      </c>
      <c r="C344" s="36"/>
      <c r="D344" s="32">
        <f t="shared" ref="D344:E344" si="82">SUM(D345)</f>
        <v>189.4</v>
      </c>
      <c r="E344" s="32">
        <f t="shared" si="82"/>
        <v>150.70000000000002</v>
      </c>
    </row>
    <row r="345" spans="1:5" s="45" customFormat="1" ht="15" customHeight="1" x14ac:dyDescent="0.25">
      <c r="A345" s="92"/>
      <c r="B345" s="18" t="s">
        <v>132</v>
      </c>
      <c r="C345" s="21" t="s">
        <v>22</v>
      </c>
      <c r="D345" s="23">
        <f t="shared" ref="D345" si="83">SUM(D346:D348)</f>
        <v>189.4</v>
      </c>
      <c r="E345" s="23">
        <f t="shared" ref="E345" si="84">SUM(E346:E348)</f>
        <v>150.70000000000002</v>
      </c>
    </row>
    <row r="346" spans="1:5" s="45" customFormat="1" ht="12.75" customHeight="1" x14ac:dyDescent="0.25">
      <c r="A346" s="92"/>
      <c r="B346" s="46" t="s">
        <v>64</v>
      </c>
      <c r="C346" s="85"/>
      <c r="D346" s="11">
        <v>4.4000000000000004</v>
      </c>
      <c r="E346" s="11">
        <v>4.4000000000000004</v>
      </c>
    </row>
    <row r="347" spans="1:5" s="45" customFormat="1" ht="12.75" customHeight="1" x14ac:dyDescent="0.25">
      <c r="A347" s="92"/>
      <c r="B347" s="47" t="s">
        <v>10</v>
      </c>
      <c r="C347" s="86"/>
      <c r="D347" s="11">
        <v>181.5</v>
      </c>
      <c r="E347" s="11">
        <v>146.30000000000001</v>
      </c>
    </row>
    <row r="348" spans="1:5" s="45" customFormat="1" ht="12.75" customHeight="1" x14ac:dyDescent="0.25">
      <c r="A348" s="92"/>
      <c r="B348" s="48" t="s">
        <v>17</v>
      </c>
      <c r="C348" s="87"/>
      <c r="D348" s="11">
        <v>3.5</v>
      </c>
      <c r="E348" s="11"/>
    </row>
    <row r="349" spans="1:5" s="45" customFormat="1" ht="18" customHeight="1" x14ac:dyDescent="0.25">
      <c r="A349" s="83" t="s">
        <v>110</v>
      </c>
      <c r="B349" s="35" t="s">
        <v>117</v>
      </c>
      <c r="C349" s="36"/>
      <c r="D349" s="32">
        <f t="shared" ref="D349:E349" si="85">SUM(D350)</f>
        <v>138.60000000000002</v>
      </c>
      <c r="E349" s="32">
        <f t="shared" si="85"/>
        <v>104.9</v>
      </c>
    </row>
    <row r="350" spans="1:5" s="45" customFormat="1" ht="15" customHeight="1" x14ac:dyDescent="0.25">
      <c r="A350" s="83"/>
      <c r="B350" s="18" t="s">
        <v>141</v>
      </c>
      <c r="C350" s="21" t="s">
        <v>22</v>
      </c>
      <c r="D350" s="23">
        <f t="shared" ref="D350" si="86">SUM(D351:D353)</f>
        <v>138.60000000000002</v>
      </c>
      <c r="E350" s="23">
        <f t="shared" ref="E350" si="87">SUM(E351:E353)</f>
        <v>104.9</v>
      </c>
    </row>
    <row r="351" spans="1:5" s="45" customFormat="1" ht="12.75" customHeight="1" x14ac:dyDescent="0.25">
      <c r="A351" s="84"/>
      <c r="B351" s="46" t="s">
        <v>64</v>
      </c>
      <c r="C351" s="85"/>
      <c r="D351" s="11">
        <v>5.4</v>
      </c>
      <c r="E351" s="11">
        <v>5.4</v>
      </c>
    </row>
    <row r="352" spans="1:5" s="45" customFormat="1" ht="12.75" customHeight="1" x14ac:dyDescent="0.25">
      <c r="A352" s="84"/>
      <c r="B352" s="47" t="s">
        <v>10</v>
      </c>
      <c r="C352" s="86"/>
      <c r="D352" s="11">
        <v>132.80000000000001</v>
      </c>
      <c r="E352" s="11">
        <v>99.5</v>
      </c>
    </row>
    <row r="353" spans="1:5" s="45" customFormat="1" ht="12.75" customHeight="1" x14ac:dyDescent="0.25">
      <c r="A353" s="84"/>
      <c r="B353" s="48" t="s">
        <v>17</v>
      </c>
      <c r="C353" s="87"/>
      <c r="D353" s="11">
        <v>0.4</v>
      </c>
      <c r="E353" s="11"/>
    </row>
    <row r="354" spans="1:5" s="45" customFormat="1" ht="18" customHeight="1" x14ac:dyDescent="0.25">
      <c r="A354" s="83" t="s">
        <v>112</v>
      </c>
      <c r="B354" s="35" t="s">
        <v>119</v>
      </c>
      <c r="C354" s="36"/>
      <c r="D354" s="32">
        <f t="shared" ref="D354:E354" si="88">SUM(D355)</f>
        <v>173.00000000000003</v>
      </c>
      <c r="E354" s="32">
        <f t="shared" si="88"/>
        <v>141.80000000000001</v>
      </c>
    </row>
    <row r="355" spans="1:5" s="45" customFormat="1" ht="15.75" customHeight="1" x14ac:dyDescent="0.25">
      <c r="A355" s="83"/>
      <c r="B355" s="37" t="s">
        <v>149</v>
      </c>
      <c r="C355" s="21" t="s">
        <v>22</v>
      </c>
      <c r="D355" s="23">
        <f t="shared" ref="D355" si="89">SUM(D356:D358)</f>
        <v>173.00000000000003</v>
      </c>
      <c r="E355" s="23">
        <f t="shared" ref="E355" si="90">SUM(E356:E358)</f>
        <v>141.80000000000001</v>
      </c>
    </row>
    <row r="356" spans="1:5" s="45" customFormat="1" ht="12.75" customHeight="1" x14ac:dyDescent="0.25">
      <c r="A356" s="84"/>
      <c r="B356" s="46" t="s">
        <v>64</v>
      </c>
      <c r="C356" s="85"/>
      <c r="D356" s="11">
        <v>1.3</v>
      </c>
      <c r="E356" s="11">
        <v>1.3</v>
      </c>
    </row>
    <row r="357" spans="1:5" s="45" customFormat="1" ht="12.75" customHeight="1" x14ac:dyDescent="0.25">
      <c r="A357" s="84"/>
      <c r="B357" s="47" t="s">
        <v>10</v>
      </c>
      <c r="C357" s="86"/>
      <c r="D357" s="11">
        <v>169.3</v>
      </c>
      <c r="E357" s="11">
        <v>140.5</v>
      </c>
    </row>
    <row r="358" spans="1:5" s="45" customFormat="1" ht="12.75" customHeight="1" x14ac:dyDescent="0.25">
      <c r="A358" s="84"/>
      <c r="B358" s="48" t="s">
        <v>17</v>
      </c>
      <c r="C358" s="87"/>
      <c r="D358" s="11">
        <v>2.4</v>
      </c>
      <c r="E358" s="11"/>
    </row>
    <row r="359" spans="1:5" s="45" customFormat="1" ht="18" customHeight="1" x14ac:dyDescent="0.25">
      <c r="A359" s="83" t="s">
        <v>114</v>
      </c>
      <c r="B359" s="35" t="s">
        <v>121</v>
      </c>
      <c r="C359" s="36"/>
      <c r="D359" s="32">
        <f t="shared" ref="D359:E359" si="91">SUM(D360)</f>
        <v>157.20000000000002</v>
      </c>
      <c r="E359" s="32">
        <f t="shared" si="91"/>
        <v>129.60000000000002</v>
      </c>
    </row>
    <row r="360" spans="1:5" s="45" customFormat="1" ht="15" customHeight="1" x14ac:dyDescent="0.25">
      <c r="A360" s="83"/>
      <c r="B360" s="37" t="s">
        <v>132</v>
      </c>
      <c r="C360" s="21" t="s">
        <v>22</v>
      </c>
      <c r="D360" s="23">
        <f t="shared" ref="D360" si="92">SUM(D361:D363)</f>
        <v>157.20000000000002</v>
      </c>
      <c r="E360" s="23">
        <f t="shared" ref="E360" si="93">SUM(E361:E363)</f>
        <v>129.60000000000002</v>
      </c>
    </row>
    <row r="361" spans="1:5" s="45" customFormat="1" ht="12.75" customHeight="1" x14ac:dyDescent="0.25">
      <c r="A361" s="84"/>
      <c r="B361" s="46" t="s">
        <v>64</v>
      </c>
      <c r="C361" s="85"/>
      <c r="D361" s="11">
        <v>0.3</v>
      </c>
      <c r="E361" s="11">
        <v>0.3</v>
      </c>
    </row>
    <row r="362" spans="1:5" s="45" customFormat="1" ht="12.75" customHeight="1" x14ac:dyDescent="0.25">
      <c r="A362" s="84"/>
      <c r="B362" s="47" t="s">
        <v>10</v>
      </c>
      <c r="C362" s="86"/>
      <c r="D362" s="11">
        <v>155.9</v>
      </c>
      <c r="E362" s="11">
        <v>129.30000000000001</v>
      </c>
    </row>
    <row r="363" spans="1:5" s="45" customFormat="1" ht="12.75" customHeight="1" x14ac:dyDescent="0.25">
      <c r="A363" s="84"/>
      <c r="B363" s="48" t="s">
        <v>17</v>
      </c>
      <c r="C363" s="87"/>
      <c r="D363" s="11">
        <v>1</v>
      </c>
      <c r="E363" s="11"/>
    </row>
    <row r="364" spans="1:5" s="45" customFormat="1" ht="18" customHeight="1" x14ac:dyDescent="0.25">
      <c r="A364" s="83" t="s">
        <v>116</v>
      </c>
      <c r="B364" s="35" t="s">
        <v>123</v>
      </c>
      <c r="C364" s="36"/>
      <c r="D364" s="32">
        <f t="shared" ref="D364:E364" si="94">SUM(D365)</f>
        <v>168.4</v>
      </c>
      <c r="E364" s="32">
        <f t="shared" si="94"/>
        <v>109.1</v>
      </c>
    </row>
    <row r="365" spans="1:5" s="45" customFormat="1" ht="15" customHeight="1" x14ac:dyDescent="0.25">
      <c r="A365" s="83"/>
      <c r="B365" s="37" t="s">
        <v>132</v>
      </c>
      <c r="C365" s="21" t="s">
        <v>22</v>
      </c>
      <c r="D365" s="23">
        <f t="shared" ref="D365" si="95">SUM(D366:D368)</f>
        <v>168.4</v>
      </c>
      <c r="E365" s="23">
        <f t="shared" ref="E365" si="96">SUM(E366:E368)</f>
        <v>109.1</v>
      </c>
    </row>
    <row r="366" spans="1:5" s="45" customFormat="1" ht="12.75" customHeight="1" x14ac:dyDescent="0.25">
      <c r="A366" s="84"/>
      <c r="B366" s="46" t="s">
        <v>64</v>
      </c>
      <c r="C366" s="85"/>
      <c r="D366" s="11">
        <v>1.8</v>
      </c>
      <c r="E366" s="11">
        <v>1.8</v>
      </c>
    </row>
    <row r="367" spans="1:5" s="45" customFormat="1" ht="12.75" customHeight="1" x14ac:dyDescent="0.25">
      <c r="A367" s="84"/>
      <c r="B367" s="47" t="s">
        <v>10</v>
      </c>
      <c r="C367" s="86"/>
      <c r="D367" s="11">
        <v>149.1</v>
      </c>
      <c r="E367" s="11">
        <v>107.3</v>
      </c>
    </row>
    <row r="368" spans="1:5" s="45" customFormat="1" ht="12.75" customHeight="1" x14ac:dyDescent="0.25">
      <c r="A368" s="84"/>
      <c r="B368" s="48" t="s">
        <v>17</v>
      </c>
      <c r="C368" s="87"/>
      <c r="D368" s="11">
        <v>17.5</v>
      </c>
      <c r="E368" s="11"/>
    </row>
    <row r="369" spans="1:5" s="45" customFormat="1" ht="18" customHeight="1" x14ac:dyDescent="0.25">
      <c r="A369" s="83" t="s">
        <v>118</v>
      </c>
      <c r="B369" s="35" t="s">
        <v>125</v>
      </c>
      <c r="C369" s="36"/>
      <c r="D369" s="32">
        <f t="shared" ref="D369:E369" si="97">SUM(D370)</f>
        <v>161.80000000000001</v>
      </c>
      <c r="E369" s="32">
        <f t="shared" si="97"/>
        <v>131.4</v>
      </c>
    </row>
    <row r="370" spans="1:5" s="45" customFormat="1" ht="15" customHeight="1" x14ac:dyDescent="0.25">
      <c r="A370" s="83"/>
      <c r="B370" s="37" t="s">
        <v>132</v>
      </c>
      <c r="C370" s="21" t="s">
        <v>22</v>
      </c>
      <c r="D370" s="23">
        <f t="shared" ref="D370" si="98">SUM(D371:D373)</f>
        <v>161.80000000000001</v>
      </c>
      <c r="E370" s="23">
        <f t="shared" ref="E370" si="99">SUM(E371:E373)</f>
        <v>131.4</v>
      </c>
    </row>
    <row r="371" spans="1:5" s="45" customFormat="1" ht="12.75" customHeight="1" x14ac:dyDescent="0.25">
      <c r="A371" s="84"/>
      <c r="B371" s="46" t="s">
        <v>64</v>
      </c>
      <c r="C371" s="85"/>
      <c r="D371" s="11">
        <v>3.1</v>
      </c>
      <c r="E371" s="11">
        <v>3.1</v>
      </c>
    </row>
    <row r="372" spans="1:5" s="45" customFormat="1" ht="12.75" customHeight="1" x14ac:dyDescent="0.25">
      <c r="A372" s="84"/>
      <c r="B372" s="47" t="s">
        <v>10</v>
      </c>
      <c r="C372" s="86"/>
      <c r="D372" s="11">
        <v>157.4</v>
      </c>
      <c r="E372" s="11">
        <v>128.30000000000001</v>
      </c>
    </row>
    <row r="373" spans="1:5" s="45" customFormat="1" ht="12.75" customHeight="1" x14ac:dyDescent="0.25">
      <c r="A373" s="84"/>
      <c r="B373" s="48" t="s">
        <v>17</v>
      </c>
      <c r="C373" s="87"/>
      <c r="D373" s="11">
        <v>1.3</v>
      </c>
      <c r="E373" s="11"/>
    </row>
    <row r="374" spans="1:5" s="45" customFormat="1" ht="18" customHeight="1" x14ac:dyDescent="0.25">
      <c r="A374" s="83" t="s">
        <v>120</v>
      </c>
      <c r="B374" s="35" t="s">
        <v>126</v>
      </c>
      <c r="C374" s="36"/>
      <c r="D374" s="32">
        <f t="shared" ref="D374:E374" si="100">SUM(D375)</f>
        <v>127.4</v>
      </c>
      <c r="E374" s="32">
        <f t="shared" si="100"/>
        <v>104.1</v>
      </c>
    </row>
    <row r="375" spans="1:5" s="45" customFormat="1" ht="15" customHeight="1" x14ac:dyDescent="0.25">
      <c r="A375" s="83"/>
      <c r="B375" s="37" t="s">
        <v>132</v>
      </c>
      <c r="C375" s="21" t="s">
        <v>22</v>
      </c>
      <c r="D375" s="23">
        <f t="shared" ref="D375" si="101">SUM(D376:D378)</f>
        <v>127.4</v>
      </c>
      <c r="E375" s="23">
        <f t="shared" ref="E375" si="102">SUM(E376:E378)</f>
        <v>104.1</v>
      </c>
    </row>
    <row r="376" spans="1:5" s="45" customFormat="1" ht="12.75" customHeight="1" x14ac:dyDescent="0.25">
      <c r="A376" s="84"/>
      <c r="B376" s="46" t="s">
        <v>64</v>
      </c>
      <c r="C376" s="85" t="s">
        <v>22</v>
      </c>
      <c r="D376" s="11">
        <v>6.3</v>
      </c>
      <c r="E376" s="11">
        <v>6.3</v>
      </c>
    </row>
    <row r="377" spans="1:5" s="45" customFormat="1" ht="12.75" customHeight="1" x14ac:dyDescent="0.25">
      <c r="A377" s="84"/>
      <c r="B377" s="47" t="s">
        <v>10</v>
      </c>
      <c r="C377" s="86"/>
      <c r="D377" s="11">
        <v>120.9</v>
      </c>
      <c r="E377" s="11">
        <v>97.8</v>
      </c>
    </row>
    <row r="378" spans="1:5" s="45" customFormat="1" ht="12.75" customHeight="1" x14ac:dyDescent="0.25">
      <c r="A378" s="84"/>
      <c r="B378" s="48" t="s">
        <v>17</v>
      </c>
      <c r="C378" s="87"/>
      <c r="D378" s="11">
        <v>0.2</v>
      </c>
      <c r="E378" s="11"/>
    </row>
    <row r="379" spans="1:5" s="45" customFormat="1" ht="18" customHeight="1" x14ac:dyDescent="0.25">
      <c r="A379" s="83" t="s">
        <v>122</v>
      </c>
      <c r="B379" s="35" t="s">
        <v>127</v>
      </c>
      <c r="C379" s="36"/>
      <c r="D379" s="32">
        <f t="shared" ref="D379:E379" si="103">SUM(D380+D382)</f>
        <v>2296.2000000000003</v>
      </c>
      <c r="E379" s="32">
        <f t="shared" si="103"/>
        <v>1917.5000000000002</v>
      </c>
    </row>
    <row r="380" spans="1:5" s="45" customFormat="1" ht="15" customHeight="1" x14ac:dyDescent="0.25">
      <c r="A380" s="83"/>
      <c r="B380" s="18" t="s">
        <v>139</v>
      </c>
      <c r="C380" s="17" t="s">
        <v>11</v>
      </c>
      <c r="D380" s="16">
        <f>SUM(D381)</f>
        <v>168</v>
      </c>
      <c r="E380" s="16">
        <f>SUM(E381)</f>
        <v>164.4</v>
      </c>
    </row>
    <row r="381" spans="1:5" s="45" customFormat="1" ht="12.75" customHeight="1" x14ac:dyDescent="0.25">
      <c r="A381" s="83"/>
      <c r="B381" s="14" t="s">
        <v>15</v>
      </c>
      <c r="C381" s="6"/>
      <c r="D381" s="11">
        <v>168</v>
      </c>
      <c r="E381" s="11">
        <v>164.4</v>
      </c>
    </row>
    <row r="382" spans="1:5" s="45" customFormat="1" ht="15" customHeight="1" x14ac:dyDescent="0.25">
      <c r="A382" s="83"/>
      <c r="B382" s="39" t="s">
        <v>147</v>
      </c>
      <c r="C382" s="17" t="s">
        <v>25</v>
      </c>
      <c r="D382" s="23">
        <f>SUM(D383:D388)</f>
        <v>2128.2000000000003</v>
      </c>
      <c r="E382" s="23">
        <f>SUM(E383:E388)</f>
        <v>1753.1000000000001</v>
      </c>
    </row>
    <row r="383" spans="1:5" s="45" customFormat="1" ht="12.75" customHeight="1" x14ac:dyDescent="0.25">
      <c r="A383" s="84"/>
      <c r="B383" s="46" t="s">
        <v>14</v>
      </c>
      <c r="C383" s="85"/>
      <c r="D383" s="11">
        <v>80.2</v>
      </c>
      <c r="E383" s="11">
        <v>71.099999999999994</v>
      </c>
    </row>
    <row r="384" spans="1:5" s="45" customFormat="1" ht="12.75" customHeight="1" x14ac:dyDescent="0.25">
      <c r="A384" s="84"/>
      <c r="B384" s="47" t="s">
        <v>19</v>
      </c>
      <c r="C384" s="86"/>
      <c r="D384" s="11">
        <v>204.3</v>
      </c>
      <c r="E384" s="11">
        <v>198.6</v>
      </c>
    </row>
    <row r="385" spans="1:5" s="45" customFormat="1" ht="12.75" customHeight="1" x14ac:dyDescent="0.25">
      <c r="A385" s="84"/>
      <c r="B385" s="54" t="s">
        <v>15</v>
      </c>
      <c r="C385" s="86"/>
      <c r="D385" s="11">
        <v>210.2</v>
      </c>
      <c r="E385" s="11">
        <v>202.7</v>
      </c>
    </row>
    <row r="386" spans="1:5" s="45" customFormat="1" ht="12.75" customHeight="1" x14ac:dyDescent="0.25">
      <c r="A386" s="84"/>
      <c r="B386" s="47" t="s">
        <v>10</v>
      </c>
      <c r="C386" s="86"/>
      <c r="D386" s="11">
        <v>1095.4000000000001</v>
      </c>
      <c r="E386" s="11">
        <v>943.5</v>
      </c>
    </row>
    <row r="387" spans="1:5" s="45" customFormat="1" ht="12.75" customHeight="1" x14ac:dyDescent="0.25">
      <c r="A387" s="84"/>
      <c r="B387" s="47" t="s">
        <v>26</v>
      </c>
      <c r="C387" s="86"/>
      <c r="D387" s="11">
        <v>325.8</v>
      </c>
      <c r="E387" s="11">
        <v>309.5</v>
      </c>
    </row>
    <row r="388" spans="1:5" s="45" customFormat="1" ht="12.75" customHeight="1" x14ac:dyDescent="0.25">
      <c r="A388" s="84"/>
      <c r="B388" s="48" t="s">
        <v>17</v>
      </c>
      <c r="C388" s="87"/>
      <c r="D388" s="11">
        <v>212.3</v>
      </c>
      <c r="E388" s="11">
        <v>27.7</v>
      </c>
    </row>
    <row r="389" spans="1:5" s="45" customFormat="1" ht="18" customHeight="1" x14ac:dyDescent="0.25">
      <c r="A389" s="94" t="s">
        <v>124</v>
      </c>
      <c r="B389" s="70" t="s">
        <v>128</v>
      </c>
      <c r="C389" s="36"/>
      <c r="D389" s="32">
        <f t="shared" ref="D389:E389" si="104">SUM(D390)</f>
        <v>432</v>
      </c>
      <c r="E389" s="32">
        <f t="shared" si="104"/>
        <v>342.8</v>
      </c>
    </row>
    <row r="390" spans="1:5" s="45" customFormat="1" ht="15" customHeight="1" x14ac:dyDescent="0.25">
      <c r="A390" s="93"/>
      <c r="B390" s="22" t="s">
        <v>142</v>
      </c>
      <c r="C390" s="21" t="s">
        <v>27</v>
      </c>
      <c r="D390" s="23">
        <f>SUM(D391:D392)</f>
        <v>432</v>
      </c>
      <c r="E390" s="23">
        <f>SUM(E391:E392)</f>
        <v>342.8</v>
      </c>
    </row>
    <row r="391" spans="1:5" s="45" customFormat="1" ht="12.75" customHeight="1" x14ac:dyDescent="0.25">
      <c r="A391" s="93"/>
      <c r="B391" s="47" t="s">
        <v>15</v>
      </c>
      <c r="C391" s="86"/>
      <c r="D391" s="58">
        <v>427.6</v>
      </c>
      <c r="E391" s="58">
        <v>342.8</v>
      </c>
    </row>
    <row r="392" spans="1:5" s="45" customFormat="1" ht="12.75" customHeight="1" x14ac:dyDescent="0.25">
      <c r="A392" s="93"/>
      <c r="B392" s="48" t="s">
        <v>10</v>
      </c>
      <c r="C392" s="86"/>
      <c r="D392" s="58">
        <v>4.4000000000000004</v>
      </c>
      <c r="E392" s="58"/>
    </row>
    <row r="393" spans="1:5" s="45" customFormat="1" ht="21" customHeight="1" x14ac:dyDescent="0.25">
      <c r="A393" s="116" t="s">
        <v>129</v>
      </c>
      <c r="B393" s="117"/>
      <c r="C393" s="8"/>
      <c r="D393" s="9">
        <f>SUM(D439+D435+D429+D422+D417+D410+D402+D394)</f>
        <v>49298.3</v>
      </c>
      <c r="E393" s="9">
        <f>SUM(E439+E435+E429+E422+E417+E410+E402+E394)</f>
        <v>27045.9</v>
      </c>
    </row>
    <row r="394" spans="1:5" s="45" customFormat="1" ht="15" customHeight="1" x14ac:dyDescent="0.25">
      <c r="A394" s="118" t="s">
        <v>130</v>
      </c>
      <c r="B394" s="118"/>
      <c r="C394" s="59" t="s">
        <v>11</v>
      </c>
      <c r="D394" s="10">
        <f>SUM(D395:D401)</f>
        <v>9426.7000000000007</v>
      </c>
      <c r="E394" s="10">
        <f>SUM(E395:E401)</f>
        <v>6378.4</v>
      </c>
    </row>
    <row r="395" spans="1:5" s="45" customFormat="1" ht="12.75" customHeight="1" x14ac:dyDescent="0.25">
      <c r="A395" s="118"/>
      <c r="B395" s="57" t="s">
        <v>14</v>
      </c>
      <c r="C395" s="121"/>
      <c r="D395" s="11">
        <f>SUM(D16)</f>
        <v>20</v>
      </c>
      <c r="E395" s="11"/>
    </row>
    <row r="396" spans="1:5" s="45" customFormat="1" ht="12.75" customHeight="1" x14ac:dyDescent="0.25">
      <c r="A396" s="114"/>
      <c r="B396" s="14" t="s">
        <v>15</v>
      </c>
      <c r="C396" s="122"/>
      <c r="D396" s="11">
        <f>SUM(D17+D158+D163+D171+D178+D186+D194+D202+D210+D218+D226+D234+D252+D260+D268+D276+D284+D292+D381+D243)</f>
        <v>3476.2000000000003</v>
      </c>
      <c r="E396" s="11">
        <f>SUM(E17+E158+E163+E171+E178+E186+E194+E202+E210+E218+E226+E234+E252+E260+E268+E276+E284+E292+E381+E243)</f>
        <v>2107.6999999999998</v>
      </c>
    </row>
    <row r="397" spans="1:5" s="45" customFormat="1" ht="12.75" customHeight="1" x14ac:dyDescent="0.25">
      <c r="A397" s="114"/>
      <c r="B397" s="46" t="s">
        <v>64</v>
      </c>
      <c r="C397" s="122"/>
      <c r="D397" s="11">
        <f>SUM(D159)</f>
        <v>1.3</v>
      </c>
      <c r="E397" s="11">
        <f>SUM(E159)</f>
        <v>1.3</v>
      </c>
    </row>
    <row r="398" spans="1:5" s="45" customFormat="1" ht="12.75" customHeight="1" x14ac:dyDescent="0.25">
      <c r="A398" s="114"/>
      <c r="B398" s="78" t="s">
        <v>152</v>
      </c>
      <c r="C398" s="122"/>
      <c r="D398" s="11">
        <f>SUM(D18)</f>
        <v>0.3</v>
      </c>
      <c r="E398" s="11"/>
    </row>
    <row r="399" spans="1:5" s="45" customFormat="1" ht="12.75" customHeight="1" x14ac:dyDescent="0.25">
      <c r="A399" s="114"/>
      <c r="B399" s="60" t="s">
        <v>10</v>
      </c>
      <c r="C399" s="122"/>
      <c r="D399" s="11">
        <f>SUM(D20+D62+D70+D78+D86+D94+D102+D110+D118+D126+D134+D142+D150+D160+D13)</f>
        <v>5784.2</v>
      </c>
      <c r="E399" s="11">
        <f>SUM(E20+E62+E70+E78+E86+E94+E102+E110+E118+E126+E134+E142+E150+E160+E13)</f>
        <v>4269.3999999999996</v>
      </c>
    </row>
    <row r="400" spans="1:5" s="45" customFormat="1" ht="12.75" customHeight="1" x14ac:dyDescent="0.25">
      <c r="A400" s="114"/>
      <c r="B400" s="47" t="s">
        <v>16</v>
      </c>
      <c r="C400" s="122"/>
      <c r="D400" s="11">
        <f>SUM(D19)</f>
        <v>112.2</v>
      </c>
      <c r="E400" s="11"/>
    </row>
    <row r="401" spans="1:5" s="45" customFormat="1" ht="12.95" customHeight="1" x14ac:dyDescent="0.25">
      <c r="A401" s="124"/>
      <c r="B401" s="12" t="s">
        <v>17</v>
      </c>
      <c r="C401" s="123"/>
      <c r="D401" s="11">
        <f>SUM(D21)</f>
        <v>32.5</v>
      </c>
      <c r="E401" s="11"/>
    </row>
    <row r="402" spans="1:5" s="45" customFormat="1" ht="15" customHeight="1" x14ac:dyDescent="0.25">
      <c r="A402" s="114" t="s">
        <v>131</v>
      </c>
      <c r="B402" s="114"/>
      <c r="C402" s="59" t="s">
        <v>18</v>
      </c>
      <c r="D402" s="10">
        <f>SUM(D403:D409)</f>
        <v>18499.5</v>
      </c>
      <c r="E402" s="10">
        <f>SUM(E403:E409)</f>
        <v>15290</v>
      </c>
    </row>
    <row r="403" spans="1:5" s="45" customFormat="1" ht="12.95" customHeight="1" x14ac:dyDescent="0.25">
      <c r="A403" s="79"/>
      <c r="B403" s="12" t="s">
        <v>14</v>
      </c>
      <c r="C403" s="118"/>
      <c r="D403" s="11">
        <f>SUM(D23)</f>
        <v>125.2</v>
      </c>
      <c r="E403" s="11"/>
    </row>
    <row r="404" spans="1:5" s="45" customFormat="1" ht="12.95" customHeight="1" x14ac:dyDescent="0.25">
      <c r="A404" s="80"/>
      <c r="B404" s="47" t="s">
        <v>153</v>
      </c>
      <c r="C404" s="114"/>
      <c r="D404" s="11">
        <f>SUM(D166+D181+D189+D213+D221+D238+D247)</f>
        <v>5.4</v>
      </c>
      <c r="E404" s="11">
        <f>SUM(E166+E181+E189+E213+E221+E238+E247)</f>
        <v>4.8</v>
      </c>
    </row>
    <row r="405" spans="1:5" s="45" customFormat="1" ht="12.95" customHeight="1" x14ac:dyDescent="0.25">
      <c r="A405" s="80"/>
      <c r="B405" s="12" t="s">
        <v>19</v>
      </c>
      <c r="C405" s="114"/>
      <c r="D405" s="11">
        <f>SUM(D24+D204+D228+D270+D278+D294+D245+D254+D262+D286)</f>
        <v>319.5</v>
      </c>
      <c r="E405" s="11">
        <f>SUM(E24+E204+E228+E270+E278+E294+E245+E254+E262+E286)</f>
        <v>114.60000000000001</v>
      </c>
    </row>
    <row r="406" spans="1:5" s="45" customFormat="1" ht="12.95" customHeight="1" x14ac:dyDescent="0.25">
      <c r="A406" s="80"/>
      <c r="B406" s="12" t="s">
        <v>64</v>
      </c>
      <c r="C406" s="114"/>
      <c r="D406" s="11">
        <f>SUM(D236+D196+D26)</f>
        <v>30.1</v>
      </c>
      <c r="E406" s="11">
        <f>SUM(E236+E196)</f>
        <v>6.9</v>
      </c>
    </row>
    <row r="407" spans="1:5" s="45" customFormat="1" ht="12.95" customHeight="1" x14ac:dyDescent="0.25">
      <c r="A407" s="80"/>
      <c r="B407" s="12" t="s">
        <v>20</v>
      </c>
      <c r="C407" s="114"/>
      <c r="D407" s="11">
        <f>SUM(D25+D165+D173+D180+D188+D205+D197+D220+D212+D229+D237+D246+D255+D263+D271+D279+D287+D295+D306+D310)</f>
        <v>9387.7999999999993</v>
      </c>
      <c r="E407" s="11">
        <f>SUM(E25+E165+E173+E180+E188+E205+E197+E220+E212+E229+E237+E246+E255+E263+E271+E279+E287+E295+E306+E310)</f>
        <v>8977.4</v>
      </c>
    </row>
    <row r="408" spans="1:5" s="45" customFormat="1" ht="12.95" customHeight="1" x14ac:dyDescent="0.25">
      <c r="A408" s="80"/>
      <c r="B408" s="12" t="s">
        <v>10</v>
      </c>
      <c r="C408" s="114"/>
      <c r="D408" s="11">
        <f>SUM(D28+D167+D174+D182+D190+D198+D206+D222+D230+D239+D248+D256+D264+D272+D280+D288+D296+D300+D307+D311+D214)</f>
        <v>8234</v>
      </c>
      <c r="E408" s="11">
        <f>SUM(E28+E167+E174+E182+E190+E198+E206+E222+E230+E239+E248+E256+E264+E272+E280+E288+E296+E300+E307+E311+E214)</f>
        <v>6186.3</v>
      </c>
    </row>
    <row r="409" spans="1:5" s="45" customFormat="1" ht="12.95" customHeight="1" x14ac:dyDescent="0.25">
      <c r="A409" s="80"/>
      <c r="B409" s="62" t="s">
        <v>17</v>
      </c>
      <c r="C409" s="114"/>
      <c r="D409" s="11">
        <f>SUM(D168+D175+D183+D191+D199+D207+D215+D223+D231+D240+D249+D257+D265+D273+D281+D289+D297+D301+D312)</f>
        <v>397.5</v>
      </c>
      <c r="E409" s="11"/>
    </row>
    <row r="410" spans="1:5" s="45" customFormat="1" ht="15" customHeight="1" x14ac:dyDescent="0.25">
      <c r="A410" s="119" t="s">
        <v>132</v>
      </c>
      <c r="B410" s="120"/>
      <c r="C410" s="74" t="s">
        <v>22</v>
      </c>
      <c r="D410" s="10">
        <f>SUM(D411:D416)</f>
        <v>4225.8</v>
      </c>
      <c r="E410" s="10">
        <f>SUM(E411:E416)</f>
        <v>2747.3000000000011</v>
      </c>
    </row>
    <row r="411" spans="1:5" s="45" customFormat="1" ht="12.75" customHeight="1" x14ac:dyDescent="0.25">
      <c r="A411" s="114"/>
      <c r="B411" s="75" t="s">
        <v>14</v>
      </c>
      <c r="C411" s="121"/>
      <c r="D411" s="11">
        <f>SUM(D30)</f>
        <v>142.5</v>
      </c>
      <c r="E411" s="11">
        <f>SUM(E30)</f>
        <v>10</v>
      </c>
    </row>
    <row r="412" spans="1:5" s="45" customFormat="1" ht="12.75" customHeight="1" x14ac:dyDescent="0.25">
      <c r="A412" s="114"/>
      <c r="B412" s="12" t="s">
        <v>21</v>
      </c>
      <c r="C412" s="122"/>
      <c r="D412" s="11">
        <f>SUM(D31)</f>
        <v>30.3</v>
      </c>
      <c r="E412" s="11"/>
    </row>
    <row r="413" spans="1:5" s="45" customFormat="1" ht="12.75" customHeight="1" x14ac:dyDescent="0.25">
      <c r="A413" s="114"/>
      <c r="B413" s="12" t="s">
        <v>19</v>
      </c>
      <c r="C413" s="122"/>
      <c r="D413" s="11">
        <f>SUM(D315+D32)</f>
        <v>69.2</v>
      </c>
      <c r="E413" s="11">
        <f>SUM(E315+E32)</f>
        <v>0.5</v>
      </c>
    </row>
    <row r="414" spans="1:5" s="45" customFormat="1" ht="12.95" customHeight="1" x14ac:dyDescent="0.25">
      <c r="A414" s="114"/>
      <c r="B414" s="12" t="s">
        <v>64</v>
      </c>
      <c r="C414" s="122"/>
      <c r="D414" s="11">
        <f>SUM(D316+D321+D326+D331+D336+D341+D346+D351+D356+D361+D366+D371+D376)</f>
        <v>41.8</v>
      </c>
      <c r="E414" s="11">
        <f>SUM(E316+E321+E326+E331+E336+E341+E346+E351+E356+E361+E366+E371+E376)</f>
        <v>41.8</v>
      </c>
    </row>
    <row r="415" spans="1:5" s="45" customFormat="1" ht="12.95" customHeight="1" x14ac:dyDescent="0.25">
      <c r="A415" s="114"/>
      <c r="B415" s="12" t="s">
        <v>10</v>
      </c>
      <c r="C415" s="122"/>
      <c r="D415" s="11">
        <f>SUM(D33+D303+D317+D322+D327+D332+D337+D342+D347+D352+D357+D362+D367+D372+D377)</f>
        <v>3899.6000000000004</v>
      </c>
      <c r="E415" s="11">
        <f>SUM(E33+E303+E317+E322+E327+E332+E337+E342+E347+E352+E357+E362+E367+E372+E377)</f>
        <v>2695.0000000000009</v>
      </c>
    </row>
    <row r="416" spans="1:5" s="45" customFormat="1" ht="12.95" customHeight="1" x14ac:dyDescent="0.25">
      <c r="A416" s="124"/>
      <c r="B416" s="12" t="s">
        <v>17</v>
      </c>
      <c r="C416" s="123"/>
      <c r="D416" s="11">
        <f>SUM(D318+D323+D328+D333+D338+D343+D348+D353+D358+D363+D368+D373+D378)</f>
        <v>42.4</v>
      </c>
      <c r="E416" s="11"/>
    </row>
    <row r="417" spans="1:5" s="45" customFormat="1" ht="15" customHeight="1" x14ac:dyDescent="0.25">
      <c r="A417" s="114" t="s">
        <v>133</v>
      </c>
      <c r="B417" s="114"/>
      <c r="C417" s="59" t="s">
        <v>23</v>
      </c>
      <c r="D417" s="10">
        <f>SUM(D418:D421)</f>
        <v>5571.6000000000013</v>
      </c>
      <c r="E417" s="10">
        <f>SUM(E418:E421)</f>
        <v>140.6</v>
      </c>
    </row>
    <row r="418" spans="1:5" s="45" customFormat="1" ht="12.75" customHeight="1" x14ac:dyDescent="0.25">
      <c r="A418" s="114"/>
      <c r="B418" s="14" t="s">
        <v>15</v>
      </c>
      <c r="C418" s="122"/>
      <c r="D418" s="11">
        <f>SUM(D36)</f>
        <v>29.5</v>
      </c>
      <c r="E418" s="11">
        <f>SUM(E36)</f>
        <v>22.2</v>
      </c>
    </row>
    <row r="419" spans="1:5" s="45" customFormat="1" ht="12.75" customHeight="1" x14ac:dyDescent="0.25">
      <c r="A419" s="114"/>
      <c r="B419" s="12" t="s">
        <v>24</v>
      </c>
      <c r="C419" s="122"/>
      <c r="D419" s="11">
        <f>SUM(D35)</f>
        <v>2636.9</v>
      </c>
      <c r="E419" s="11"/>
    </row>
    <row r="420" spans="1:5" s="45" customFormat="1" ht="12.95" customHeight="1" x14ac:dyDescent="0.25">
      <c r="A420" s="114"/>
      <c r="B420" s="61" t="s">
        <v>10</v>
      </c>
      <c r="C420" s="122"/>
      <c r="D420" s="11">
        <f>SUM(D37+D64+D72+D80+D88+D96+D104+D112+D120+D128+D136+D144+D152)</f>
        <v>2871.9000000000005</v>
      </c>
      <c r="E420" s="11">
        <f>SUM(E37+E64+E72+E80+E88+E96+E104+E112+E120+E128+E136+E144+E152)</f>
        <v>118.4</v>
      </c>
    </row>
    <row r="421" spans="1:5" s="45" customFormat="1" ht="12.95" customHeight="1" x14ac:dyDescent="0.25">
      <c r="A421" s="124"/>
      <c r="B421" s="12" t="s">
        <v>17</v>
      </c>
      <c r="C421" s="123"/>
      <c r="D421" s="11">
        <f>SUM(D65+D73+D81+D89+D97+D105+D113+D121+D129+D137+D145+D153)</f>
        <v>33.299999999999997</v>
      </c>
      <c r="E421" s="11"/>
    </row>
    <row r="422" spans="1:5" s="45" customFormat="1" ht="15" customHeight="1" x14ac:dyDescent="0.25">
      <c r="A422" s="114" t="s">
        <v>134</v>
      </c>
      <c r="B422" s="114"/>
      <c r="C422" s="59" t="s">
        <v>25</v>
      </c>
      <c r="D422" s="10">
        <f>SUM(D423:D428)</f>
        <v>7435.8</v>
      </c>
      <c r="E422" s="10">
        <f>SUM(E423:E428)</f>
        <v>2140.6</v>
      </c>
    </row>
    <row r="423" spans="1:5" s="45" customFormat="1" ht="12.95" customHeight="1" x14ac:dyDescent="0.25">
      <c r="A423" s="79"/>
      <c r="B423" s="12" t="s">
        <v>14</v>
      </c>
      <c r="C423" s="118"/>
      <c r="D423" s="11">
        <f t="shared" ref="D423:E425" si="105">SUM(D383+D39)</f>
        <v>331.5</v>
      </c>
      <c r="E423" s="11">
        <f t="shared" si="105"/>
        <v>171.1</v>
      </c>
    </row>
    <row r="424" spans="1:5" s="45" customFormat="1" ht="12.95" customHeight="1" x14ac:dyDescent="0.25">
      <c r="A424" s="80"/>
      <c r="B424" s="12" t="s">
        <v>19</v>
      </c>
      <c r="C424" s="114"/>
      <c r="D424" s="58">
        <f t="shared" si="105"/>
        <v>582</v>
      </c>
      <c r="E424" s="58">
        <f t="shared" si="105"/>
        <v>203.1</v>
      </c>
    </row>
    <row r="425" spans="1:5" s="45" customFormat="1" ht="12.95" customHeight="1" x14ac:dyDescent="0.25">
      <c r="A425" s="80"/>
      <c r="B425" s="14" t="s">
        <v>15</v>
      </c>
      <c r="C425" s="114"/>
      <c r="D425" s="11">
        <f t="shared" si="105"/>
        <v>213.89999999999998</v>
      </c>
      <c r="E425" s="11">
        <f t="shared" si="105"/>
        <v>202.7</v>
      </c>
    </row>
    <row r="426" spans="1:5" s="45" customFormat="1" ht="12.95" customHeight="1" x14ac:dyDescent="0.25">
      <c r="A426" s="80"/>
      <c r="B426" s="12" t="s">
        <v>10</v>
      </c>
      <c r="C426" s="114"/>
      <c r="D426" s="11">
        <f>SUM(D42+D67+D75+D83+D91+D99+D107+D115+D123+D131+D139+D147+D155+D386)</f>
        <v>2575.2999999999997</v>
      </c>
      <c r="E426" s="11">
        <f>SUM(E42+E67+E75+E83+E91+E99+E107+E115+E123+E131+E139+E147+E155+E386)</f>
        <v>1226.5</v>
      </c>
    </row>
    <row r="427" spans="1:5" s="45" customFormat="1" ht="12.75" customHeight="1" x14ac:dyDescent="0.25">
      <c r="A427" s="80"/>
      <c r="B427" s="62" t="s">
        <v>26</v>
      </c>
      <c r="C427" s="114"/>
      <c r="D427" s="15">
        <f>SUM(D387+D43)</f>
        <v>3520.8</v>
      </c>
      <c r="E427" s="15">
        <f>SUM(E387+E43)</f>
        <v>309.5</v>
      </c>
    </row>
    <row r="428" spans="1:5" s="45" customFormat="1" ht="12.95" customHeight="1" x14ac:dyDescent="0.25">
      <c r="A428" s="81"/>
      <c r="B428" s="12" t="s">
        <v>17</v>
      </c>
      <c r="C428" s="124"/>
      <c r="D428" s="15">
        <f>SUM(D388)</f>
        <v>212.3</v>
      </c>
      <c r="E428" s="15">
        <f>SUM(E388)</f>
        <v>27.7</v>
      </c>
    </row>
    <row r="429" spans="1:5" s="45" customFormat="1" ht="15" customHeight="1" x14ac:dyDescent="0.25">
      <c r="A429" s="114" t="s">
        <v>135</v>
      </c>
      <c r="B429" s="114"/>
      <c r="C429" s="59" t="s">
        <v>27</v>
      </c>
      <c r="D429" s="10">
        <f>SUM(D430:D434)</f>
        <v>515.40000000000009</v>
      </c>
      <c r="E429" s="10">
        <f>SUM(E430:E434)</f>
        <v>349</v>
      </c>
    </row>
    <row r="430" spans="1:5" s="45" customFormat="1" ht="12.95" customHeight="1" x14ac:dyDescent="0.25">
      <c r="A430" s="79"/>
      <c r="B430" s="57" t="s">
        <v>14</v>
      </c>
      <c r="C430" s="118"/>
      <c r="D430" s="11">
        <f>SUM(D45)</f>
        <v>9.1</v>
      </c>
      <c r="E430" s="11">
        <f>SUM(E45)</f>
        <v>2</v>
      </c>
    </row>
    <row r="431" spans="1:5" s="45" customFormat="1" ht="12.95" customHeight="1" x14ac:dyDescent="0.25">
      <c r="A431" s="80"/>
      <c r="B431" s="14" t="s">
        <v>15</v>
      </c>
      <c r="C431" s="114"/>
      <c r="D431" s="11">
        <f>SUM(D391+D46)</f>
        <v>431.90000000000003</v>
      </c>
      <c r="E431" s="11">
        <f>SUM(E391+E46)</f>
        <v>347</v>
      </c>
    </row>
    <row r="432" spans="1:5" s="45" customFormat="1" ht="12.95" customHeight="1" x14ac:dyDescent="0.25">
      <c r="A432" s="80"/>
      <c r="B432" s="12" t="s">
        <v>21</v>
      </c>
      <c r="C432" s="114"/>
      <c r="D432" s="11">
        <f>SUM(D47)</f>
        <v>0.7</v>
      </c>
      <c r="E432" s="11"/>
    </row>
    <row r="433" spans="1:5" s="45" customFormat="1" ht="12.95" customHeight="1" x14ac:dyDescent="0.25">
      <c r="A433" s="80"/>
      <c r="B433" s="12" t="s">
        <v>10</v>
      </c>
      <c r="C433" s="114"/>
      <c r="D433" s="11">
        <f>SUM(D392+D48)</f>
        <v>47.699999999999996</v>
      </c>
      <c r="E433" s="11"/>
    </row>
    <row r="434" spans="1:5" s="45" customFormat="1" ht="12.95" customHeight="1" x14ac:dyDescent="0.25">
      <c r="A434" s="81"/>
      <c r="B434" s="12" t="s">
        <v>28</v>
      </c>
      <c r="C434" s="124"/>
      <c r="D434" s="15">
        <f>SUM(D49)</f>
        <v>26</v>
      </c>
      <c r="E434" s="15"/>
    </row>
    <row r="435" spans="1:5" s="45" customFormat="1" ht="15" customHeight="1" x14ac:dyDescent="0.25">
      <c r="A435" s="114" t="s">
        <v>136</v>
      </c>
      <c r="B435" s="114"/>
      <c r="C435" s="59" t="s">
        <v>29</v>
      </c>
      <c r="D435" s="10">
        <f>SUM(D436:D438)</f>
        <v>1016.7</v>
      </c>
      <c r="E435" s="77">
        <f>SUM(E436:E438)</f>
        <v>0</v>
      </c>
    </row>
    <row r="436" spans="1:5" s="45" customFormat="1" ht="12.75" customHeight="1" x14ac:dyDescent="0.25">
      <c r="A436" s="79"/>
      <c r="B436" s="12" t="s">
        <v>14</v>
      </c>
      <c r="C436" s="121"/>
      <c r="D436" s="13">
        <f>SUM(D51)</f>
        <v>120.6</v>
      </c>
      <c r="E436" s="13"/>
    </row>
    <row r="437" spans="1:5" s="45" customFormat="1" ht="12.95" customHeight="1" x14ac:dyDescent="0.25">
      <c r="A437" s="80"/>
      <c r="B437" s="12" t="s">
        <v>10</v>
      </c>
      <c r="C437" s="122"/>
      <c r="D437" s="13">
        <f t="shared" ref="D437:D438" si="106">SUM(D52)</f>
        <v>742.1</v>
      </c>
      <c r="E437" s="13"/>
    </row>
    <row r="438" spans="1:5" s="45" customFormat="1" ht="12.95" customHeight="1" x14ac:dyDescent="0.25">
      <c r="A438" s="81"/>
      <c r="B438" s="12" t="s">
        <v>28</v>
      </c>
      <c r="C438" s="123"/>
      <c r="D438" s="13">
        <f t="shared" si="106"/>
        <v>154</v>
      </c>
      <c r="E438" s="13"/>
    </row>
    <row r="439" spans="1:5" s="45" customFormat="1" ht="15" customHeight="1" x14ac:dyDescent="0.25">
      <c r="A439" s="114" t="s">
        <v>137</v>
      </c>
      <c r="B439" s="114"/>
      <c r="C439" s="59" t="s">
        <v>30</v>
      </c>
      <c r="D439" s="10">
        <f>SUM(D440:D444)</f>
        <v>2606.8000000000002</v>
      </c>
      <c r="E439" s="77">
        <f>SUM(E440:E444)</f>
        <v>0</v>
      </c>
    </row>
    <row r="440" spans="1:5" s="45" customFormat="1" ht="12.95" customHeight="1" x14ac:dyDescent="0.25">
      <c r="A440" s="79"/>
      <c r="B440" s="12" t="s">
        <v>14</v>
      </c>
      <c r="C440" s="118"/>
      <c r="D440" s="11">
        <f>SUM(D55)</f>
        <v>519.70000000000005</v>
      </c>
      <c r="E440" s="11"/>
    </row>
    <row r="441" spans="1:5" s="45" customFormat="1" ht="12.95" customHeight="1" x14ac:dyDescent="0.25">
      <c r="A441" s="80"/>
      <c r="B441" s="14" t="s">
        <v>15</v>
      </c>
      <c r="C441" s="114"/>
      <c r="D441" s="11">
        <f t="shared" ref="D441" si="107">SUM(D56)</f>
        <v>449</v>
      </c>
      <c r="E441" s="11"/>
    </row>
    <row r="442" spans="1:5" s="45" customFormat="1" ht="12.95" customHeight="1" x14ac:dyDescent="0.25">
      <c r="A442" s="80"/>
      <c r="B442" s="12" t="s">
        <v>31</v>
      </c>
      <c r="C442" s="114"/>
      <c r="D442" s="11">
        <f t="shared" ref="D442" si="108">SUM(D57)</f>
        <v>920</v>
      </c>
      <c r="E442" s="11"/>
    </row>
    <row r="443" spans="1:5" s="45" customFormat="1" ht="12.95" customHeight="1" x14ac:dyDescent="0.25">
      <c r="A443" s="80"/>
      <c r="B443" s="12" t="s">
        <v>21</v>
      </c>
      <c r="C443" s="114"/>
      <c r="D443" s="11">
        <f t="shared" ref="D443" si="109">SUM(D58)</f>
        <v>91.7</v>
      </c>
      <c r="E443" s="11"/>
    </row>
    <row r="444" spans="1:5" s="45" customFormat="1" ht="12.95" customHeight="1" x14ac:dyDescent="0.25">
      <c r="A444" s="81"/>
      <c r="B444" s="12" t="s">
        <v>10</v>
      </c>
      <c r="C444" s="124"/>
      <c r="D444" s="11">
        <f t="shared" ref="D444" si="110">SUM(D59)</f>
        <v>626.4</v>
      </c>
      <c r="E444" s="11"/>
    </row>
    <row r="445" spans="1:5" ht="15" customHeight="1" x14ac:dyDescent="0.25">
      <c r="A445" s="115" t="s">
        <v>138</v>
      </c>
      <c r="B445" s="115"/>
      <c r="C445" s="115"/>
      <c r="D445" s="115"/>
      <c r="E445" s="115"/>
    </row>
    <row r="446" spans="1:5" ht="15" customHeight="1" x14ac:dyDescent="0.25"/>
    <row r="447" spans="1:5" ht="15" customHeight="1" x14ac:dyDescent="0.25"/>
    <row r="448" spans="1:5" ht="15" customHeight="1" x14ac:dyDescent="0.25"/>
    <row r="449" ht="15" customHeight="1" x14ac:dyDescent="0.25"/>
    <row r="450" ht="16.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</sheetData>
  <mergeCells count="132">
    <mergeCell ref="A429:B429"/>
    <mergeCell ref="A435:B435"/>
    <mergeCell ref="A439:B439"/>
    <mergeCell ref="A445:E445"/>
    <mergeCell ref="A393:B393"/>
    <mergeCell ref="A394:B394"/>
    <mergeCell ref="A402:B402"/>
    <mergeCell ref="A410:B410"/>
    <mergeCell ref="A417:B417"/>
    <mergeCell ref="A422:B422"/>
    <mergeCell ref="C395:C401"/>
    <mergeCell ref="C403:C409"/>
    <mergeCell ref="C411:C416"/>
    <mergeCell ref="C418:C421"/>
    <mergeCell ref="C423:C428"/>
    <mergeCell ref="C430:C434"/>
    <mergeCell ref="C436:C438"/>
    <mergeCell ref="C440:C444"/>
    <mergeCell ref="A395:A401"/>
    <mergeCell ref="A403:A409"/>
    <mergeCell ref="A411:A416"/>
    <mergeCell ref="A418:A421"/>
    <mergeCell ref="A423:A428"/>
    <mergeCell ref="A430:A434"/>
    <mergeCell ref="A374:A378"/>
    <mergeCell ref="C376:C378"/>
    <mergeCell ref="A379:A388"/>
    <mergeCell ref="C383:C388"/>
    <mergeCell ref="A389:A392"/>
    <mergeCell ref="C391:C392"/>
    <mergeCell ref="A359:A363"/>
    <mergeCell ref="C361:C363"/>
    <mergeCell ref="A364:A368"/>
    <mergeCell ref="C366:C368"/>
    <mergeCell ref="A369:A373"/>
    <mergeCell ref="C371:C373"/>
    <mergeCell ref="C346:C348"/>
    <mergeCell ref="A349:A353"/>
    <mergeCell ref="C351:C353"/>
    <mergeCell ref="A354:A358"/>
    <mergeCell ref="C356:C358"/>
    <mergeCell ref="A344:A348"/>
    <mergeCell ref="A329:A333"/>
    <mergeCell ref="C331:C333"/>
    <mergeCell ref="A334:A338"/>
    <mergeCell ref="C336:C338"/>
    <mergeCell ref="A339:A343"/>
    <mergeCell ref="C341:C343"/>
    <mergeCell ref="A313:A318"/>
    <mergeCell ref="C315:C318"/>
    <mergeCell ref="A319:A323"/>
    <mergeCell ref="C321:C323"/>
    <mergeCell ref="A324:A328"/>
    <mergeCell ref="C326:C328"/>
    <mergeCell ref="A298:A303"/>
    <mergeCell ref="C300:C301"/>
    <mergeCell ref="A304:A307"/>
    <mergeCell ref="C306:C307"/>
    <mergeCell ref="A308:A312"/>
    <mergeCell ref="C310:C312"/>
    <mergeCell ref="A274:A281"/>
    <mergeCell ref="A282:A289"/>
    <mergeCell ref="A290:A297"/>
    <mergeCell ref="C278:C281"/>
    <mergeCell ref="A250:A257"/>
    <mergeCell ref="C254:C257"/>
    <mergeCell ref="A258:A265"/>
    <mergeCell ref="C262:C265"/>
    <mergeCell ref="A266:A273"/>
    <mergeCell ref="C270:C273"/>
    <mergeCell ref="C294:C297"/>
    <mergeCell ref="C286:C289"/>
    <mergeCell ref="A208:A215"/>
    <mergeCell ref="A169:A175"/>
    <mergeCell ref="C173:C175"/>
    <mergeCell ref="A241:A249"/>
    <mergeCell ref="C245:C249"/>
    <mergeCell ref="C228:C231"/>
    <mergeCell ref="A232:A240"/>
    <mergeCell ref="C236:C240"/>
    <mergeCell ref="A224:A231"/>
    <mergeCell ref="C212:C215"/>
    <mergeCell ref="A216:A223"/>
    <mergeCell ref="C220:C223"/>
    <mergeCell ref="A132:A139"/>
    <mergeCell ref="C136:C137"/>
    <mergeCell ref="A140:A147"/>
    <mergeCell ref="C144:C145"/>
    <mergeCell ref="A148:A155"/>
    <mergeCell ref="C152:C153"/>
    <mergeCell ref="A200:A207"/>
    <mergeCell ref="C204:C207"/>
    <mergeCell ref="C88:C89"/>
    <mergeCell ref="A92:A99"/>
    <mergeCell ref="C96:C97"/>
    <mergeCell ref="A100:A107"/>
    <mergeCell ref="C104:C105"/>
    <mergeCell ref="A124:A131"/>
    <mergeCell ref="A156:A160"/>
    <mergeCell ref="C158:C160"/>
    <mergeCell ref="A161:A168"/>
    <mergeCell ref="C165:C168"/>
    <mergeCell ref="A176:A183"/>
    <mergeCell ref="C180:C183"/>
    <mergeCell ref="A184:A191"/>
    <mergeCell ref="C188:C191"/>
    <mergeCell ref="C197:C199"/>
    <mergeCell ref="A192:A199"/>
    <mergeCell ref="A436:A438"/>
    <mergeCell ref="A440:A444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3:C28"/>
    <mergeCell ref="C30:C33"/>
    <mergeCell ref="C35:C37"/>
    <mergeCell ref="C39:C43"/>
    <mergeCell ref="C45:C49"/>
    <mergeCell ref="C51:C53"/>
    <mergeCell ref="C55:C59"/>
    <mergeCell ref="A108:A115"/>
    <mergeCell ref="C112:C113"/>
    <mergeCell ref="A116:A123"/>
    <mergeCell ref="C120:C121"/>
    <mergeCell ref="C128:C129"/>
    <mergeCell ref="A84:A91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2022-04-14T05:52:06Z</cp:lastPrinted>
  <dcterms:created xsi:type="dcterms:W3CDTF">2021-07-29T06:19:49Z</dcterms:created>
  <dcterms:modified xsi:type="dcterms:W3CDTF">2022-04-14T05:52:27Z</dcterms:modified>
</cp:coreProperties>
</file>