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06-16\"/>
    </mc:Choice>
  </mc:AlternateContent>
  <bookViews>
    <workbookView xWindow="0" yWindow="0" windowWidth="23250" windowHeight="117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3" i="1" l="1"/>
  <c r="D351" i="1"/>
  <c r="E418" i="1" l="1"/>
  <c r="D418" i="1"/>
  <c r="D305" i="1"/>
  <c r="D413" i="1" l="1"/>
  <c r="D400" i="1"/>
  <c r="D399" i="1" s="1"/>
  <c r="D398" i="1" s="1"/>
  <c r="E399" i="1"/>
  <c r="E398" i="1" s="1"/>
  <c r="D433" i="1"/>
  <c r="D428" i="1"/>
  <c r="E416" i="1"/>
  <c r="E251" i="1" l="1"/>
  <c r="D315" i="1"/>
  <c r="D314" i="1"/>
  <c r="D111" i="1"/>
  <c r="D110" i="1"/>
  <c r="D171" i="1"/>
  <c r="D170" i="1" s="1"/>
  <c r="D102" i="1"/>
  <c r="D103" i="1"/>
  <c r="D176" i="1"/>
  <c r="D175" i="1" s="1"/>
  <c r="D158" i="1"/>
  <c r="D157" i="1" s="1"/>
  <c r="D154" i="1" l="1"/>
  <c r="D153" i="1" s="1"/>
  <c r="E153" i="1"/>
  <c r="D115" i="1"/>
  <c r="D114" i="1" s="1"/>
  <c r="D339" i="1"/>
  <c r="D389" i="1"/>
  <c r="D333" i="1"/>
  <c r="D281" i="1"/>
  <c r="D429" i="1" l="1"/>
  <c r="E166" i="1"/>
  <c r="D167" i="1"/>
  <c r="D166" i="1" s="1"/>
  <c r="D361" i="1" l="1"/>
  <c r="D362" i="1"/>
  <c r="E361" i="1"/>
  <c r="D226" i="1" l="1"/>
  <c r="D227" i="1"/>
  <c r="D416" i="1" l="1"/>
  <c r="D415" i="1" s="1"/>
  <c r="D421" i="1"/>
  <c r="D420" i="1" s="1"/>
  <c r="D422" i="1"/>
  <c r="D427" i="1"/>
  <c r="D426" i="1"/>
  <c r="D425" i="1" s="1"/>
  <c r="D432" i="1"/>
  <c r="D431" i="1"/>
  <c r="D430" i="1" s="1"/>
  <c r="D434" i="1"/>
  <c r="E434" i="1"/>
  <c r="D436" i="1"/>
  <c r="D442" i="1"/>
  <c r="E444" i="1"/>
  <c r="D311" i="1" l="1"/>
  <c r="D299" i="1"/>
  <c r="D293" i="1"/>
  <c r="D287" i="1"/>
  <c r="D286" i="1" s="1"/>
  <c r="D285" i="1" s="1"/>
  <c r="D275" i="1"/>
  <c r="D274" i="1" s="1"/>
  <c r="D273" i="1" s="1"/>
  <c r="E274" i="1"/>
  <c r="E273" i="1" s="1"/>
  <c r="D263" i="1"/>
  <c r="D262" i="1" s="1"/>
  <c r="D261" i="1" s="1"/>
  <c r="D257" i="1"/>
  <c r="D256" i="1" s="1"/>
  <c r="D255" i="1" s="1"/>
  <c r="D245" i="1"/>
  <c r="D244" i="1" s="1"/>
  <c r="D243" i="1" s="1"/>
  <c r="D239" i="1"/>
  <c r="D238" i="1" s="1"/>
  <c r="D237" i="1" s="1"/>
  <c r="D225" i="1"/>
  <c r="D221" i="1"/>
  <c r="D220" i="1" s="1"/>
  <c r="D219" i="1" s="1"/>
  <c r="D215" i="1"/>
  <c r="D214" i="1" s="1"/>
  <c r="D213" i="1" s="1"/>
  <c r="D210" i="1"/>
  <c r="D209" i="1" s="1"/>
  <c r="D208" i="1" s="1"/>
  <c r="D204" i="1"/>
  <c r="D22" i="1" l="1"/>
  <c r="D25" i="1"/>
  <c r="D29" i="1"/>
  <c r="D31" i="1"/>
  <c r="E31" i="1"/>
  <c r="D34" i="1"/>
  <c r="D39" i="1"/>
  <c r="D404" i="1"/>
  <c r="D395" i="1"/>
  <c r="D394" i="1" s="1"/>
  <c r="D393" i="1" s="1"/>
  <c r="E394" i="1"/>
  <c r="D388" i="1"/>
  <c r="D387" i="1" s="1"/>
  <c r="E388" i="1"/>
  <c r="D384" i="1"/>
  <c r="D383" i="1" s="1"/>
  <c r="D382" i="1" s="1"/>
  <c r="E383" i="1"/>
  <c r="D321" i="1"/>
  <c r="D320" i="1" s="1"/>
  <c r="D319" i="1" s="1"/>
  <c r="E320" i="1"/>
  <c r="D378" i="1"/>
  <c r="D372" i="1"/>
  <c r="D366" i="1"/>
  <c r="D357" i="1"/>
  <c r="D350" i="1"/>
  <c r="D349" i="1" s="1"/>
  <c r="E350" i="1"/>
  <c r="D338" i="1"/>
  <c r="D337" i="1" s="1"/>
  <c r="D327" i="1"/>
  <c r="D345" i="1"/>
  <c r="D344" i="1" s="1"/>
  <c r="D343" i="1" s="1"/>
  <c r="D76" i="1"/>
  <c r="D73" i="1"/>
  <c r="E73" i="1"/>
  <c r="D54" i="1"/>
  <c r="D53" i="1" s="1"/>
  <c r="D51" i="1"/>
  <c r="D47" i="1"/>
  <c r="D66" i="1"/>
  <c r="D62" i="1"/>
  <c r="D58" i="1"/>
  <c r="E114" i="1" l="1"/>
  <c r="D119" i="1"/>
  <c r="D131" i="1"/>
  <c r="D127" i="1"/>
  <c r="D126" i="1" s="1"/>
  <c r="D123" i="1"/>
  <c r="D150" i="1"/>
  <c r="D184" i="1"/>
  <c r="D180" i="1"/>
  <c r="D163" i="1"/>
  <c r="D146" i="1"/>
  <c r="D142" i="1"/>
  <c r="D139" i="1"/>
  <c r="D138" i="1"/>
  <c r="D135" i="1"/>
  <c r="E102" i="1"/>
  <c r="D107" i="1"/>
  <c r="D100" i="1"/>
  <c r="D99" i="1"/>
  <c r="D96" i="1"/>
  <c r="D192" i="1"/>
  <c r="D191" i="1"/>
  <c r="E191" i="1"/>
  <c r="D200" i="1"/>
  <c r="D195" i="1"/>
  <c r="D188" i="1"/>
  <c r="D84" i="1"/>
  <c r="D83" i="1" s="1"/>
  <c r="E83" i="1"/>
  <c r="D92" i="1"/>
  <c r="D87" i="1"/>
  <c r="D80" i="1"/>
  <c r="D70" i="1"/>
  <c r="D43" i="1" l="1"/>
  <c r="D446" i="1" l="1"/>
  <c r="D445" i="1" s="1"/>
  <c r="D444" i="1" s="1"/>
  <c r="D441" i="1"/>
  <c r="D437" i="1"/>
  <c r="D440" i="1"/>
  <c r="D439" i="1" s="1"/>
  <c r="D438" i="1" s="1"/>
  <c r="D443" i="1"/>
  <c r="D38" i="1"/>
  <c r="E38" i="1" l="1"/>
  <c r="D435" i="1"/>
  <c r="E199" i="1" l="1"/>
  <c r="D199" i="1"/>
  <c r="E145" i="1"/>
  <c r="D145" i="1"/>
  <c r="E118" i="1"/>
  <c r="D118" i="1"/>
  <c r="D424" i="1"/>
  <c r="D419" i="1"/>
  <c r="D417" i="1"/>
  <c r="D414" i="1" l="1"/>
  <c r="D412" i="1"/>
  <c r="D17" i="1"/>
  <c r="D13" i="1"/>
  <c r="E435" i="1" l="1"/>
  <c r="E404" i="1"/>
  <c r="E403" i="1" s="1"/>
  <c r="E402" i="1" s="1"/>
  <c r="E387" i="1"/>
  <c r="E382" i="1"/>
  <c r="E377" i="1"/>
  <c r="E376" i="1" s="1"/>
  <c r="D356" i="1"/>
  <c r="D355" i="1" s="1"/>
  <c r="E349" i="1"/>
  <c r="E332" i="1"/>
  <c r="E331" i="1" s="1"/>
  <c r="E310" i="1"/>
  <c r="E309" i="1" s="1"/>
  <c r="E298" i="1"/>
  <c r="E297" i="1" s="1"/>
  <c r="E292" i="1"/>
  <c r="E291" i="1" s="1"/>
  <c r="D280" i="1"/>
  <c r="D279" i="1" s="1"/>
  <c r="E268" i="1"/>
  <c r="E267" i="1" s="1"/>
  <c r="E262" i="1"/>
  <c r="E261" i="1" s="1"/>
  <c r="E250" i="1"/>
  <c r="E249" i="1" s="1"/>
  <c r="E244" i="1"/>
  <c r="E243" i="1" s="1"/>
  <c r="E238" i="1"/>
  <c r="E237" i="1" s="1"/>
  <c r="E232" i="1"/>
  <c r="E231" i="1" s="1"/>
  <c r="E226" i="1"/>
  <c r="E225" i="1" s="1"/>
  <c r="E214" i="1"/>
  <c r="E213" i="1" s="1"/>
  <c r="E194" i="1"/>
  <c r="D183" i="1"/>
  <c r="E183" i="1"/>
  <c r="E170" i="1"/>
  <c r="D162" i="1"/>
  <c r="E157" i="1"/>
  <c r="D149" i="1"/>
  <c r="E141" i="1"/>
  <c r="E138" i="1"/>
  <c r="E134" i="1"/>
  <c r="D130" i="1"/>
  <c r="D121" i="1" s="1"/>
  <c r="E130" i="1"/>
  <c r="E122" i="1"/>
  <c r="D109" i="1"/>
  <c r="D106" i="1"/>
  <c r="E99" i="1"/>
  <c r="E95" i="1"/>
  <c r="D91" i="1"/>
  <c r="E91" i="1"/>
  <c r="E86" i="1"/>
  <c r="D79" i="1"/>
  <c r="D75" i="1"/>
  <c r="E75" i="1"/>
  <c r="D69" i="1"/>
  <c r="D65" i="1"/>
  <c r="E65" i="1"/>
  <c r="E61" i="1"/>
  <c r="D57" i="1"/>
  <c r="D50" i="1"/>
  <c r="E50" i="1"/>
  <c r="E46" i="1"/>
  <c r="D42" i="1"/>
  <c r="E33" i="1"/>
  <c r="E28" i="1"/>
  <c r="D21" i="1"/>
  <c r="E12" i="1"/>
  <c r="D68" i="1" l="1"/>
  <c r="D148" i="1"/>
  <c r="D161" i="1"/>
  <c r="D33" i="1"/>
  <c r="D332" i="1"/>
  <c r="D331" i="1" s="1"/>
  <c r="E42" i="1"/>
  <c r="E11" i="1"/>
  <c r="D24" i="1"/>
  <c r="E420" i="1"/>
  <c r="D365" i="1"/>
  <c r="D364" i="1" s="1"/>
  <c r="D12" i="1"/>
  <c r="D11" i="1" s="1"/>
  <c r="D46" i="1"/>
  <c r="D41" i="1" s="1"/>
  <c r="E326" i="1"/>
  <c r="E325" i="1" s="1"/>
  <c r="E162" i="1"/>
  <c r="D203" i="1"/>
  <c r="D202" i="1" s="1"/>
  <c r="E209" i="1"/>
  <c r="E208" i="1" s="1"/>
  <c r="D179" i="1"/>
  <c r="D174" i="1" s="1"/>
  <c r="D326" i="1"/>
  <c r="D325" i="1" s="1"/>
  <c r="E175" i="1"/>
  <c r="E203" i="1"/>
  <c r="E202" i="1" s="1"/>
  <c r="D298" i="1"/>
  <c r="D297" i="1" s="1"/>
  <c r="E220" i="1"/>
  <c r="E219" i="1" s="1"/>
  <c r="D313" i="1"/>
  <c r="D269" i="1"/>
  <c r="D268" i="1" s="1"/>
  <c r="D267" i="1" s="1"/>
  <c r="E425" i="1"/>
  <c r="E133" i="1"/>
  <c r="D233" i="1"/>
  <c r="D232" i="1" s="1"/>
  <c r="D231" i="1" s="1"/>
  <c r="E286" i="1"/>
  <c r="E285" i="1" s="1"/>
  <c r="E356" i="1"/>
  <c r="E355" i="1" s="1"/>
  <c r="E24" i="1"/>
  <c r="E69" i="1"/>
  <c r="E68" i="1" s="1"/>
  <c r="E79" i="1"/>
  <c r="E78" i="1" s="1"/>
  <c r="E149" i="1"/>
  <c r="E314" i="1"/>
  <c r="E313" i="1" s="1"/>
  <c r="E126" i="1"/>
  <c r="E121" i="1" s="1"/>
  <c r="D141" i="1"/>
  <c r="E179" i="1"/>
  <c r="E319" i="1"/>
  <c r="E344" i="1"/>
  <c r="E343" i="1" s="1"/>
  <c r="D371" i="1"/>
  <c r="D370" i="1" s="1"/>
  <c r="E371" i="1"/>
  <c r="E370" i="1" s="1"/>
  <c r="E393" i="1"/>
  <c r="D292" i="1"/>
  <c r="D291" i="1" s="1"/>
  <c r="E410" i="1"/>
  <c r="D16" i="1"/>
  <c r="D86" i="1"/>
  <c r="D78" i="1" s="1"/>
  <c r="D122" i="1"/>
  <c r="D310" i="1"/>
  <c r="D309" i="1" s="1"/>
  <c r="E338" i="1"/>
  <c r="E337" i="1" s="1"/>
  <c r="E431" i="1"/>
  <c r="E430" i="1" s="1"/>
  <c r="E57" i="1"/>
  <c r="E53" i="1" s="1"/>
  <c r="D61" i="1"/>
  <c r="D56" i="1" s="1"/>
  <c r="D95" i="1"/>
  <c r="E106" i="1"/>
  <c r="E94" i="1" s="1"/>
  <c r="E110" i="1"/>
  <c r="E109" i="1" s="1"/>
  <c r="D187" i="1"/>
  <c r="E187" i="1"/>
  <c r="E186" i="1" s="1"/>
  <c r="E16" i="1"/>
  <c r="E21" i="1"/>
  <c r="D28" i="1"/>
  <c r="D134" i="1"/>
  <c r="D251" i="1"/>
  <c r="D250" i="1" s="1"/>
  <c r="D249" i="1" s="1"/>
  <c r="D194" i="1"/>
  <c r="E304" i="1"/>
  <c r="E303" i="1" s="1"/>
  <c r="D377" i="1"/>
  <c r="D376" i="1" s="1"/>
  <c r="D403" i="1"/>
  <c r="D402" i="1" s="1"/>
  <c r="E256" i="1"/>
  <c r="E255" i="1" s="1"/>
  <c r="E280" i="1"/>
  <c r="E279" i="1" s="1"/>
  <c r="E365" i="1"/>
  <c r="E364" i="1" s="1"/>
  <c r="E415" i="1"/>
  <c r="E15" i="1" l="1"/>
  <c r="D15" i="1"/>
  <c r="E41" i="1"/>
  <c r="E56" i="1"/>
  <c r="D133" i="1"/>
  <c r="D186" i="1"/>
  <c r="D411" i="1"/>
  <c r="D410" i="1" s="1"/>
  <c r="D409" i="1" s="1"/>
  <c r="E161" i="1"/>
  <c r="E174" i="1"/>
  <c r="E148" i="1"/>
  <c r="E438" i="1"/>
  <c r="E409" i="1" l="1"/>
  <c r="D94" i="1" l="1"/>
  <c r="D304" i="1"/>
  <c r="D303" i="1" s="1"/>
</calcChain>
</file>

<file path=xl/sharedStrings.xml><?xml version="1.0" encoding="utf-8"?>
<sst xmlns="http://schemas.openxmlformats.org/spreadsheetml/2006/main" count="590" uniqueCount="142">
  <si>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</si>
  <si>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</si>
  <si>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</si>
  <si>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</si>
  <si>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</si>
  <si>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</si>
  <si>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jų darbo
užmokesčiui</t>
  </si>
  <si>
    <t>1.</t>
  </si>
  <si>
    <t>Savivaldybės kontrolės ir audito tarnyba, iš viso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</si>
  <si>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</si>
  <si>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</si>
  <si>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</si>
  <si>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</si>
  <si>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</si>
  <si>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</si>
  <si>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</si>
  <si>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</si>
  <si>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</si>
  <si>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</si>
  <si>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</si>
  <si>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</si>
  <si>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</si>
  <si>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</si>
  <si>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</si>
  <si>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3.</t>
  </si>
  <si>
    <t>Karsakiškio seniūnija, iš viso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</si>
  <si>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</si>
  <si>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</si>
  <si>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</si>
  <si>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</si>
  <si>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</si>
  <si>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</si>
  <si>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</si>
  <si>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</si>
  <si>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</si>
  <si>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</si>
  <si>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</si>
  <si>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</si>
  <si>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</si>
  <si>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</si>
  <si>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</si>
  <si>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</si>
  <si>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</si>
  <si>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</si>
  <si>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</si>
  <si>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</si>
  <si>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</si>
  <si>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</si>
  <si>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</si>
  <si>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</si>
  <si>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</si>
  <si>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</si>
  <si>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</si>
  <si>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</si>
  <si>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</si>
  <si>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</si>
  <si>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</si>
  <si>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</si>
  <si>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</si>
  <si>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</si>
  <si>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</si>
  <si>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</si>
  <si>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23.</t>
  </si>
  <si>
    <t>Dembavos progimnazija, iš viso</t>
  </si>
  <si>
    <t>24.</t>
  </si>
  <si>
    <t>25.</t>
  </si>
  <si>
    <t>26.</t>
  </si>
  <si>
    <t>27.</t>
  </si>
  <si>
    <t>28.</t>
  </si>
  <si>
    <t>Paliūniškio pagrindinė mokykla, iš viso</t>
  </si>
  <si>
    <t>29.</t>
  </si>
  <si>
    <t>Upytės Antano Belazaro pagrindinė mokykla, iš viso</t>
  </si>
  <si>
    <t>30.</t>
  </si>
  <si>
    <t>31.</t>
  </si>
  <si>
    <t>32.</t>
  </si>
  <si>
    <t>33.</t>
  </si>
  <si>
    <t>Pažagienių mokykla-darželis, iš viso</t>
  </si>
  <si>
    <t>34.</t>
  </si>
  <si>
    <t>Piniavos mokykla-darželis, iš viso</t>
  </si>
  <si>
    <t>35.</t>
  </si>
  <si>
    <t>36.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</si>
  <si>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</si>
  <si>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</si>
  <si>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</si>
  <si>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</si>
  <si>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</si>
  <si>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</si>
  <si>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</si>
  <si>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</si>
  <si>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</si>
  <si>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</si>
  <si>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</si>
  <si>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</si>
  <si>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</si>
  <si>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</si>
  <si>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</si>
  <si>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</si>
  <si>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</si>
  <si>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</si>
  <si>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</si>
  <si>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</si>
  <si>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Miežiškių kultūros centras, iš viso</t>
  </si>
  <si>
    <t>Naujamiesčio kultūros centras-dailės galerija, iš viso</t>
  </si>
  <si>
    <t>Paįstrio kultūros centras, iš viso</t>
  </si>
  <si>
    <t>Raguvos kultūros centras, iš viso</t>
  </si>
  <si>
    <t>Ramygalos kultūros centras, iš viso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</si>
  <si>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</si>
  <si>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</si>
  <si>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</si>
  <si>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</si>
  <si>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</si>
  <si>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</si>
  <si>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</si>
  <si>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</si>
  <si>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</si>
  <si>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</si>
  <si>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</si>
  <si>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</si>
  <si>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</si>
  <si>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</si>
  <si>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___________________________</t>
  </si>
  <si>
    <t xml:space="preserve"> 4 priedas</t>
  </si>
  <si>
    <t>4.</t>
  </si>
  <si>
    <t>iš jų:  Savivaldybės valdymo 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</si>
  <si>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</si>
  <si>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</si>
  <si>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</si>
  <si>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</si>
  <si>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>Ugdymo proceso ir kokybiškos ugdymosi aplinkos užtikrinimo 
programa</t>
  </si>
  <si>
    <t>Dembavos lopšelis-darželis „Smalsutis“, iš viso</t>
  </si>
  <si>
    <t>Krekenavos lopšelis-darželis „Sigutė“, iš viso</t>
  </si>
  <si>
    <t>Velžio lopšelis-darželis „Šypsenėlė“, iš viso</t>
  </si>
  <si>
    <t>PANEVĖŽIO RAJONO SAVIVALDYBĖS 2022 METŲ KITŲ FINANSAVIMO ŠALTINIŲ PASKIRSTYMAS PROGRAMOMS VYKDYTI</t>
  </si>
  <si>
    <t>Iš viso išlaidoms</t>
  </si>
  <si>
    <t>išlaidoms ir ilgalaikiam turtui kurti, įsigyti, remontuoti</t>
  </si>
  <si>
    <t>08</t>
  </si>
  <si>
    <t>Ekonominio konkurencingumo didinimo programa</t>
  </si>
  <si>
    <t>rinkliavos už atliekų tvarkymą likutis</t>
  </si>
  <si>
    <t>48.</t>
  </si>
  <si>
    <t>Priešgaisrinė tarnyba, iš viso</t>
  </si>
  <si>
    <t>49.</t>
  </si>
  <si>
    <t>2022 m. birželio 16 d. sprendimu Nr. T-126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</si>
</sst>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b/>
      <i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4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7" fillId="0" borderId="0"/>
  </cellStyleXfs>
  <cellXfs count="180">
    <xf numFmtId="0" fontId="0" fillId="0" borderId="0" xfId="0"/>
    <xf numFmtId="0" fontId="1" fillId="0" borderId="0" xfId="0" applyFont="1"/>
    <xf numFmtId="0" fontId="6" fillId="4" borderId="5" xfId="0" applyFont="1" applyFill="1" applyBorder="1" applyAlignment="1">
      <alignment vertical="center"/>
    </xf>
    <xf numFmtId="164" fontId="6" fillId="4" borderId="5" xfId="0" applyNumberFormat="1" applyFont="1" applyFill="1" applyBorder="1" applyAlignment="1">
      <alignment vertical="center"/>
    </xf>
    <xf numFmtId="164" fontId="3" fillId="2" borderId="8" xfId="0" applyNumberFormat="1" applyFont="1" applyFill="1" applyBorder="1" applyAlignment="1">
      <alignment vertical="center"/>
    </xf>
    <xf numFmtId="164" fontId="3" fillId="2" borderId="5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0" fontId="6" fillId="5" borderId="17" xfId="1" applyNumberFormat="1" applyFont="1" applyFill="1" applyBorder="1" applyAlignment="1" applyProtection="1">
      <alignment horizontal="left" vertical="center"/>
    </xf>
    <xf numFmtId="49" fontId="7" fillId="5" borderId="1" xfId="1" applyNumberFormat="1" applyFont="1" applyFill="1" applyBorder="1" applyAlignment="1" applyProtection="1">
      <alignment horizontal="left" vertical="center"/>
    </xf>
    <xf numFmtId="164" fontId="6" fillId="5" borderId="1" xfId="1" applyNumberFormat="1" applyFont="1" applyFill="1" applyBorder="1" applyAlignment="1" applyProtection="1">
      <alignment horizontal="right" vertical="center"/>
    </xf>
    <xf numFmtId="0" fontId="16" fillId="2" borderId="5" xfId="1" applyNumberFormat="1" applyFont="1" applyFill="1" applyBorder="1" applyAlignment="1" applyProtection="1">
      <alignment horizontal="center" vertical="center"/>
    </xf>
    <xf numFmtId="49" fontId="16" fillId="2" borderId="17" xfId="1" applyNumberFormat="1" applyFont="1" applyFill="1" applyBorder="1" applyAlignment="1" applyProtection="1">
      <alignment horizontal="center" vertical="center"/>
    </xf>
    <xf numFmtId="164" fontId="16" fillId="2" borderId="1" xfId="1" applyNumberFormat="1" applyFont="1" applyFill="1" applyBorder="1" applyAlignment="1" applyProtection="1">
      <alignment horizontal="right" vertical="center"/>
    </xf>
    <xf numFmtId="0" fontId="16" fillId="2" borderId="8" xfId="1" applyNumberFormat="1" applyFont="1" applyFill="1" applyBorder="1" applyAlignment="1" applyProtection="1">
      <alignment horizontal="center" vertical="center"/>
    </xf>
    <xf numFmtId="0" fontId="16" fillId="2" borderId="7" xfId="1" applyNumberFormat="1" applyFont="1" applyFill="1" applyBorder="1" applyAlignment="1" applyProtection="1">
      <alignment horizontal="center" vertical="center"/>
    </xf>
    <xf numFmtId="49" fontId="16" fillId="2" borderId="5" xfId="1" applyNumberFormat="1" applyFont="1" applyFill="1" applyBorder="1" applyAlignment="1" applyProtection="1">
      <alignment horizontal="center" vertical="center"/>
    </xf>
    <xf numFmtId="0" fontId="16" fillId="2" borderId="5" xfId="1" applyNumberFormat="1" applyFont="1" applyFill="1" applyBorder="1" applyAlignment="1" applyProtection="1">
      <alignment horizontal="center" vertical="center" wrapText="1"/>
    </xf>
    <xf numFmtId="164" fontId="16" fillId="2" borderId="1" xfId="2" applyNumberFormat="1" applyFont="1" applyFill="1" applyBorder="1" applyAlignment="1">
      <alignment vertical="center"/>
    </xf>
    <xf numFmtId="0" fontId="16" fillId="2" borderId="8" xfId="1" applyNumberFormat="1" applyFont="1" applyFill="1" applyBorder="1" applyAlignment="1" applyProtection="1">
      <alignment horizontal="center" vertical="center" wrapText="1"/>
    </xf>
    <xf numFmtId="164" fontId="8" fillId="2" borderId="12" xfId="0" applyNumberFormat="1" applyFont="1" applyFill="1" applyBorder="1" applyAlignment="1">
      <alignment vertical="center"/>
    </xf>
    <xf numFmtId="0" fontId="6" fillId="5" borderId="3" xfId="2" applyFont="1" applyFill="1" applyBorder="1" applyAlignment="1">
      <alignment vertical="center"/>
    </xf>
    <xf numFmtId="164" fontId="6" fillId="5" borderId="1" xfId="2" applyNumberFormat="1" applyFont="1" applyFill="1" applyBorder="1" applyAlignment="1">
      <alignment vertical="center"/>
    </xf>
    <xf numFmtId="0" fontId="6" fillId="5" borderId="1" xfId="2" applyFont="1" applyFill="1" applyBorder="1" applyAlignment="1">
      <alignment vertical="center"/>
    </xf>
    <xf numFmtId="49" fontId="6" fillId="5" borderId="1" xfId="2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vertical="center"/>
    </xf>
    <xf numFmtId="164" fontId="6" fillId="5" borderId="1" xfId="0" applyNumberFormat="1" applyFont="1" applyFill="1" applyBorder="1" applyAlignment="1">
      <alignment vertical="center"/>
    </xf>
    <xf numFmtId="49" fontId="6" fillId="5" borderId="1" xfId="2" applyNumberFormat="1" applyFont="1" applyFill="1" applyBorder="1" applyAlignment="1">
      <alignment horizontal="right" vertical="center"/>
    </xf>
    <xf numFmtId="0" fontId="16" fillId="2" borderId="15" xfId="1" applyNumberFormat="1" applyFont="1" applyFill="1" applyBorder="1" applyAlignment="1" applyProtection="1">
      <alignment horizontal="center" vertical="center" wrapText="1"/>
    </xf>
    <xf numFmtId="49" fontId="7" fillId="5" borderId="4" xfId="1" applyNumberFormat="1" applyFont="1" applyFill="1" applyBorder="1" applyAlignment="1" applyProtection="1">
      <alignment horizontal="center" vertical="center"/>
    </xf>
    <xf numFmtId="49" fontId="16" fillId="2" borderId="20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8" fillId="2" borderId="7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right" vertical="center"/>
    </xf>
    <xf numFmtId="164" fontId="11" fillId="3" borderId="12" xfId="0" applyNumberFormat="1" applyFont="1" applyFill="1" applyBorder="1" applyAlignment="1">
      <alignment vertical="center"/>
    </xf>
    <xf numFmtId="164" fontId="11" fillId="3" borderId="1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8" fillId="2" borderId="8" xfId="0" applyFont="1" applyFill="1" applyBorder="1" applyAlignment="1">
      <alignment horizontal="left" vertical="center"/>
    </xf>
    <xf numFmtId="164" fontId="8" fillId="3" borderId="1" xfId="0" applyNumberFormat="1" applyFont="1" applyFill="1" applyBorder="1" applyAlignment="1">
      <alignment vertical="center"/>
    </xf>
    <xf numFmtId="0" fontId="11" fillId="2" borderId="15" xfId="0" applyFont="1" applyFill="1" applyBorder="1" applyAlignment="1">
      <alignment horizontal="right" vertical="center"/>
    </xf>
    <xf numFmtId="0" fontId="8" fillId="3" borderId="14" xfId="0" applyFont="1" applyFill="1" applyBorder="1" applyAlignment="1">
      <alignment horizontal="left" vertical="center"/>
    </xf>
    <xf numFmtId="164" fontId="8" fillId="3" borderId="10" xfId="0" applyNumberFormat="1" applyFont="1" applyFill="1" applyBorder="1" applyAlignment="1">
      <alignment vertical="center"/>
    </xf>
    <xf numFmtId="0" fontId="11" fillId="2" borderId="14" xfId="0" applyFont="1" applyFill="1" applyBorder="1" applyAlignment="1">
      <alignment horizontal="right" vertical="center"/>
    </xf>
    <xf numFmtId="0" fontId="8" fillId="2" borderId="14" xfId="0" applyFont="1" applyFill="1" applyBorder="1" applyAlignment="1">
      <alignment horizontal="left" vertical="center" wrapText="1"/>
    </xf>
    <xf numFmtId="164" fontId="11" fillId="2" borderId="1" xfId="0" applyNumberFormat="1" applyFont="1" applyFill="1" applyBorder="1" applyAlignment="1">
      <alignment vertical="center"/>
    </xf>
    <xf numFmtId="164" fontId="11" fillId="2" borderId="12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164" fontId="9" fillId="3" borderId="1" xfId="0" applyNumberFormat="1" applyFont="1" applyFill="1" applyBorder="1" applyAlignment="1">
      <alignment vertical="center"/>
    </xf>
    <xf numFmtId="49" fontId="3" fillId="2" borderId="8" xfId="0" applyNumberFormat="1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164" fontId="8" fillId="2" borderId="5" xfId="0" applyNumberFormat="1" applyFont="1" applyFill="1" applyBorder="1" applyAlignment="1">
      <alignment vertical="center"/>
    </xf>
    <xf numFmtId="0" fontId="11" fillId="2" borderId="5" xfId="0" applyFont="1" applyFill="1" applyBorder="1" applyAlignment="1">
      <alignment horizontal="right" vertical="center"/>
    </xf>
    <xf numFmtId="164" fontId="11" fillId="2" borderId="5" xfId="0" applyNumberFormat="1" applyFont="1" applyFill="1" applyBorder="1" applyAlignment="1">
      <alignment vertical="center"/>
    </xf>
    <xf numFmtId="0" fontId="8" fillId="3" borderId="5" xfId="0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vertical="center"/>
    </xf>
    <xf numFmtId="0" fontId="0" fillId="0" borderId="5" xfId="0" applyFont="1" applyBorder="1" applyAlignment="1">
      <alignment vertical="center"/>
    </xf>
    <xf numFmtId="164" fontId="8" fillId="0" borderId="5" xfId="0" applyNumberFormat="1" applyFont="1" applyBorder="1" applyAlignment="1">
      <alignment vertical="center"/>
    </xf>
    <xf numFmtId="0" fontId="11" fillId="2" borderId="26" xfId="0" applyFont="1" applyFill="1" applyBorder="1" applyAlignment="1">
      <alignment horizontal="right" vertical="center"/>
    </xf>
    <xf numFmtId="49" fontId="13" fillId="2" borderId="14" xfId="1" applyNumberFormat="1" applyFont="1" applyFill="1" applyBorder="1" applyAlignment="1" applyProtection="1">
      <alignment horizontal="center" vertical="center"/>
    </xf>
    <xf numFmtId="49" fontId="13" fillId="2" borderId="19" xfId="1" applyNumberFormat="1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49" fontId="13" fillId="2" borderId="10" xfId="1" applyNumberFormat="1" applyFont="1" applyFill="1" applyBorder="1" applyAlignment="1" applyProtection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1" fontId="6" fillId="5" borderId="1" xfId="1" applyNumberFormat="1" applyFont="1" applyFill="1" applyBorder="1" applyAlignment="1" applyProtection="1">
      <alignment horizontal="right" vertical="center"/>
    </xf>
    <xf numFmtId="1" fontId="16" fillId="2" borderId="1" xfId="1" applyNumberFormat="1" applyFont="1" applyFill="1" applyBorder="1" applyAlignment="1" applyProtection="1">
      <alignment horizontal="right" vertical="center"/>
    </xf>
    <xf numFmtId="164" fontId="11" fillId="3" borderId="17" xfId="0" applyNumberFormat="1" applyFont="1" applyFill="1" applyBorder="1" applyAlignment="1">
      <alignment vertical="center"/>
    </xf>
    <xf numFmtId="164" fontId="11" fillId="3" borderId="2" xfId="0" applyNumberFormat="1" applyFont="1" applyFill="1" applyBorder="1" applyAlignment="1">
      <alignment vertical="center"/>
    </xf>
    <xf numFmtId="49" fontId="6" fillId="5" borderId="3" xfId="2" applyNumberFormat="1" applyFont="1" applyFill="1" applyBorder="1" applyAlignment="1">
      <alignment horizontal="right" vertical="center"/>
    </xf>
    <xf numFmtId="164" fontId="6" fillId="5" borderId="3" xfId="2" applyNumberFormat="1" applyFont="1" applyFill="1" applyBorder="1" applyAlignment="1">
      <alignment vertical="center"/>
    </xf>
    <xf numFmtId="0" fontId="6" fillId="5" borderId="21" xfId="2" applyFont="1" applyFill="1" applyBorder="1" applyAlignment="1">
      <alignment horizontal="left" vertical="center"/>
    </xf>
    <xf numFmtId="49" fontId="6" fillId="5" borderId="30" xfId="2" applyNumberFormat="1" applyFont="1" applyFill="1" applyBorder="1" applyAlignment="1">
      <alignment horizontal="center" vertical="center"/>
    </xf>
    <xf numFmtId="164" fontId="6" fillId="5" borderId="31" xfId="2" applyNumberFormat="1" applyFont="1" applyFill="1" applyBorder="1" applyAlignment="1">
      <alignment horizontal="right" vertical="center"/>
    </xf>
    <xf numFmtId="1" fontId="16" fillId="2" borderId="32" xfId="1" applyNumberFormat="1" applyFont="1" applyFill="1" applyBorder="1" applyAlignment="1" applyProtection="1">
      <alignment horizontal="right" vertical="center"/>
    </xf>
    <xf numFmtId="1" fontId="8" fillId="3" borderId="32" xfId="0" applyNumberFormat="1" applyFont="1" applyFill="1" applyBorder="1" applyAlignment="1">
      <alignment vertical="center"/>
    </xf>
    <xf numFmtId="164" fontId="11" fillId="3" borderId="32" xfId="0" applyNumberFormat="1" applyFont="1" applyFill="1" applyBorder="1" applyAlignment="1">
      <alignment vertical="center"/>
    </xf>
    <xf numFmtId="164" fontId="8" fillId="3" borderId="33" xfId="0" applyNumberFormat="1" applyFont="1" applyFill="1" applyBorder="1" applyAlignment="1">
      <alignment vertical="center"/>
    </xf>
    <xf numFmtId="164" fontId="16" fillId="2" borderId="32" xfId="2" applyNumberFormat="1" applyFont="1" applyFill="1" applyBorder="1" applyAlignment="1">
      <alignment vertical="center"/>
    </xf>
    <xf numFmtId="164" fontId="8" fillId="2" borderId="32" xfId="0" applyNumberFormat="1" applyFont="1" applyFill="1" applyBorder="1" applyAlignment="1">
      <alignment vertical="center"/>
    </xf>
    <xf numFmtId="164" fontId="8" fillId="3" borderId="32" xfId="0" applyNumberFormat="1" applyFont="1" applyFill="1" applyBorder="1" applyAlignment="1">
      <alignment vertical="center"/>
    </xf>
    <xf numFmtId="164" fontId="10" fillId="2" borderId="32" xfId="1" applyNumberFormat="1" applyFont="1" applyFill="1" applyBorder="1" applyAlignment="1" applyProtection="1">
      <alignment vertical="center"/>
    </xf>
    <xf numFmtId="164" fontId="11" fillId="3" borderId="36" xfId="0" applyNumberFormat="1" applyFont="1" applyFill="1" applyBorder="1" applyAlignment="1">
      <alignment vertical="center"/>
    </xf>
    <xf numFmtId="0" fontId="6" fillId="5" borderId="37" xfId="2" applyFont="1" applyFill="1" applyBorder="1" applyAlignment="1">
      <alignment vertical="center"/>
    </xf>
    <xf numFmtId="49" fontId="6" fillId="5" borderId="30" xfId="2" applyNumberFormat="1" applyFont="1" applyFill="1" applyBorder="1" applyAlignment="1">
      <alignment horizontal="right" vertical="center"/>
    </xf>
    <xf numFmtId="164" fontId="6" fillId="5" borderId="31" xfId="2" applyNumberFormat="1" applyFont="1" applyFill="1" applyBorder="1" applyAlignment="1">
      <alignment vertical="center"/>
    </xf>
    <xf numFmtId="164" fontId="11" fillId="3" borderId="34" xfId="0" applyNumberFormat="1" applyFont="1" applyFill="1" applyBorder="1" applyAlignment="1">
      <alignment vertical="center"/>
    </xf>
    <xf numFmtId="164" fontId="11" fillId="3" borderId="35" xfId="0" applyNumberFormat="1" applyFont="1" applyFill="1" applyBorder="1" applyAlignment="1">
      <alignment vertical="center"/>
    </xf>
    <xf numFmtId="1" fontId="6" fillId="5" borderId="31" xfId="2" applyNumberFormat="1" applyFont="1" applyFill="1" applyBorder="1" applyAlignment="1">
      <alignment vertical="center"/>
    </xf>
    <xf numFmtId="1" fontId="8" fillId="2" borderId="1" xfId="0" applyNumberFormat="1" applyFont="1" applyFill="1" applyBorder="1" applyAlignment="1">
      <alignment vertical="center"/>
    </xf>
    <xf numFmtId="1" fontId="6" fillId="5" borderId="1" xfId="2" applyNumberFormat="1" applyFont="1" applyFill="1" applyBorder="1" applyAlignment="1">
      <alignment vertical="center"/>
    </xf>
    <xf numFmtId="1" fontId="16" fillId="2" borderId="1" xfId="2" applyNumberFormat="1" applyFont="1" applyFill="1" applyBorder="1" applyAlignment="1">
      <alignment vertical="center"/>
    </xf>
    <xf numFmtId="49" fontId="16" fillId="2" borderId="38" xfId="1" applyNumberFormat="1" applyFont="1" applyFill="1" applyBorder="1" applyAlignment="1" applyProtection="1">
      <alignment horizontal="center" vertical="center"/>
    </xf>
    <xf numFmtId="1" fontId="11" fillId="3" borderId="1" xfId="0" applyNumberFormat="1" applyFont="1" applyFill="1" applyBorder="1" applyAlignment="1">
      <alignment vertical="center"/>
    </xf>
    <xf numFmtId="49" fontId="16" fillId="2" borderId="39" xfId="1" applyNumberFormat="1" applyFont="1" applyFill="1" applyBorder="1" applyAlignment="1" applyProtection="1">
      <alignment horizontal="center" vertical="center"/>
    </xf>
    <xf numFmtId="1" fontId="6" fillId="5" borderId="3" xfId="2" applyNumberFormat="1" applyFont="1" applyFill="1" applyBorder="1" applyAlignment="1">
      <alignment vertical="center"/>
    </xf>
    <xf numFmtId="1" fontId="16" fillId="2" borderId="32" xfId="2" applyNumberFormat="1" applyFont="1" applyFill="1" applyBorder="1" applyAlignment="1">
      <alignment vertical="center"/>
    </xf>
    <xf numFmtId="1" fontId="6" fillId="5" borderId="31" xfId="2" applyNumberFormat="1" applyFont="1" applyFill="1" applyBorder="1" applyAlignment="1">
      <alignment horizontal="right" vertical="center"/>
    </xf>
    <xf numFmtId="1" fontId="6" fillId="5" borderId="1" xfId="0" applyNumberFormat="1" applyFont="1" applyFill="1" applyBorder="1" applyAlignment="1">
      <alignment vertical="center"/>
    </xf>
    <xf numFmtId="0" fontId="6" fillId="5" borderId="38" xfId="2" applyFont="1" applyFill="1" applyBorder="1" applyAlignment="1">
      <alignment vertical="center"/>
    </xf>
    <xf numFmtId="49" fontId="6" fillId="5" borderId="40" xfId="2" applyNumberFormat="1" applyFont="1" applyFill="1" applyBorder="1" applyAlignment="1">
      <alignment horizontal="right" vertical="center"/>
    </xf>
    <xf numFmtId="1" fontId="3" fillId="2" borderId="5" xfId="0" applyNumberFormat="1" applyFont="1" applyFill="1" applyBorder="1" applyAlignment="1">
      <alignment vertical="center"/>
    </xf>
    <xf numFmtId="49" fontId="16" fillId="2" borderId="41" xfId="1" applyNumberFormat="1" applyFont="1" applyFill="1" applyBorder="1" applyAlignment="1" applyProtection="1">
      <alignment horizontal="center" vertical="center"/>
    </xf>
    <xf numFmtId="164" fontId="8" fillId="2" borderId="2" xfId="0" applyNumberFormat="1" applyFont="1" applyFill="1" applyBorder="1" applyAlignment="1">
      <alignment vertical="center"/>
    </xf>
    <xf numFmtId="0" fontId="6" fillId="5" borderId="30" xfId="2" applyFont="1" applyFill="1" applyBorder="1" applyAlignment="1">
      <alignment vertical="center"/>
    </xf>
    <xf numFmtId="164" fontId="6" fillId="5" borderId="30" xfId="2" applyNumberFormat="1" applyFont="1" applyFill="1" applyBorder="1" applyAlignment="1">
      <alignment vertical="center"/>
    </xf>
    <xf numFmtId="1" fontId="6" fillId="5" borderId="30" xfId="2" applyNumberFormat="1" applyFont="1" applyFill="1" applyBorder="1" applyAlignment="1">
      <alignment vertical="center"/>
    </xf>
    <xf numFmtId="49" fontId="16" fillId="2" borderId="0" xfId="1" applyNumberFormat="1" applyFont="1" applyFill="1" applyBorder="1" applyAlignment="1" applyProtection="1">
      <alignment horizontal="center" vertical="center"/>
    </xf>
    <xf numFmtId="1" fontId="3" fillId="2" borderId="8" xfId="0" applyNumberFormat="1" applyFont="1" applyFill="1" applyBorder="1" applyAlignment="1">
      <alignment vertical="center"/>
    </xf>
    <xf numFmtId="0" fontId="6" fillId="5" borderId="12" xfId="2" applyFont="1" applyFill="1" applyBorder="1" applyAlignment="1">
      <alignment vertical="center"/>
    </xf>
    <xf numFmtId="0" fontId="16" fillId="2" borderId="39" xfId="1" applyNumberFormat="1" applyFont="1" applyFill="1" applyBorder="1" applyAlignment="1" applyProtection="1">
      <alignment horizontal="center" vertical="center" wrapText="1"/>
    </xf>
    <xf numFmtId="0" fontId="8" fillId="3" borderId="19" xfId="0" applyFont="1" applyFill="1" applyBorder="1" applyAlignment="1">
      <alignment horizontal="left" vertical="center"/>
    </xf>
    <xf numFmtId="0" fontId="6" fillId="5" borderId="10" xfId="2" applyFont="1" applyFill="1" applyBorder="1" applyAlignment="1">
      <alignment vertical="center"/>
    </xf>
    <xf numFmtId="0" fontId="16" fillId="2" borderId="7" xfId="1" applyNumberFormat="1" applyFont="1" applyFill="1" applyBorder="1" applyAlignment="1" applyProtection="1">
      <alignment horizontal="center" vertical="center" wrapText="1"/>
    </xf>
    <xf numFmtId="0" fontId="16" fillId="2" borderId="19" xfId="1" applyNumberFormat="1" applyFont="1" applyFill="1" applyBorder="1" applyAlignment="1" applyProtection="1">
      <alignment horizontal="center" vertical="center" wrapText="1"/>
    </xf>
    <xf numFmtId="49" fontId="6" fillId="5" borderId="12" xfId="2" applyNumberFormat="1" applyFont="1" applyFill="1" applyBorder="1" applyAlignment="1">
      <alignment horizontal="center" vertical="center"/>
    </xf>
    <xf numFmtId="0" fontId="6" fillId="5" borderId="5" xfId="2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 wrapText="1"/>
    </xf>
    <xf numFmtId="49" fontId="13" fillId="2" borderId="21" xfId="1" applyNumberFormat="1" applyFont="1" applyFill="1" applyBorder="1" applyAlignment="1" applyProtection="1">
      <alignment horizontal="center" vertical="center"/>
    </xf>
    <xf numFmtId="49" fontId="13" fillId="2" borderId="22" xfId="1" applyNumberFormat="1" applyFont="1" applyFill="1" applyBorder="1" applyAlignment="1" applyProtection="1">
      <alignment horizontal="center" vertical="center"/>
    </xf>
    <xf numFmtId="49" fontId="13" fillId="2" borderId="17" xfId="1" applyNumberFormat="1" applyFont="1" applyFill="1" applyBorder="1" applyAlignment="1" applyProtection="1">
      <alignment horizontal="center" vertical="center"/>
    </xf>
    <xf numFmtId="49" fontId="13" fillId="2" borderId="20" xfId="1" applyNumberFormat="1" applyFont="1" applyFill="1" applyBorder="1" applyAlignment="1" applyProtection="1">
      <alignment horizontal="center" vertical="center"/>
    </xf>
    <xf numFmtId="49" fontId="13" fillId="2" borderId="8" xfId="1" applyNumberFormat="1" applyFont="1" applyFill="1" applyBorder="1" applyAlignment="1" applyProtection="1">
      <alignment horizontal="center" vertical="center"/>
    </xf>
    <xf numFmtId="49" fontId="13" fillId="2" borderId="15" xfId="1" applyNumberFormat="1" applyFont="1" applyFill="1" applyBorder="1" applyAlignment="1" applyProtection="1">
      <alignment horizontal="center" vertical="center"/>
    </xf>
    <xf numFmtId="49" fontId="13" fillId="2" borderId="14" xfId="1" applyNumberFormat="1" applyFont="1" applyFill="1" applyBorder="1" applyAlignment="1" applyProtection="1">
      <alignment horizontal="center" vertical="center"/>
    </xf>
    <xf numFmtId="49" fontId="13" fillId="2" borderId="7" xfId="1" applyNumberFormat="1" applyFont="1" applyFill="1" applyBorder="1" applyAlignment="1" applyProtection="1">
      <alignment horizontal="center" vertical="center"/>
    </xf>
    <xf numFmtId="49" fontId="13" fillId="2" borderId="19" xfId="1" applyNumberFormat="1" applyFont="1" applyFill="1" applyBorder="1" applyAlignment="1" applyProtection="1">
      <alignment horizontal="center" vertical="center"/>
    </xf>
    <xf numFmtId="49" fontId="13" fillId="2" borderId="26" xfId="1" applyNumberFormat="1" applyFont="1" applyFill="1" applyBorder="1" applyAlignment="1" applyProtection="1">
      <alignment horizontal="center" vertical="center"/>
    </xf>
    <xf numFmtId="49" fontId="13" fillId="2" borderId="24" xfId="1" applyNumberFormat="1" applyFont="1" applyFill="1" applyBorder="1" applyAlignment="1" applyProtection="1">
      <alignment horizontal="center" vertical="center"/>
    </xf>
    <xf numFmtId="49" fontId="15" fillId="2" borderId="24" xfId="0" applyNumberFormat="1" applyFont="1" applyFill="1" applyBorder="1" applyAlignment="1">
      <alignment horizontal="center" vertical="center"/>
    </xf>
    <xf numFmtId="49" fontId="15" fillId="2" borderId="22" xfId="0" applyNumberFormat="1" applyFont="1" applyFill="1" applyBorder="1" applyAlignment="1">
      <alignment horizontal="center" vertical="center"/>
    </xf>
    <xf numFmtId="49" fontId="15" fillId="2" borderId="25" xfId="0" applyNumberFormat="1" applyFont="1" applyFill="1" applyBorder="1" applyAlignment="1">
      <alignment horizontal="center" vertical="center"/>
    </xf>
    <xf numFmtId="49" fontId="15" fillId="2" borderId="17" xfId="0" applyNumberFormat="1" applyFont="1" applyFill="1" applyBorder="1" applyAlignment="1">
      <alignment horizontal="center" vertical="center"/>
    </xf>
    <xf numFmtId="49" fontId="15" fillId="2" borderId="20" xfId="0" applyNumberFormat="1" applyFont="1" applyFill="1" applyBorder="1" applyAlignment="1">
      <alignment horizontal="center" vertical="center"/>
    </xf>
    <xf numFmtId="49" fontId="15" fillId="2" borderId="1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49" fontId="13" fillId="2" borderId="28" xfId="1" applyNumberFormat="1" applyFont="1" applyFill="1" applyBorder="1" applyAlignment="1" applyProtection="1">
      <alignment horizontal="center" vertical="center"/>
    </xf>
    <xf numFmtId="49" fontId="13" fillId="2" borderId="27" xfId="1" applyNumberFormat="1" applyFont="1" applyFill="1" applyBorder="1" applyAlignment="1" applyProtection="1">
      <alignment horizontal="center" vertical="center"/>
    </xf>
    <xf numFmtId="0" fontId="5" fillId="2" borderId="8" xfId="1" applyNumberFormat="1" applyFont="1" applyFill="1" applyBorder="1" applyAlignment="1" applyProtection="1">
      <alignment horizontal="center" vertical="top" wrapText="1"/>
    </xf>
    <xf numFmtId="0" fontId="5" fillId="2" borderId="15" xfId="1" applyNumberFormat="1" applyFont="1" applyFill="1" applyBorder="1" applyAlignment="1" applyProtection="1">
      <alignment horizontal="center" vertical="top" wrapText="1"/>
    </xf>
    <xf numFmtId="0" fontId="5" fillId="2" borderId="14" xfId="1" applyNumberFormat="1" applyFont="1" applyFill="1" applyBorder="1" applyAlignment="1" applyProtection="1">
      <alignment horizontal="center" vertical="top" wrapText="1"/>
    </xf>
    <xf numFmtId="49" fontId="15" fillId="2" borderId="8" xfId="0" applyNumberFormat="1" applyFont="1" applyFill="1" applyBorder="1" applyAlignment="1">
      <alignment horizontal="center" vertical="center"/>
    </xf>
    <xf numFmtId="49" fontId="15" fillId="2" borderId="15" xfId="0" applyNumberFormat="1" applyFont="1" applyFill="1" applyBorder="1" applyAlignment="1">
      <alignment horizontal="center" vertical="center"/>
    </xf>
    <xf numFmtId="49" fontId="15" fillId="2" borderId="14" xfId="0" applyNumberFormat="1" applyFont="1" applyFill="1" applyBorder="1" applyAlignment="1">
      <alignment horizontal="center" vertical="center"/>
    </xf>
    <xf numFmtId="49" fontId="15" fillId="2" borderId="21" xfId="0" applyNumberFormat="1" applyFont="1" applyFill="1" applyBorder="1" applyAlignment="1">
      <alignment horizontal="center" vertical="center"/>
    </xf>
    <xf numFmtId="49" fontId="13" fillId="2" borderId="42" xfId="1" applyNumberFormat="1" applyFont="1" applyFill="1" applyBorder="1" applyAlignment="1" applyProtection="1">
      <alignment horizontal="center" vertical="center"/>
    </xf>
    <xf numFmtId="0" fontId="5" fillId="2" borderId="29" xfId="1" applyNumberFormat="1" applyFont="1" applyFill="1" applyBorder="1" applyAlignment="1" applyProtection="1">
      <alignment horizontal="center" vertical="top" wrapText="1"/>
    </xf>
    <xf numFmtId="0" fontId="5" fillId="2" borderId="16" xfId="1" applyNumberFormat="1" applyFont="1" applyFill="1" applyBorder="1" applyAlignment="1" applyProtection="1">
      <alignment horizontal="center" vertical="top" wrapText="1"/>
    </xf>
    <xf numFmtId="0" fontId="5" fillId="2" borderId="11" xfId="1" applyNumberFormat="1" applyFont="1" applyFill="1" applyBorder="1" applyAlignment="1" applyProtection="1">
      <alignment horizontal="center" vertical="top" wrapText="1"/>
    </xf>
    <xf numFmtId="49" fontId="15" fillId="2" borderId="7" xfId="0" applyNumberFormat="1" applyFont="1" applyFill="1" applyBorder="1" applyAlignment="1">
      <alignment horizontal="center" vertical="center"/>
    </xf>
    <xf numFmtId="49" fontId="15" fillId="2" borderId="26" xfId="0" applyNumberFormat="1" applyFont="1" applyFill="1" applyBorder="1" applyAlignment="1">
      <alignment horizontal="center" vertical="center"/>
    </xf>
    <xf numFmtId="49" fontId="15" fillId="2" borderId="19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2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49" fontId="13" fillId="2" borderId="23" xfId="1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top" wrapText="1"/>
    </xf>
    <xf numFmtId="49" fontId="8" fillId="2" borderId="21" xfId="0" applyNumberFormat="1" applyFont="1" applyFill="1" applyBorder="1" applyAlignment="1">
      <alignment horizontal="center" vertical="center"/>
    </xf>
    <xf numFmtId="49" fontId="8" fillId="2" borderId="22" xfId="0" applyNumberFormat="1" applyFont="1" applyFill="1" applyBorder="1" applyAlignment="1">
      <alignment horizontal="center" vertical="center"/>
    </xf>
    <xf numFmtId="49" fontId="8" fillId="2" borderId="25" xfId="0" applyNumberFormat="1" applyFont="1" applyFill="1" applyBorder="1" applyAlignment="1">
      <alignment horizontal="center" vertical="center"/>
    </xf>
    <xf numFmtId="49" fontId="8" fillId="2" borderId="24" xfId="0" applyNumberFormat="1" applyFont="1" applyFill="1" applyBorder="1" applyAlignment="1">
      <alignment horizontal="center" vertical="center"/>
    </xf>
    <xf numFmtId="49" fontId="8" fillId="2" borderId="23" xfId="0" applyNumberFormat="1" applyFont="1" applyFill="1" applyBorder="1" applyAlignment="1">
      <alignment horizontal="center" vertical="center"/>
    </xf>
    <xf numFmtId="49" fontId="13" fillId="2" borderId="10" xfId="1" applyNumberFormat="1" applyFont="1" applyFill="1" applyBorder="1" applyAlignment="1" applyProtection="1">
      <alignment horizontal="center" vertical="center"/>
    </xf>
    <xf numFmtId="49" fontId="13" fillId="2" borderId="25" xfId="1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</cellXfs>
  <cellStyles count="3">
    <cellStyle name="Excel Built-in Normal" xfId="2"/>
    <cellStyle name="Excel_BuiltIn_4 antraštė" xfId="1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7"/>
  <sheetViews>
    <sheetView tabSelected="1" zoomScale="98" zoomScaleNormal="98" workbookViewId="0">
      <selection activeCell="C4" sqref="C4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  <col min="4" max="4" width="15.140625" customWidth="1"/>
    <col min="5" max="5" width="14.42578125" customWidth="1"/>
  </cols>
  <sheetData>
    <row r="1" spans="1:5" ht="15.75" x14ac:dyDescent="0.25">
      <c r="A1" s="1"/>
      <c r="B1" s="1"/>
      <c r="C1" s="1" t="s">
        <v>0</v>
      </c>
      <c r="E1" s="1"/>
    </row>
    <row r="2" spans="1:5" ht="15.75" x14ac:dyDescent="0.25">
      <c r="A2" s="1"/>
      <c r="B2" s="1"/>
      <c r="C2" s="1" t="s">
        <v>1</v>
      </c>
      <c r="E2" s="1"/>
    </row>
    <row r="3" spans="1:5" ht="15.75" x14ac:dyDescent="0.25">
      <c r="A3" s="1"/>
      <c r="B3" s="1"/>
      <c r="C3" s="1" t="s">
        <v>141</v>
      </c>
      <c r="E3" s="1"/>
    </row>
    <row r="4" spans="1:5" ht="15.75" x14ac:dyDescent="0.25">
      <c r="A4" s="1"/>
      <c r="B4" s="1"/>
      <c r="C4" s="1" t="s">
        <v>121</v>
      </c>
      <c r="E4" s="1"/>
    </row>
    <row r="5" spans="1:5" ht="15.75" x14ac:dyDescent="0.25">
      <c r="A5" s="1"/>
      <c r="B5" s="1"/>
      <c r="C5" s="1"/>
      <c r="D5" s="1"/>
      <c r="E5" s="1"/>
    </row>
    <row r="6" spans="1:5" ht="15.75" x14ac:dyDescent="0.25">
      <c r="A6" s="1"/>
      <c r="B6" s="1"/>
      <c r="C6" s="1"/>
      <c r="D6" s="1"/>
      <c r="E6" s="1"/>
    </row>
    <row r="7" spans="1:5" ht="32.25" customHeight="1" x14ac:dyDescent="0.25">
      <c r="A7" s="137" t="s">
        <v>132</v>
      </c>
      <c r="B7" s="137"/>
      <c r="C7" s="137"/>
      <c r="D7" s="137"/>
      <c r="E7" s="137"/>
    </row>
    <row r="8" spans="1:5" ht="15.75" x14ac:dyDescent="0.25">
      <c r="A8" s="1"/>
      <c r="B8" s="1"/>
      <c r="C8" s="1"/>
      <c r="D8" s="1"/>
      <c r="E8" s="1"/>
    </row>
    <row r="9" spans="1:5" ht="15.75" x14ac:dyDescent="0.25">
      <c r="A9" s="1"/>
      <c r="B9" s="1"/>
      <c r="C9" s="1"/>
      <c r="D9" s="1"/>
      <c r="E9" s="1" t="s">
        <v>2</v>
      </c>
    </row>
    <row r="10" spans="1:5" ht="25.5" x14ac:dyDescent="0.25">
      <c r="A10" s="63" t="s">
        <v>3</v>
      </c>
      <c r="B10" s="64" t="s">
        <v>4</v>
      </c>
      <c r="C10" s="63" t="s">
        <v>5</v>
      </c>
      <c r="D10" s="64" t="s">
        <v>133</v>
      </c>
      <c r="E10" s="63" t="s">
        <v>6</v>
      </c>
    </row>
    <row r="11" spans="1:5" s="30" customFormat="1" ht="18" customHeight="1" x14ac:dyDescent="0.25">
      <c r="A11" s="140" t="s">
        <v>7</v>
      </c>
      <c r="B11" s="7" t="s">
        <v>8</v>
      </c>
      <c r="C11" s="8"/>
      <c r="D11" s="9">
        <f>SUM(D12)</f>
        <v>0.2</v>
      </c>
      <c r="E11" s="65">
        <f>SUM(E13:E13)</f>
        <v>0</v>
      </c>
    </row>
    <row r="12" spans="1:5" s="30" customFormat="1" x14ac:dyDescent="0.25">
      <c r="A12" s="141"/>
      <c r="B12" s="14" t="s">
        <v>123</v>
      </c>
      <c r="C12" s="11" t="s">
        <v>9</v>
      </c>
      <c r="D12" s="12">
        <f>SUM(D13)</f>
        <v>0.2</v>
      </c>
      <c r="E12" s="66">
        <f>SUM(E13)</f>
        <v>0</v>
      </c>
    </row>
    <row r="13" spans="1:5" s="30" customFormat="1" ht="15" customHeight="1" x14ac:dyDescent="0.25">
      <c r="A13" s="141"/>
      <c r="B13" s="31" t="s">
        <v>16</v>
      </c>
      <c r="C13" s="124"/>
      <c r="D13" s="19">
        <f>SUM(D14)</f>
        <v>0.2</v>
      </c>
      <c r="E13" s="6"/>
    </row>
    <row r="14" spans="1:5" s="35" customFormat="1" ht="15" customHeight="1" x14ac:dyDescent="0.25">
      <c r="A14" s="142"/>
      <c r="B14" s="58" t="s">
        <v>13</v>
      </c>
      <c r="C14" s="125"/>
      <c r="D14" s="67">
        <v>0.2</v>
      </c>
      <c r="E14" s="68"/>
    </row>
    <row r="15" spans="1:5" s="30" customFormat="1" ht="18" customHeight="1" x14ac:dyDescent="0.25">
      <c r="A15" s="148" t="s">
        <v>10</v>
      </c>
      <c r="B15" s="71" t="s">
        <v>11</v>
      </c>
      <c r="C15" s="72"/>
      <c r="D15" s="73">
        <f>SUM(D33+D31+D24+D28+D21+D16+D38)</f>
        <v>632.1</v>
      </c>
      <c r="E15" s="97">
        <f>SUM(E33+E31+E24+E28+E21+E16+E38)</f>
        <v>0</v>
      </c>
    </row>
    <row r="16" spans="1:5" s="30" customFormat="1" ht="15" customHeight="1" x14ac:dyDescent="0.25">
      <c r="A16" s="149"/>
      <c r="B16" s="13" t="s">
        <v>123</v>
      </c>
      <c r="C16" s="11" t="s">
        <v>9</v>
      </c>
      <c r="D16" s="12">
        <f t="shared" ref="D16:E16" si="0">SUM(D20+D17)</f>
        <v>48.7</v>
      </c>
      <c r="E16" s="74">
        <f t="shared" si="0"/>
        <v>0</v>
      </c>
    </row>
    <row r="17" spans="1:5" s="30" customFormat="1" ht="15" customHeight="1" x14ac:dyDescent="0.25">
      <c r="A17" s="149"/>
      <c r="B17" s="36" t="s">
        <v>16</v>
      </c>
      <c r="C17" s="124"/>
      <c r="D17" s="37">
        <f t="shared" ref="D17" si="1">SUM(D18:D19)</f>
        <v>19.100000000000001</v>
      </c>
      <c r="E17" s="75"/>
    </row>
    <row r="18" spans="1:5" s="35" customFormat="1" ht="15" customHeight="1" x14ac:dyDescent="0.25">
      <c r="A18" s="149"/>
      <c r="B18" s="38" t="s">
        <v>13</v>
      </c>
      <c r="C18" s="125"/>
      <c r="D18" s="33">
        <v>19.100000000000001</v>
      </c>
      <c r="E18" s="76"/>
    </row>
    <row r="19" spans="1:5" s="35" customFormat="1" ht="15" customHeight="1" x14ac:dyDescent="0.25">
      <c r="A19" s="149"/>
      <c r="B19" s="38" t="s">
        <v>134</v>
      </c>
      <c r="C19" s="125"/>
      <c r="D19" s="33">
        <v>0</v>
      </c>
      <c r="E19" s="76"/>
    </row>
    <row r="20" spans="1:5" s="30" customFormat="1" ht="15" customHeight="1" x14ac:dyDescent="0.25">
      <c r="A20" s="149"/>
      <c r="B20" s="39" t="s">
        <v>14</v>
      </c>
      <c r="C20" s="126"/>
      <c r="D20" s="40">
        <v>29.6</v>
      </c>
      <c r="E20" s="77"/>
    </row>
    <row r="21" spans="1:5" s="30" customFormat="1" ht="15" customHeight="1" x14ac:dyDescent="0.25">
      <c r="A21" s="149"/>
      <c r="B21" s="10" t="s">
        <v>114</v>
      </c>
      <c r="C21" s="15" t="s">
        <v>17</v>
      </c>
      <c r="D21" s="17">
        <f t="shared" ref="D21:E21" si="2">SUM(D22)</f>
        <v>0.1</v>
      </c>
      <c r="E21" s="96">
        <f t="shared" si="2"/>
        <v>0</v>
      </c>
    </row>
    <row r="22" spans="1:5" s="30" customFormat="1" ht="15" customHeight="1" x14ac:dyDescent="0.25">
      <c r="A22" s="149"/>
      <c r="B22" s="36" t="s">
        <v>16</v>
      </c>
      <c r="C22" s="124"/>
      <c r="D22" s="79">
        <f>SUM(D23)</f>
        <v>0.1</v>
      </c>
      <c r="E22" s="79"/>
    </row>
    <row r="23" spans="1:5" s="35" customFormat="1" ht="15" customHeight="1" x14ac:dyDescent="0.25">
      <c r="A23" s="149"/>
      <c r="B23" s="41" t="s">
        <v>13</v>
      </c>
      <c r="C23" s="126"/>
      <c r="D23" s="33">
        <v>0.1</v>
      </c>
      <c r="E23" s="76"/>
    </row>
    <row r="24" spans="1:5" s="30" customFormat="1" ht="27" x14ac:dyDescent="0.25">
      <c r="A24" s="149"/>
      <c r="B24" s="18" t="s">
        <v>124</v>
      </c>
      <c r="C24" s="11" t="s">
        <v>19</v>
      </c>
      <c r="D24" s="17">
        <f t="shared" ref="D24:E24" si="3">SUM(D25)</f>
        <v>118</v>
      </c>
      <c r="E24" s="96">
        <f t="shared" si="3"/>
        <v>0</v>
      </c>
    </row>
    <row r="25" spans="1:5" s="30" customFormat="1" ht="15" customHeight="1" x14ac:dyDescent="0.25">
      <c r="A25" s="149"/>
      <c r="B25" s="36" t="s">
        <v>16</v>
      </c>
      <c r="C25" s="143"/>
      <c r="D25" s="80">
        <f t="shared" ref="D25" si="4">SUM(D26:D27)</f>
        <v>118</v>
      </c>
      <c r="E25" s="80"/>
    </row>
    <row r="26" spans="1:5" s="35" customFormat="1" ht="15" customHeight="1" x14ac:dyDescent="0.25">
      <c r="A26" s="149"/>
      <c r="B26" s="38" t="s">
        <v>13</v>
      </c>
      <c r="C26" s="144"/>
      <c r="D26" s="33">
        <v>18</v>
      </c>
      <c r="E26" s="76"/>
    </row>
    <row r="27" spans="1:5" s="35" customFormat="1" ht="15" customHeight="1" x14ac:dyDescent="0.25">
      <c r="A27" s="149"/>
      <c r="B27" s="41" t="s">
        <v>134</v>
      </c>
      <c r="C27" s="145"/>
      <c r="D27" s="33">
        <v>100</v>
      </c>
      <c r="E27" s="76"/>
    </row>
    <row r="28" spans="1:5" s="30" customFormat="1" ht="15" customHeight="1" x14ac:dyDescent="0.25">
      <c r="A28" s="149"/>
      <c r="B28" s="18" t="s">
        <v>116</v>
      </c>
      <c r="C28" s="15" t="s">
        <v>20</v>
      </c>
      <c r="D28" s="17">
        <f t="shared" ref="D28:E28" si="5">SUM(D29)</f>
        <v>14.1</v>
      </c>
      <c r="E28" s="96">
        <f t="shared" si="5"/>
        <v>0</v>
      </c>
    </row>
    <row r="29" spans="1:5" s="30" customFormat="1" ht="15" customHeight="1" x14ac:dyDescent="0.25">
      <c r="A29" s="149"/>
      <c r="B29" s="36" t="s">
        <v>16</v>
      </c>
      <c r="C29" s="146"/>
      <c r="D29" s="80">
        <f>SUM(D30:D30)</f>
        <v>14.1</v>
      </c>
      <c r="E29" s="80"/>
    </row>
    <row r="30" spans="1:5" s="35" customFormat="1" ht="15" customHeight="1" x14ac:dyDescent="0.25">
      <c r="A30" s="149"/>
      <c r="B30" s="38" t="s">
        <v>13</v>
      </c>
      <c r="C30" s="132"/>
      <c r="D30" s="33">
        <v>14.1</v>
      </c>
      <c r="E30" s="76"/>
    </row>
    <row r="31" spans="1:5" s="30" customFormat="1" ht="15" customHeight="1" x14ac:dyDescent="0.25">
      <c r="A31" s="149"/>
      <c r="B31" s="16" t="s">
        <v>117</v>
      </c>
      <c r="C31" s="15" t="s">
        <v>21</v>
      </c>
      <c r="D31" s="78">
        <f>SUM(D32)</f>
        <v>30.4</v>
      </c>
      <c r="E31" s="96">
        <f>SUM(E32)</f>
        <v>0</v>
      </c>
    </row>
    <row r="32" spans="1:5" s="30" customFormat="1" ht="15" customHeight="1" x14ac:dyDescent="0.25">
      <c r="A32" s="149"/>
      <c r="B32" s="42" t="s">
        <v>22</v>
      </c>
      <c r="C32" s="59"/>
      <c r="D32" s="19">
        <v>30.4</v>
      </c>
      <c r="E32" s="79"/>
    </row>
    <row r="33" spans="1:5" s="30" customFormat="1" ht="15" customHeight="1" x14ac:dyDescent="0.25">
      <c r="A33" s="149"/>
      <c r="B33" s="18" t="s">
        <v>125</v>
      </c>
      <c r="C33" s="15" t="s">
        <v>23</v>
      </c>
      <c r="D33" s="17">
        <f t="shared" ref="D33:E33" si="6">SUM(D34+D37)</f>
        <v>402.4</v>
      </c>
      <c r="E33" s="96">
        <f t="shared" si="6"/>
        <v>0</v>
      </c>
    </row>
    <row r="34" spans="1:5" s="30" customFormat="1" ht="15" customHeight="1" x14ac:dyDescent="0.25">
      <c r="A34" s="149"/>
      <c r="B34" s="36" t="s">
        <v>16</v>
      </c>
      <c r="C34" s="127"/>
      <c r="D34" s="79">
        <f>SUM(D35:D36)</f>
        <v>172.5</v>
      </c>
      <c r="E34" s="79"/>
    </row>
    <row r="35" spans="1:5" s="30" customFormat="1" ht="15" customHeight="1" x14ac:dyDescent="0.25">
      <c r="A35" s="149"/>
      <c r="B35" s="38" t="s">
        <v>13</v>
      </c>
      <c r="C35" s="129"/>
      <c r="D35" s="33">
        <v>0.2</v>
      </c>
      <c r="E35" s="76"/>
    </row>
    <row r="36" spans="1:5" s="30" customFormat="1" ht="15" customHeight="1" x14ac:dyDescent="0.25">
      <c r="A36" s="149"/>
      <c r="B36" s="38" t="s">
        <v>137</v>
      </c>
      <c r="C36" s="129"/>
      <c r="D36" s="33">
        <v>172.3</v>
      </c>
      <c r="E36" s="76"/>
    </row>
    <row r="37" spans="1:5" s="30" customFormat="1" ht="15" customHeight="1" x14ac:dyDescent="0.25">
      <c r="A37" s="149"/>
      <c r="B37" s="42" t="s">
        <v>22</v>
      </c>
      <c r="C37" s="128"/>
      <c r="D37" s="19">
        <v>229.9</v>
      </c>
      <c r="E37" s="81"/>
    </row>
    <row r="38" spans="1:5" s="30" customFormat="1" ht="15" customHeight="1" x14ac:dyDescent="0.25">
      <c r="A38" s="149"/>
      <c r="B38" s="10" t="s">
        <v>136</v>
      </c>
      <c r="C38" s="15" t="s">
        <v>135</v>
      </c>
      <c r="D38" s="17">
        <f t="shared" ref="D38:E38" si="7">SUM(D39)</f>
        <v>18.399999999999999</v>
      </c>
      <c r="E38" s="96">
        <f t="shared" si="7"/>
        <v>0</v>
      </c>
    </row>
    <row r="39" spans="1:5" s="30" customFormat="1" ht="15" customHeight="1" x14ac:dyDescent="0.25">
      <c r="A39" s="149"/>
      <c r="B39" s="36" t="s">
        <v>16</v>
      </c>
      <c r="C39" s="124"/>
      <c r="D39" s="79">
        <f>SUM(D40)</f>
        <v>18.399999999999999</v>
      </c>
      <c r="E39" s="79"/>
    </row>
    <row r="40" spans="1:5" s="30" customFormat="1" ht="15" customHeight="1" x14ac:dyDescent="0.25">
      <c r="A40" s="150"/>
      <c r="B40" s="38" t="s">
        <v>13</v>
      </c>
      <c r="C40" s="125"/>
      <c r="D40" s="67">
        <v>18.399999999999999</v>
      </c>
      <c r="E40" s="82"/>
    </row>
    <row r="41" spans="1:5" s="30" customFormat="1" ht="18" customHeight="1" x14ac:dyDescent="0.25">
      <c r="A41" s="160" t="s">
        <v>24</v>
      </c>
      <c r="B41" s="83" t="s">
        <v>25</v>
      </c>
      <c r="C41" s="84"/>
      <c r="D41" s="85">
        <f>SUM(D42+D46+D50+D53)</f>
        <v>44.7</v>
      </c>
      <c r="E41" s="88">
        <f>SUM(E42+E46+E50+E53)</f>
        <v>0</v>
      </c>
    </row>
    <row r="42" spans="1:5" s="30" customFormat="1" ht="15" customHeight="1" x14ac:dyDescent="0.25">
      <c r="A42" s="161"/>
      <c r="B42" s="13" t="s">
        <v>123</v>
      </c>
      <c r="C42" s="11" t="s">
        <v>9</v>
      </c>
      <c r="D42" s="12">
        <f>SUM(D43)</f>
        <v>19.7</v>
      </c>
      <c r="E42" s="74">
        <f>SUM(E43)</f>
        <v>0</v>
      </c>
    </row>
    <row r="43" spans="1:5" s="30" customFormat="1" ht="15" customHeight="1" x14ac:dyDescent="0.25">
      <c r="A43" s="161"/>
      <c r="B43" s="36" t="s">
        <v>16</v>
      </c>
      <c r="C43" s="124"/>
      <c r="D43" s="80">
        <f t="shared" ref="D43" si="8">SUM(D44:D45)</f>
        <v>19.7</v>
      </c>
      <c r="E43" s="80"/>
    </row>
    <row r="44" spans="1:5" s="35" customFormat="1" ht="15" customHeight="1" x14ac:dyDescent="0.25">
      <c r="A44" s="161"/>
      <c r="B44" s="38" t="s">
        <v>13</v>
      </c>
      <c r="C44" s="125"/>
      <c r="D44" s="33">
        <v>0.7</v>
      </c>
      <c r="E44" s="76"/>
    </row>
    <row r="45" spans="1:5" s="35" customFormat="1" ht="15" customHeight="1" x14ac:dyDescent="0.25">
      <c r="A45" s="161"/>
      <c r="B45" s="41" t="s">
        <v>134</v>
      </c>
      <c r="C45" s="126"/>
      <c r="D45" s="33">
        <v>19</v>
      </c>
      <c r="E45" s="76"/>
    </row>
    <row r="46" spans="1:5" s="35" customFormat="1" ht="27" x14ac:dyDescent="0.25">
      <c r="A46" s="161"/>
      <c r="B46" s="18" t="s">
        <v>126</v>
      </c>
      <c r="C46" s="11" t="s">
        <v>19</v>
      </c>
      <c r="D46" s="17">
        <f>SUM(D47+D49)</f>
        <v>20.3</v>
      </c>
      <c r="E46" s="96">
        <f>SUM(E47+E49)</f>
        <v>0</v>
      </c>
    </row>
    <row r="47" spans="1:5" s="30" customFormat="1" ht="15" customHeight="1" x14ac:dyDescent="0.25">
      <c r="A47" s="161"/>
      <c r="B47" s="36" t="s">
        <v>16</v>
      </c>
      <c r="C47" s="124"/>
      <c r="D47" s="80">
        <f>SUM(D48:D48)</f>
        <v>20</v>
      </c>
      <c r="E47" s="80"/>
    </row>
    <row r="48" spans="1:5" s="35" customFormat="1" ht="15" customHeight="1" x14ac:dyDescent="0.25">
      <c r="A48" s="161"/>
      <c r="B48" s="38" t="s">
        <v>134</v>
      </c>
      <c r="C48" s="125"/>
      <c r="D48" s="33">
        <v>20</v>
      </c>
      <c r="E48" s="76"/>
    </row>
    <row r="49" spans="1:5" s="30" customFormat="1" ht="15" customHeight="1" x14ac:dyDescent="0.25">
      <c r="A49" s="161"/>
      <c r="B49" s="39" t="s">
        <v>14</v>
      </c>
      <c r="C49" s="126"/>
      <c r="D49" s="19">
        <v>0.3</v>
      </c>
      <c r="E49" s="79"/>
    </row>
    <row r="50" spans="1:5" s="30" customFormat="1" x14ac:dyDescent="0.25">
      <c r="A50" s="161"/>
      <c r="B50" s="16" t="s">
        <v>127</v>
      </c>
      <c r="C50" s="11" t="s">
        <v>20</v>
      </c>
      <c r="D50" s="17">
        <f t="shared" ref="D50:E50" si="9">SUM(D52)</f>
        <v>0.2</v>
      </c>
      <c r="E50" s="96">
        <f t="shared" si="9"/>
        <v>0</v>
      </c>
    </row>
    <row r="51" spans="1:5" s="30" customFormat="1" ht="15" customHeight="1" x14ac:dyDescent="0.25">
      <c r="A51" s="161"/>
      <c r="B51" s="36" t="s">
        <v>16</v>
      </c>
      <c r="C51" s="124"/>
      <c r="D51" s="79">
        <f>SUM(D52)</f>
        <v>0.2</v>
      </c>
      <c r="E51" s="79"/>
    </row>
    <row r="52" spans="1:5" s="30" customFormat="1" ht="15" customHeight="1" x14ac:dyDescent="0.25">
      <c r="A52" s="161"/>
      <c r="B52" s="41" t="s">
        <v>13</v>
      </c>
      <c r="C52" s="126"/>
      <c r="D52" s="33">
        <v>0.2</v>
      </c>
      <c r="E52" s="76"/>
    </row>
    <row r="53" spans="1:5" s="30" customFormat="1" ht="15" customHeight="1" x14ac:dyDescent="0.25">
      <c r="A53" s="161"/>
      <c r="B53" s="18" t="s">
        <v>125</v>
      </c>
      <c r="C53" s="15" t="s">
        <v>23</v>
      </c>
      <c r="D53" s="17">
        <f>SUM(D54)</f>
        <v>4.5</v>
      </c>
      <c r="E53" s="96">
        <f t="shared" ref="E53" si="10">SUM(E54+E57)</f>
        <v>0</v>
      </c>
    </row>
    <row r="54" spans="1:5" s="30" customFormat="1" ht="15" customHeight="1" x14ac:dyDescent="0.25">
      <c r="A54" s="161"/>
      <c r="B54" s="36" t="s">
        <v>16</v>
      </c>
      <c r="C54" s="124"/>
      <c r="D54" s="79">
        <f>SUM(D55)</f>
        <v>4.5</v>
      </c>
      <c r="E54" s="79"/>
    </row>
    <row r="55" spans="1:5" s="30" customFormat="1" ht="15" customHeight="1" x14ac:dyDescent="0.25">
      <c r="A55" s="161"/>
      <c r="B55" s="41" t="s">
        <v>134</v>
      </c>
      <c r="C55" s="126"/>
      <c r="D55" s="86">
        <v>4.5</v>
      </c>
      <c r="E55" s="87"/>
    </row>
    <row r="56" spans="1:5" s="30" customFormat="1" ht="18" customHeight="1" x14ac:dyDescent="0.25">
      <c r="A56" s="117" t="s">
        <v>122</v>
      </c>
      <c r="B56" s="112" t="s">
        <v>26</v>
      </c>
      <c r="C56" s="69"/>
      <c r="D56" s="70">
        <f>SUM(D65+D61+D57)</f>
        <v>62.099999999999994</v>
      </c>
      <c r="E56" s="95">
        <f>SUM(E65+E61+E57)</f>
        <v>0</v>
      </c>
    </row>
    <row r="57" spans="1:5" s="30" customFormat="1" ht="15" customHeight="1" x14ac:dyDescent="0.25">
      <c r="A57" s="118"/>
      <c r="B57" s="14" t="s">
        <v>123</v>
      </c>
      <c r="C57" s="11" t="s">
        <v>9</v>
      </c>
      <c r="D57" s="12">
        <f>SUM(D58)</f>
        <v>46.8</v>
      </c>
      <c r="E57" s="66">
        <f>SUM(E58)</f>
        <v>0</v>
      </c>
    </row>
    <row r="58" spans="1:5" s="30" customFormat="1" ht="15" customHeight="1" x14ac:dyDescent="0.25">
      <c r="A58" s="118"/>
      <c r="B58" s="31" t="s">
        <v>16</v>
      </c>
      <c r="C58" s="124"/>
      <c r="D58" s="19">
        <f>SUM(D59:D60)</f>
        <v>46.8</v>
      </c>
      <c r="E58" s="6"/>
    </row>
    <row r="59" spans="1:5" s="30" customFormat="1" ht="15" customHeight="1" x14ac:dyDescent="0.25">
      <c r="A59" s="118"/>
      <c r="B59" s="58" t="s">
        <v>13</v>
      </c>
      <c r="C59" s="125"/>
      <c r="D59" s="33">
        <v>1.8</v>
      </c>
      <c r="E59" s="34"/>
    </row>
    <row r="60" spans="1:5" s="30" customFormat="1" ht="15" customHeight="1" x14ac:dyDescent="0.25">
      <c r="A60" s="118"/>
      <c r="B60" s="32" t="s">
        <v>134</v>
      </c>
      <c r="C60" s="126"/>
      <c r="D60" s="33">
        <v>45</v>
      </c>
      <c r="E60" s="34"/>
    </row>
    <row r="61" spans="1:5" s="30" customFormat="1" ht="27" x14ac:dyDescent="0.25">
      <c r="A61" s="118"/>
      <c r="B61" s="113" t="s">
        <v>126</v>
      </c>
      <c r="C61" s="29" t="s">
        <v>19</v>
      </c>
      <c r="D61" s="17">
        <f>SUM(D62+D64)</f>
        <v>15.2</v>
      </c>
      <c r="E61" s="91">
        <f>SUM(E62+E64)</f>
        <v>0</v>
      </c>
    </row>
    <row r="62" spans="1:5" s="30" customFormat="1" ht="15" customHeight="1" x14ac:dyDescent="0.25">
      <c r="A62" s="118"/>
      <c r="B62" s="31" t="s">
        <v>16</v>
      </c>
      <c r="C62" s="131"/>
      <c r="D62" s="6">
        <f>SUM(D63:D63)</f>
        <v>12</v>
      </c>
      <c r="E62" s="6"/>
    </row>
    <row r="63" spans="1:5" s="35" customFormat="1" ht="15" customHeight="1" x14ac:dyDescent="0.25">
      <c r="A63" s="118"/>
      <c r="B63" s="58" t="s">
        <v>134</v>
      </c>
      <c r="C63" s="132"/>
      <c r="D63" s="43">
        <v>12</v>
      </c>
      <c r="E63" s="43"/>
    </row>
    <row r="64" spans="1:5" s="30" customFormat="1" ht="15" customHeight="1" x14ac:dyDescent="0.25">
      <c r="A64" s="118"/>
      <c r="B64" s="111" t="s">
        <v>14</v>
      </c>
      <c r="C64" s="133"/>
      <c r="D64" s="6">
        <v>3.2</v>
      </c>
      <c r="E64" s="6"/>
    </row>
    <row r="65" spans="1:5" s="30" customFormat="1" x14ac:dyDescent="0.25">
      <c r="A65" s="118"/>
      <c r="B65" s="110" t="s">
        <v>127</v>
      </c>
      <c r="C65" s="11" t="s">
        <v>20</v>
      </c>
      <c r="D65" s="17">
        <f t="shared" ref="D65:E65" si="11">SUM(D67)</f>
        <v>0.1</v>
      </c>
      <c r="E65" s="91">
        <f t="shared" si="11"/>
        <v>0</v>
      </c>
    </row>
    <row r="66" spans="1:5" s="30" customFormat="1" ht="15" customHeight="1" x14ac:dyDescent="0.25">
      <c r="A66" s="118"/>
      <c r="B66" s="31" t="s">
        <v>16</v>
      </c>
      <c r="C66" s="124"/>
      <c r="D66" s="6">
        <f>SUM(D67)</f>
        <v>0.1</v>
      </c>
      <c r="E66" s="6"/>
    </row>
    <row r="67" spans="1:5" s="30" customFormat="1" ht="15" customHeight="1" x14ac:dyDescent="0.25">
      <c r="A67" s="119"/>
      <c r="B67" s="32" t="s">
        <v>13</v>
      </c>
      <c r="C67" s="126"/>
      <c r="D67" s="33">
        <v>0.1</v>
      </c>
      <c r="E67" s="34"/>
    </row>
    <row r="68" spans="1:5" s="30" customFormat="1" ht="18" customHeight="1" x14ac:dyDescent="0.25">
      <c r="A68" s="117" t="s">
        <v>27</v>
      </c>
      <c r="B68" s="109" t="s">
        <v>28</v>
      </c>
      <c r="C68" s="23"/>
      <c r="D68" s="21">
        <f>SUM(D69+D73+D75)</f>
        <v>21</v>
      </c>
      <c r="E68" s="90">
        <f>SUM(E69+E73+E75)</f>
        <v>0</v>
      </c>
    </row>
    <row r="69" spans="1:5" s="30" customFormat="1" ht="18" customHeight="1" x14ac:dyDescent="0.25">
      <c r="A69" s="118"/>
      <c r="B69" s="14" t="s">
        <v>123</v>
      </c>
      <c r="C69" s="11" t="s">
        <v>9</v>
      </c>
      <c r="D69" s="12">
        <f>SUM(D70)</f>
        <v>19.899999999999999</v>
      </c>
      <c r="E69" s="66">
        <f>SUM(E70)</f>
        <v>0</v>
      </c>
    </row>
    <row r="70" spans="1:5" s="30" customFormat="1" ht="15" customHeight="1" x14ac:dyDescent="0.25">
      <c r="A70" s="118"/>
      <c r="B70" s="31" t="s">
        <v>16</v>
      </c>
      <c r="C70" s="124"/>
      <c r="D70" s="6">
        <f>SUM(D71:D72)</f>
        <v>19.899999999999999</v>
      </c>
      <c r="E70" s="89"/>
    </row>
    <row r="71" spans="1:5" s="35" customFormat="1" ht="15" customHeight="1" x14ac:dyDescent="0.25">
      <c r="A71" s="118"/>
      <c r="B71" s="58" t="s">
        <v>13</v>
      </c>
      <c r="C71" s="125"/>
      <c r="D71" s="44">
        <v>0.9</v>
      </c>
      <c r="E71" s="43"/>
    </row>
    <row r="72" spans="1:5" s="35" customFormat="1" ht="15" customHeight="1" x14ac:dyDescent="0.25">
      <c r="A72" s="118"/>
      <c r="B72" s="32" t="s">
        <v>134</v>
      </c>
      <c r="C72" s="126"/>
      <c r="D72" s="44">
        <v>19</v>
      </c>
      <c r="E72" s="43"/>
    </row>
    <row r="73" spans="1:5" s="45" customFormat="1" ht="27" x14ac:dyDescent="0.25">
      <c r="A73" s="118"/>
      <c r="B73" s="110" t="s">
        <v>126</v>
      </c>
      <c r="C73" s="94" t="s">
        <v>19</v>
      </c>
      <c r="D73" s="17">
        <f>SUM(D74)</f>
        <v>1</v>
      </c>
      <c r="E73" s="91">
        <f>SUM(E74)</f>
        <v>0</v>
      </c>
    </row>
    <row r="74" spans="1:5" s="30" customFormat="1" ht="15" customHeight="1" x14ac:dyDescent="0.25">
      <c r="A74" s="118"/>
      <c r="B74" s="111" t="s">
        <v>14</v>
      </c>
      <c r="C74" s="60"/>
      <c r="D74" s="19">
        <v>1</v>
      </c>
      <c r="E74" s="6"/>
    </row>
    <row r="75" spans="1:5" s="30" customFormat="1" x14ac:dyDescent="0.25">
      <c r="A75" s="118"/>
      <c r="B75" s="110" t="s">
        <v>127</v>
      </c>
      <c r="C75" s="11" t="s">
        <v>20</v>
      </c>
      <c r="D75" s="17">
        <f t="shared" ref="D75:E75" si="12">SUM(D77)</f>
        <v>0.1</v>
      </c>
      <c r="E75" s="91">
        <f t="shared" si="12"/>
        <v>0</v>
      </c>
    </row>
    <row r="76" spans="1:5" s="30" customFormat="1" x14ac:dyDescent="0.25">
      <c r="A76" s="118"/>
      <c r="B76" s="31" t="s">
        <v>16</v>
      </c>
      <c r="C76" s="124"/>
      <c r="D76" s="6">
        <f>SUM(D77)</f>
        <v>0.1</v>
      </c>
      <c r="E76" s="6"/>
    </row>
    <row r="77" spans="1:5" s="30" customFormat="1" x14ac:dyDescent="0.25">
      <c r="A77" s="119"/>
      <c r="B77" s="32" t="s">
        <v>13</v>
      </c>
      <c r="C77" s="126"/>
      <c r="D77" s="33">
        <v>0.1</v>
      </c>
      <c r="E77" s="34"/>
    </row>
    <row r="78" spans="1:5" s="30" customFormat="1" ht="18" customHeight="1" x14ac:dyDescent="0.25">
      <c r="A78" s="117" t="s">
        <v>29</v>
      </c>
      <c r="B78" s="109" t="s">
        <v>30</v>
      </c>
      <c r="C78" s="26"/>
      <c r="D78" s="21">
        <f>SUM(D79+D86+D91+D83)</f>
        <v>46.5</v>
      </c>
      <c r="E78" s="90">
        <f>SUM(E79+E86+E91+E83)</f>
        <v>0</v>
      </c>
    </row>
    <row r="79" spans="1:5" s="30" customFormat="1" ht="15" customHeight="1" x14ac:dyDescent="0.25">
      <c r="A79" s="118"/>
      <c r="B79" s="14" t="s">
        <v>123</v>
      </c>
      <c r="C79" s="11" t="s">
        <v>9</v>
      </c>
      <c r="D79" s="12">
        <f>SUM(D80)</f>
        <v>19.7</v>
      </c>
      <c r="E79" s="66">
        <f>SUM(E80)</f>
        <v>0</v>
      </c>
    </row>
    <row r="80" spans="1:5" s="30" customFormat="1" ht="15" customHeight="1" x14ac:dyDescent="0.25">
      <c r="A80" s="118"/>
      <c r="B80" s="31" t="s">
        <v>16</v>
      </c>
      <c r="C80" s="124"/>
      <c r="D80" s="6">
        <f>SUM(D81:D82)</f>
        <v>19.7</v>
      </c>
      <c r="E80" s="6"/>
    </row>
    <row r="81" spans="1:5" s="35" customFormat="1" ht="15" customHeight="1" x14ac:dyDescent="0.25">
      <c r="A81" s="118"/>
      <c r="B81" s="58" t="s">
        <v>13</v>
      </c>
      <c r="C81" s="125"/>
      <c r="D81" s="44">
        <v>1.7</v>
      </c>
      <c r="E81" s="43"/>
    </row>
    <row r="82" spans="1:5" s="35" customFormat="1" ht="15" customHeight="1" x14ac:dyDescent="0.25">
      <c r="A82" s="118"/>
      <c r="B82" s="58" t="s">
        <v>134</v>
      </c>
      <c r="C82" s="125"/>
      <c r="D82" s="44">
        <v>18</v>
      </c>
      <c r="E82" s="43"/>
    </row>
    <row r="83" spans="1:5" s="35" customFormat="1" ht="15" customHeight="1" x14ac:dyDescent="0.25">
      <c r="A83" s="118"/>
      <c r="B83" s="14" t="s">
        <v>114</v>
      </c>
      <c r="C83" s="15" t="s">
        <v>17</v>
      </c>
      <c r="D83" s="17">
        <f t="shared" ref="D83:E83" si="13">SUM(D84)</f>
        <v>22</v>
      </c>
      <c r="E83" s="91">
        <f t="shared" si="13"/>
        <v>0</v>
      </c>
    </row>
    <row r="84" spans="1:5" s="35" customFormat="1" ht="15" customHeight="1" x14ac:dyDescent="0.25">
      <c r="A84" s="118"/>
      <c r="B84" s="31" t="s">
        <v>16</v>
      </c>
      <c r="C84" s="127"/>
      <c r="D84" s="19">
        <f>SUM(D85)</f>
        <v>22</v>
      </c>
      <c r="E84" s="6"/>
    </row>
    <row r="85" spans="1:5" s="35" customFormat="1" ht="15" customHeight="1" x14ac:dyDescent="0.25">
      <c r="A85" s="118"/>
      <c r="B85" s="32" t="s">
        <v>134</v>
      </c>
      <c r="C85" s="128"/>
      <c r="D85" s="33">
        <v>22</v>
      </c>
      <c r="E85" s="34"/>
    </row>
    <row r="86" spans="1:5" s="35" customFormat="1" ht="27" x14ac:dyDescent="0.25">
      <c r="A86" s="118"/>
      <c r="B86" s="110" t="s">
        <v>126</v>
      </c>
      <c r="C86" s="92" t="s">
        <v>19</v>
      </c>
      <c r="D86" s="17">
        <f t="shared" ref="D86:E86" si="14">SUM(D87+D90)</f>
        <v>4.5999999999999996</v>
      </c>
      <c r="E86" s="91">
        <f t="shared" si="14"/>
        <v>0</v>
      </c>
    </row>
    <row r="87" spans="1:5" s="30" customFormat="1" ht="15" customHeight="1" x14ac:dyDescent="0.25">
      <c r="A87" s="118"/>
      <c r="B87" s="31" t="s">
        <v>16</v>
      </c>
      <c r="C87" s="151"/>
      <c r="D87" s="6">
        <f>SUM(D88:D89)</f>
        <v>4.0999999999999996</v>
      </c>
      <c r="E87" s="6"/>
    </row>
    <row r="88" spans="1:5" s="35" customFormat="1" ht="15" customHeight="1" x14ac:dyDescent="0.25">
      <c r="A88" s="118"/>
      <c r="B88" s="58" t="s">
        <v>13</v>
      </c>
      <c r="C88" s="152"/>
      <c r="D88" s="44">
        <v>0.1</v>
      </c>
      <c r="E88" s="43"/>
    </row>
    <row r="89" spans="1:5" s="35" customFormat="1" ht="15" customHeight="1" x14ac:dyDescent="0.25">
      <c r="A89" s="118"/>
      <c r="B89" s="58" t="s">
        <v>134</v>
      </c>
      <c r="C89" s="152"/>
      <c r="D89" s="44">
        <v>4</v>
      </c>
      <c r="E89" s="43"/>
    </row>
    <row r="90" spans="1:5" s="30" customFormat="1" ht="15" customHeight="1" x14ac:dyDescent="0.25">
      <c r="A90" s="118"/>
      <c r="B90" s="111" t="s">
        <v>14</v>
      </c>
      <c r="C90" s="153"/>
      <c r="D90" s="19">
        <v>0.5</v>
      </c>
      <c r="E90" s="6"/>
    </row>
    <row r="91" spans="1:5" s="30" customFormat="1" ht="15" customHeight="1" x14ac:dyDescent="0.25">
      <c r="A91" s="118"/>
      <c r="B91" s="114" t="s">
        <v>127</v>
      </c>
      <c r="C91" s="11" t="s">
        <v>20</v>
      </c>
      <c r="D91" s="17">
        <f t="shared" ref="D91:E91" si="15">SUM(D93)</f>
        <v>0.2</v>
      </c>
      <c r="E91" s="91">
        <f t="shared" si="15"/>
        <v>0</v>
      </c>
    </row>
    <row r="92" spans="1:5" s="30" customFormat="1" ht="15" customHeight="1" x14ac:dyDescent="0.25">
      <c r="A92" s="118"/>
      <c r="B92" s="31" t="s">
        <v>16</v>
      </c>
      <c r="C92" s="124"/>
      <c r="D92" s="19">
        <f>SUM(D93)</f>
        <v>0.2</v>
      </c>
      <c r="E92" s="6"/>
    </row>
    <row r="93" spans="1:5" s="30" customFormat="1" ht="15" customHeight="1" x14ac:dyDescent="0.25">
      <c r="A93" s="119"/>
      <c r="B93" s="32" t="s">
        <v>13</v>
      </c>
      <c r="C93" s="126"/>
      <c r="D93" s="33">
        <v>0.2</v>
      </c>
      <c r="E93" s="34"/>
    </row>
    <row r="94" spans="1:5" s="30" customFormat="1" ht="18" customHeight="1" x14ac:dyDescent="0.25">
      <c r="A94" s="117" t="s">
        <v>31</v>
      </c>
      <c r="B94" s="109" t="s">
        <v>32</v>
      </c>
      <c r="C94" s="26"/>
      <c r="D94" s="21">
        <f>SUM(D95+D99+D102+D106)</f>
        <v>63.1</v>
      </c>
      <c r="E94" s="90">
        <f>SUM(E99+E102+E106+E95)</f>
        <v>0</v>
      </c>
    </row>
    <row r="95" spans="1:5" s="30" customFormat="1" ht="15" customHeight="1" x14ac:dyDescent="0.25">
      <c r="A95" s="118"/>
      <c r="B95" s="14" t="s">
        <v>123</v>
      </c>
      <c r="C95" s="11" t="s">
        <v>9</v>
      </c>
      <c r="D95" s="12">
        <f>SUM(D96)</f>
        <v>16.3</v>
      </c>
      <c r="E95" s="66">
        <f>SUM(E96)</f>
        <v>0</v>
      </c>
    </row>
    <row r="96" spans="1:5" s="30" customFormat="1" ht="15" customHeight="1" x14ac:dyDescent="0.25">
      <c r="A96" s="118"/>
      <c r="B96" s="31" t="s">
        <v>16</v>
      </c>
      <c r="C96" s="124"/>
      <c r="D96" s="6">
        <f>SUM(D97:D98)</f>
        <v>16.3</v>
      </c>
      <c r="E96" s="6"/>
    </row>
    <row r="97" spans="1:5" s="35" customFormat="1" ht="15" customHeight="1" x14ac:dyDescent="0.25">
      <c r="A97" s="118"/>
      <c r="B97" s="58" t="s">
        <v>13</v>
      </c>
      <c r="C97" s="125"/>
      <c r="D97" s="44">
        <v>0.9</v>
      </c>
      <c r="E97" s="43"/>
    </row>
    <row r="98" spans="1:5" s="35" customFormat="1" ht="15" customHeight="1" x14ac:dyDescent="0.25">
      <c r="A98" s="118"/>
      <c r="B98" s="32" t="s">
        <v>134</v>
      </c>
      <c r="C98" s="126"/>
      <c r="D98" s="44">
        <v>15.4</v>
      </c>
      <c r="E98" s="43"/>
    </row>
    <row r="99" spans="1:5" s="35" customFormat="1" ht="15" customHeight="1" x14ac:dyDescent="0.25">
      <c r="A99" s="118"/>
      <c r="B99" s="14" t="s">
        <v>114</v>
      </c>
      <c r="C99" s="15" t="s">
        <v>17</v>
      </c>
      <c r="D99" s="17">
        <f t="shared" ref="D99" si="16">SUM(D101)</f>
        <v>34</v>
      </c>
      <c r="E99" s="91">
        <f t="shared" ref="E99" si="17">SUM(E100)</f>
        <v>0</v>
      </c>
    </row>
    <row r="100" spans="1:5" s="35" customFormat="1" ht="15" customHeight="1" x14ac:dyDescent="0.25">
      <c r="A100" s="118"/>
      <c r="B100" s="31" t="s">
        <v>16</v>
      </c>
      <c r="C100" s="127"/>
      <c r="D100" s="6">
        <f>SUM(D101)</f>
        <v>34</v>
      </c>
      <c r="E100" s="6"/>
    </row>
    <row r="101" spans="1:5" s="30" customFormat="1" ht="15" customHeight="1" x14ac:dyDescent="0.25">
      <c r="A101" s="118"/>
      <c r="B101" s="32" t="s">
        <v>134</v>
      </c>
      <c r="C101" s="128"/>
      <c r="D101" s="33">
        <v>34</v>
      </c>
      <c r="E101" s="34"/>
    </row>
    <row r="102" spans="1:5" s="30" customFormat="1" ht="27" x14ac:dyDescent="0.25">
      <c r="A102" s="118"/>
      <c r="B102" s="110" t="s">
        <v>126</v>
      </c>
      <c r="C102" s="15" t="s">
        <v>19</v>
      </c>
      <c r="D102" s="17">
        <f>SUM(D103+D105)</f>
        <v>12.6</v>
      </c>
      <c r="E102" s="91">
        <f>SUM(E105)</f>
        <v>0</v>
      </c>
    </row>
    <row r="103" spans="1:5" s="30" customFormat="1" x14ac:dyDescent="0.25">
      <c r="A103" s="118"/>
      <c r="B103" s="31" t="s">
        <v>16</v>
      </c>
      <c r="C103" s="124"/>
      <c r="D103" s="19">
        <f>SUM(D104)</f>
        <v>11</v>
      </c>
      <c r="E103" s="91"/>
    </row>
    <row r="104" spans="1:5" s="30" customFormat="1" x14ac:dyDescent="0.25">
      <c r="A104" s="118"/>
      <c r="B104" s="58" t="s">
        <v>134</v>
      </c>
      <c r="C104" s="125"/>
      <c r="D104" s="33">
        <v>11</v>
      </c>
      <c r="E104" s="91"/>
    </row>
    <row r="105" spans="1:5" s="30" customFormat="1" ht="15" customHeight="1" x14ac:dyDescent="0.25">
      <c r="A105" s="118"/>
      <c r="B105" s="111" t="s">
        <v>14</v>
      </c>
      <c r="C105" s="147"/>
      <c r="D105" s="19">
        <v>1.6</v>
      </c>
      <c r="E105" s="6"/>
    </row>
    <row r="106" spans="1:5" s="30" customFormat="1" ht="15" customHeight="1" x14ac:dyDescent="0.25">
      <c r="A106" s="118"/>
      <c r="B106" s="113" t="s">
        <v>127</v>
      </c>
      <c r="C106" s="11" t="s">
        <v>20</v>
      </c>
      <c r="D106" s="17">
        <f t="shared" ref="D106:E106" si="18">SUM(D107)</f>
        <v>0.2</v>
      </c>
      <c r="E106" s="91">
        <f t="shared" si="18"/>
        <v>0</v>
      </c>
    </row>
    <row r="107" spans="1:5" s="30" customFormat="1" ht="15" customHeight="1" x14ac:dyDescent="0.25">
      <c r="A107" s="118"/>
      <c r="B107" s="31" t="s">
        <v>12</v>
      </c>
      <c r="C107" s="143"/>
      <c r="D107" s="6">
        <f>SUM(D108:D108)</f>
        <v>0.2</v>
      </c>
      <c r="E107" s="6"/>
    </row>
    <row r="108" spans="1:5" s="35" customFormat="1" ht="15" customHeight="1" x14ac:dyDescent="0.25">
      <c r="A108" s="119"/>
      <c r="B108" s="58" t="s">
        <v>13</v>
      </c>
      <c r="C108" s="144"/>
      <c r="D108" s="44">
        <v>0.2</v>
      </c>
      <c r="E108" s="43"/>
    </row>
    <row r="109" spans="1:5" s="30" customFormat="1" ht="18" customHeight="1" x14ac:dyDescent="0.25">
      <c r="A109" s="117" t="s">
        <v>33</v>
      </c>
      <c r="B109" s="109" t="s">
        <v>34</v>
      </c>
      <c r="C109" s="23"/>
      <c r="D109" s="21">
        <f>SUM(D110+D114+D118)</f>
        <v>26.700000000000003</v>
      </c>
      <c r="E109" s="90">
        <f>SUM(E110+E114+E118)</f>
        <v>0</v>
      </c>
    </row>
    <row r="110" spans="1:5" s="30" customFormat="1" ht="15" customHeight="1" x14ac:dyDescent="0.25">
      <c r="A110" s="118"/>
      <c r="B110" s="14" t="s">
        <v>123</v>
      </c>
      <c r="C110" s="11" t="s">
        <v>9</v>
      </c>
      <c r="D110" s="12">
        <f>SUM(D111)</f>
        <v>3.3</v>
      </c>
      <c r="E110" s="66">
        <f>SUM(E111)</f>
        <v>0</v>
      </c>
    </row>
    <row r="111" spans="1:5" s="30" customFormat="1" ht="15" customHeight="1" x14ac:dyDescent="0.25">
      <c r="A111" s="118"/>
      <c r="B111" s="31" t="s">
        <v>16</v>
      </c>
      <c r="C111" s="124"/>
      <c r="D111" s="6">
        <f>SUM(D112:D113)</f>
        <v>3.3</v>
      </c>
      <c r="E111" s="6"/>
    </row>
    <row r="112" spans="1:5" s="30" customFormat="1" ht="15" customHeight="1" x14ac:dyDescent="0.25">
      <c r="A112" s="118"/>
      <c r="B112" s="58" t="s">
        <v>13</v>
      </c>
      <c r="C112" s="125"/>
      <c r="D112" s="33">
        <v>0.3</v>
      </c>
      <c r="E112" s="34"/>
    </row>
    <row r="113" spans="1:5" s="30" customFormat="1" ht="15" customHeight="1" x14ac:dyDescent="0.25">
      <c r="A113" s="118"/>
      <c r="B113" s="58" t="s">
        <v>134</v>
      </c>
      <c r="C113" s="126"/>
      <c r="D113" s="33">
        <v>3</v>
      </c>
      <c r="E113" s="34"/>
    </row>
    <row r="114" spans="1:5" s="30" customFormat="1" ht="27" x14ac:dyDescent="0.25">
      <c r="A114" s="118"/>
      <c r="B114" s="110" t="s">
        <v>126</v>
      </c>
      <c r="C114" s="94" t="s">
        <v>19</v>
      </c>
      <c r="D114" s="17">
        <f>SUM(D115+D117)</f>
        <v>23.3</v>
      </c>
      <c r="E114" s="91">
        <f>SUM(E117)</f>
        <v>0</v>
      </c>
    </row>
    <row r="115" spans="1:5" s="30" customFormat="1" x14ac:dyDescent="0.25">
      <c r="A115" s="118"/>
      <c r="B115" s="31" t="s">
        <v>16</v>
      </c>
      <c r="C115" s="134"/>
      <c r="D115" s="6">
        <f>SUM(D116:D116)</f>
        <v>14</v>
      </c>
      <c r="E115" s="6"/>
    </row>
    <row r="116" spans="1:5" s="30" customFormat="1" x14ac:dyDescent="0.25">
      <c r="A116" s="118"/>
      <c r="B116" s="58" t="s">
        <v>134</v>
      </c>
      <c r="C116" s="135"/>
      <c r="D116" s="34">
        <v>14</v>
      </c>
      <c r="E116" s="34"/>
    </row>
    <row r="117" spans="1:5" s="30" customFormat="1" ht="15" customHeight="1" x14ac:dyDescent="0.25">
      <c r="A117" s="118"/>
      <c r="B117" s="111" t="s">
        <v>14</v>
      </c>
      <c r="C117" s="136"/>
      <c r="D117" s="6">
        <v>9.3000000000000007</v>
      </c>
      <c r="E117" s="6"/>
    </row>
    <row r="118" spans="1:5" s="30" customFormat="1" ht="15" customHeight="1" x14ac:dyDescent="0.25">
      <c r="A118" s="118"/>
      <c r="B118" s="110" t="s">
        <v>127</v>
      </c>
      <c r="C118" s="11" t="s">
        <v>20</v>
      </c>
      <c r="D118" s="17">
        <f t="shared" ref="D118:E118" si="19">SUM(D120)</f>
        <v>0.1</v>
      </c>
      <c r="E118" s="91">
        <f t="shared" si="19"/>
        <v>0</v>
      </c>
    </row>
    <row r="119" spans="1:5" s="30" customFormat="1" ht="15" customHeight="1" x14ac:dyDescent="0.25">
      <c r="A119" s="118"/>
      <c r="B119" s="31" t="s">
        <v>16</v>
      </c>
      <c r="C119" s="124"/>
      <c r="D119" s="6">
        <f>SUM(D120)</f>
        <v>0.1</v>
      </c>
      <c r="E119" s="6"/>
    </row>
    <row r="120" spans="1:5" s="30" customFormat="1" ht="15" customHeight="1" x14ac:dyDescent="0.25">
      <c r="A120" s="119"/>
      <c r="B120" s="32" t="s">
        <v>13</v>
      </c>
      <c r="C120" s="126"/>
      <c r="D120" s="33">
        <v>0.1</v>
      </c>
      <c r="E120" s="34"/>
    </row>
    <row r="121" spans="1:5" s="30" customFormat="1" ht="18" customHeight="1" x14ac:dyDescent="0.25">
      <c r="A121" s="117" t="s">
        <v>35</v>
      </c>
      <c r="B121" s="109" t="s">
        <v>36</v>
      </c>
      <c r="C121" s="26"/>
      <c r="D121" s="21">
        <f>SUM(D123+D126+D130)</f>
        <v>22.200000000000003</v>
      </c>
      <c r="E121" s="90">
        <f>SUM(E123+E126+E130)</f>
        <v>0</v>
      </c>
    </row>
    <row r="122" spans="1:5" s="30" customFormat="1" ht="15" customHeight="1" x14ac:dyDescent="0.25">
      <c r="A122" s="118"/>
      <c r="B122" s="14" t="s">
        <v>123</v>
      </c>
      <c r="C122" s="11" t="s">
        <v>9</v>
      </c>
      <c r="D122" s="12">
        <f>SUM(D123)</f>
        <v>9.1</v>
      </c>
      <c r="E122" s="66">
        <f>SUM(E123)</f>
        <v>0</v>
      </c>
    </row>
    <row r="123" spans="1:5" s="30" customFormat="1" ht="15" customHeight="1" x14ac:dyDescent="0.25">
      <c r="A123" s="118"/>
      <c r="B123" s="31" t="s">
        <v>16</v>
      </c>
      <c r="C123" s="130"/>
      <c r="D123" s="6">
        <f>SUM(D124:D125)</f>
        <v>9.1</v>
      </c>
      <c r="E123" s="6"/>
    </row>
    <row r="124" spans="1:5" s="35" customFormat="1" ht="15" customHeight="1" x14ac:dyDescent="0.25">
      <c r="A124" s="118"/>
      <c r="B124" s="58" t="s">
        <v>13</v>
      </c>
      <c r="C124" s="121"/>
      <c r="D124" s="34">
        <v>1.1000000000000001</v>
      </c>
      <c r="E124" s="34"/>
    </row>
    <row r="125" spans="1:5" s="35" customFormat="1" ht="15" customHeight="1" x14ac:dyDescent="0.25">
      <c r="A125" s="118"/>
      <c r="B125" s="58" t="s">
        <v>134</v>
      </c>
      <c r="C125" s="121"/>
      <c r="D125" s="34">
        <v>8</v>
      </c>
      <c r="E125" s="34"/>
    </row>
    <row r="126" spans="1:5" s="30" customFormat="1" ht="27" x14ac:dyDescent="0.25">
      <c r="A126" s="118"/>
      <c r="B126" s="110" t="s">
        <v>126</v>
      </c>
      <c r="C126" s="11" t="s">
        <v>19</v>
      </c>
      <c r="D126" s="17">
        <f>SUM(D127+D129)</f>
        <v>13</v>
      </c>
      <c r="E126" s="91">
        <f>SUM(E127+E130)</f>
        <v>0</v>
      </c>
    </row>
    <row r="127" spans="1:5" s="30" customFormat="1" ht="15" customHeight="1" x14ac:dyDescent="0.25">
      <c r="A127" s="118"/>
      <c r="B127" s="31" t="s">
        <v>16</v>
      </c>
      <c r="C127" s="134"/>
      <c r="D127" s="6">
        <f>SUM(D128:D128)</f>
        <v>12.5</v>
      </c>
      <c r="E127" s="6"/>
    </row>
    <row r="128" spans="1:5" s="35" customFormat="1" ht="15" customHeight="1" x14ac:dyDescent="0.25">
      <c r="A128" s="118"/>
      <c r="B128" s="58" t="s">
        <v>134</v>
      </c>
      <c r="C128" s="135"/>
      <c r="D128" s="34">
        <v>12.5</v>
      </c>
      <c r="E128" s="34"/>
    </row>
    <row r="129" spans="1:5" s="30" customFormat="1" ht="15" customHeight="1" x14ac:dyDescent="0.25">
      <c r="A129" s="118"/>
      <c r="B129" s="111" t="s">
        <v>14</v>
      </c>
      <c r="C129" s="136"/>
      <c r="D129" s="6">
        <v>0.5</v>
      </c>
      <c r="E129" s="6"/>
    </row>
    <row r="130" spans="1:5" s="30" customFormat="1" ht="15" customHeight="1" x14ac:dyDescent="0.25">
      <c r="A130" s="118"/>
      <c r="B130" s="110" t="s">
        <v>127</v>
      </c>
      <c r="C130" s="11" t="s">
        <v>20</v>
      </c>
      <c r="D130" s="17">
        <f t="shared" ref="D130:E130" si="20">SUM(D132)</f>
        <v>0.1</v>
      </c>
      <c r="E130" s="91">
        <f t="shared" si="20"/>
        <v>0</v>
      </c>
    </row>
    <row r="131" spans="1:5" s="30" customFormat="1" ht="15" customHeight="1" x14ac:dyDescent="0.25">
      <c r="A131" s="118"/>
      <c r="B131" s="31" t="s">
        <v>16</v>
      </c>
      <c r="C131" s="124"/>
      <c r="D131" s="6">
        <f>SUM(D132)</f>
        <v>0.1</v>
      </c>
      <c r="E131" s="6"/>
    </row>
    <row r="132" spans="1:5" s="30" customFormat="1" ht="15" customHeight="1" x14ac:dyDescent="0.25">
      <c r="A132" s="119"/>
      <c r="B132" s="32" t="s">
        <v>13</v>
      </c>
      <c r="C132" s="126"/>
      <c r="D132" s="33">
        <v>0.1</v>
      </c>
      <c r="E132" s="34"/>
    </row>
    <row r="133" spans="1:5" s="30" customFormat="1" ht="18" customHeight="1" x14ac:dyDescent="0.25">
      <c r="A133" s="117" t="s">
        <v>37</v>
      </c>
      <c r="B133" s="109" t="s">
        <v>38</v>
      </c>
      <c r="C133" s="26"/>
      <c r="D133" s="21">
        <f>SUM(D134+D138+D141+D145)</f>
        <v>32.6</v>
      </c>
      <c r="E133" s="90">
        <f>SUM(E134+E138+E141)</f>
        <v>0</v>
      </c>
    </row>
    <row r="134" spans="1:5" s="30" customFormat="1" ht="15" customHeight="1" x14ac:dyDescent="0.25">
      <c r="A134" s="118"/>
      <c r="B134" s="14" t="s">
        <v>123</v>
      </c>
      <c r="C134" s="11" t="s">
        <v>9</v>
      </c>
      <c r="D134" s="12">
        <f>SUM(D135)</f>
        <v>9.1999999999999993</v>
      </c>
      <c r="E134" s="66">
        <f>SUM(E135)</f>
        <v>0</v>
      </c>
    </row>
    <row r="135" spans="1:5" s="30" customFormat="1" ht="15" customHeight="1" x14ac:dyDescent="0.25">
      <c r="A135" s="118"/>
      <c r="B135" s="31" t="s">
        <v>16</v>
      </c>
      <c r="C135" s="138"/>
      <c r="D135" s="6">
        <f>SUM(D136:D137)</f>
        <v>9.1999999999999993</v>
      </c>
      <c r="E135" s="6"/>
    </row>
    <row r="136" spans="1:5" s="35" customFormat="1" ht="15" customHeight="1" x14ac:dyDescent="0.25">
      <c r="A136" s="118"/>
      <c r="B136" s="58" t="s">
        <v>13</v>
      </c>
      <c r="C136" s="123"/>
      <c r="D136" s="34">
        <v>1.2</v>
      </c>
      <c r="E136" s="34"/>
    </row>
    <row r="137" spans="1:5" s="35" customFormat="1" ht="15" customHeight="1" x14ac:dyDescent="0.25">
      <c r="A137" s="118"/>
      <c r="B137" s="32" t="s">
        <v>134</v>
      </c>
      <c r="C137" s="139"/>
      <c r="D137" s="34">
        <v>8</v>
      </c>
      <c r="E137" s="34"/>
    </row>
    <row r="138" spans="1:5" s="35" customFormat="1" ht="15" customHeight="1" x14ac:dyDescent="0.25">
      <c r="A138" s="118"/>
      <c r="B138" s="14" t="s">
        <v>114</v>
      </c>
      <c r="C138" s="15" t="s">
        <v>17</v>
      </c>
      <c r="D138" s="17">
        <f t="shared" ref="D138" si="21">SUM(D140)</f>
        <v>5</v>
      </c>
      <c r="E138" s="91">
        <f t="shared" ref="E138" si="22">SUM(E139)</f>
        <v>0</v>
      </c>
    </row>
    <row r="139" spans="1:5" s="35" customFormat="1" ht="15" customHeight="1" x14ac:dyDescent="0.25">
      <c r="A139" s="118"/>
      <c r="B139" s="31" t="s">
        <v>16</v>
      </c>
      <c r="C139" s="127"/>
      <c r="D139" s="6">
        <f>SUM(D140)</f>
        <v>5</v>
      </c>
      <c r="E139" s="89"/>
    </row>
    <row r="140" spans="1:5" s="30" customFormat="1" ht="15" customHeight="1" x14ac:dyDescent="0.25">
      <c r="A140" s="118"/>
      <c r="B140" s="32" t="s">
        <v>134</v>
      </c>
      <c r="C140" s="128"/>
      <c r="D140" s="33">
        <v>5</v>
      </c>
      <c r="E140" s="93"/>
    </row>
    <row r="141" spans="1:5" s="30" customFormat="1" ht="27" x14ac:dyDescent="0.25">
      <c r="A141" s="118"/>
      <c r="B141" s="113" t="s">
        <v>126</v>
      </c>
      <c r="C141" s="11" t="s">
        <v>19</v>
      </c>
      <c r="D141" s="17">
        <f>SUM(D142+D144)</f>
        <v>18.3</v>
      </c>
      <c r="E141" s="91">
        <f>SUM(E142+E144)</f>
        <v>0</v>
      </c>
    </row>
    <row r="142" spans="1:5" s="30" customFormat="1" ht="15" customHeight="1" x14ac:dyDescent="0.25">
      <c r="A142" s="118"/>
      <c r="B142" s="31" t="s">
        <v>16</v>
      </c>
      <c r="C142" s="124"/>
      <c r="D142" s="19">
        <f>SUM(D143)</f>
        <v>17.2</v>
      </c>
      <c r="E142" s="89"/>
    </row>
    <row r="143" spans="1:5" s="35" customFormat="1" ht="15" customHeight="1" x14ac:dyDescent="0.25">
      <c r="A143" s="118"/>
      <c r="B143" s="58" t="s">
        <v>134</v>
      </c>
      <c r="C143" s="125"/>
      <c r="D143" s="33">
        <v>17.2</v>
      </c>
      <c r="E143" s="93"/>
    </row>
    <row r="144" spans="1:5" s="30" customFormat="1" ht="15" customHeight="1" x14ac:dyDescent="0.25">
      <c r="A144" s="118"/>
      <c r="B144" s="111" t="s">
        <v>14</v>
      </c>
      <c r="C144" s="126"/>
      <c r="D144" s="19">
        <v>1.1000000000000001</v>
      </c>
      <c r="E144" s="89"/>
    </row>
    <row r="145" spans="1:5" s="30" customFormat="1" ht="15" customHeight="1" x14ac:dyDescent="0.25">
      <c r="A145" s="118"/>
      <c r="B145" s="110" t="s">
        <v>127</v>
      </c>
      <c r="C145" s="11" t="s">
        <v>20</v>
      </c>
      <c r="D145" s="17">
        <f t="shared" ref="D145:E145" si="23">SUM(D147)</f>
        <v>0.1</v>
      </c>
      <c r="E145" s="91">
        <f t="shared" si="23"/>
        <v>0</v>
      </c>
    </row>
    <row r="146" spans="1:5" s="30" customFormat="1" ht="15" customHeight="1" x14ac:dyDescent="0.25">
      <c r="A146" s="118"/>
      <c r="B146" s="31" t="s">
        <v>16</v>
      </c>
      <c r="C146" s="124"/>
      <c r="D146" s="6">
        <f>SUM(D147)</f>
        <v>0.1</v>
      </c>
      <c r="E146" s="89"/>
    </row>
    <row r="147" spans="1:5" s="30" customFormat="1" ht="15" customHeight="1" x14ac:dyDescent="0.25">
      <c r="A147" s="119"/>
      <c r="B147" s="32" t="s">
        <v>13</v>
      </c>
      <c r="C147" s="126"/>
      <c r="D147" s="33">
        <v>0.1</v>
      </c>
      <c r="E147" s="34"/>
    </row>
    <row r="148" spans="1:5" s="30" customFormat="1" ht="18" customHeight="1" x14ac:dyDescent="0.25">
      <c r="A148" s="117" t="s">
        <v>39</v>
      </c>
      <c r="B148" s="109" t="s">
        <v>40</v>
      </c>
      <c r="C148" s="26"/>
      <c r="D148" s="21">
        <f>SUM(D149+D153+D157)</f>
        <v>28.9</v>
      </c>
      <c r="E148" s="90">
        <f>SUM(E149+E153+E157)</f>
        <v>0</v>
      </c>
    </row>
    <row r="149" spans="1:5" s="30" customFormat="1" ht="15" customHeight="1" x14ac:dyDescent="0.25">
      <c r="A149" s="118"/>
      <c r="B149" s="14" t="s">
        <v>123</v>
      </c>
      <c r="C149" s="11" t="s">
        <v>9</v>
      </c>
      <c r="D149" s="12">
        <f>SUM(D150)</f>
        <v>18</v>
      </c>
      <c r="E149" s="66">
        <f>SUM(E150)</f>
        <v>0</v>
      </c>
    </row>
    <row r="150" spans="1:5" s="30" customFormat="1" ht="15" customHeight="1" x14ac:dyDescent="0.25">
      <c r="A150" s="118"/>
      <c r="B150" s="31" t="s">
        <v>16</v>
      </c>
      <c r="C150" s="122"/>
      <c r="D150" s="6">
        <f>SUM(D151:D152)</f>
        <v>18</v>
      </c>
      <c r="E150" s="6"/>
    </row>
    <row r="151" spans="1:5" s="35" customFormat="1" ht="15" customHeight="1" x14ac:dyDescent="0.25">
      <c r="A151" s="118"/>
      <c r="B151" s="58" t="s">
        <v>13</v>
      </c>
      <c r="C151" s="123"/>
      <c r="D151" s="34">
        <v>1</v>
      </c>
      <c r="E151" s="34"/>
    </row>
    <row r="152" spans="1:5" s="35" customFormat="1" ht="15" customHeight="1" x14ac:dyDescent="0.25">
      <c r="A152" s="118"/>
      <c r="B152" s="58" t="s">
        <v>134</v>
      </c>
      <c r="C152" s="123"/>
      <c r="D152" s="34">
        <v>17</v>
      </c>
      <c r="E152" s="34"/>
    </row>
    <row r="153" spans="1:5" s="35" customFormat="1" ht="27" x14ac:dyDescent="0.25">
      <c r="A153" s="118"/>
      <c r="B153" s="113" t="s">
        <v>126</v>
      </c>
      <c r="C153" s="11" t="s">
        <v>19</v>
      </c>
      <c r="D153" s="17">
        <f>SUM(D154+D156)</f>
        <v>9.4</v>
      </c>
      <c r="E153" s="91">
        <f>SUM(E154+E156)</f>
        <v>0</v>
      </c>
    </row>
    <row r="154" spans="1:5" s="35" customFormat="1" ht="15" customHeight="1" x14ac:dyDescent="0.25">
      <c r="A154" s="118"/>
      <c r="B154" s="31" t="s">
        <v>16</v>
      </c>
      <c r="C154" s="124"/>
      <c r="D154" s="19">
        <f>SUM(D155)</f>
        <v>6.5</v>
      </c>
      <c r="E154" s="89"/>
    </row>
    <row r="155" spans="1:5" s="35" customFormat="1" ht="15" customHeight="1" x14ac:dyDescent="0.25">
      <c r="A155" s="118"/>
      <c r="B155" s="58" t="s">
        <v>134</v>
      </c>
      <c r="C155" s="125"/>
      <c r="D155" s="33">
        <v>6.5</v>
      </c>
      <c r="E155" s="93"/>
    </row>
    <row r="156" spans="1:5" s="30" customFormat="1" ht="15" customHeight="1" x14ac:dyDescent="0.25">
      <c r="A156" s="118"/>
      <c r="B156" s="111" t="s">
        <v>14</v>
      </c>
      <c r="C156" s="126"/>
      <c r="D156" s="19">
        <v>2.9</v>
      </c>
      <c r="E156" s="89"/>
    </row>
    <row r="157" spans="1:5" s="30" customFormat="1" ht="15" customHeight="1" x14ac:dyDescent="0.25">
      <c r="A157" s="118"/>
      <c r="B157" s="110" t="s">
        <v>127</v>
      </c>
      <c r="C157" s="11" t="s">
        <v>20</v>
      </c>
      <c r="D157" s="12">
        <f>SUM(D158)</f>
        <v>1.5</v>
      </c>
      <c r="E157" s="91">
        <f t="shared" ref="E157" si="24">SUM(E159)</f>
        <v>0</v>
      </c>
    </row>
    <row r="158" spans="1:5" s="30" customFormat="1" ht="15" customHeight="1" x14ac:dyDescent="0.25">
      <c r="A158" s="118"/>
      <c r="B158" s="31" t="s">
        <v>16</v>
      </c>
      <c r="C158" s="124"/>
      <c r="D158" s="19">
        <f>SUM(D159:D160)</f>
        <v>1.5</v>
      </c>
      <c r="E158" s="6"/>
    </row>
    <row r="159" spans="1:5" s="30" customFormat="1" ht="15" customHeight="1" x14ac:dyDescent="0.25">
      <c r="A159" s="118"/>
      <c r="B159" s="58" t="s">
        <v>13</v>
      </c>
      <c r="C159" s="125"/>
      <c r="D159" s="33">
        <v>0.2</v>
      </c>
      <c r="E159" s="34"/>
    </row>
    <row r="160" spans="1:5" s="30" customFormat="1" ht="15" customHeight="1" x14ac:dyDescent="0.25">
      <c r="A160" s="119"/>
      <c r="B160" s="58" t="s">
        <v>134</v>
      </c>
      <c r="C160" s="126"/>
      <c r="D160" s="33">
        <v>1.3</v>
      </c>
      <c r="E160" s="34"/>
    </row>
    <row r="161" spans="1:5" s="30" customFormat="1" ht="18" customHeight="1" x14ac:dyDescent="0.25">
      <c r="A161" s="117" t="s">
        <v>41</v>
      </c>
      <c r="B161" s="109" t="s">
        <v>42</v>
      </c>
      <c r="C161" s="69"/>
      <c r="D161" s="21">
        <f>SUM(D162+D166+D170)</f>
        <v>26.199999999999996</v>
      </c>
      <c r="E161" s="90">
        <f>SUM(E162+E166+E170)</f>
        <v>0</v>
      </c>
    </row>
    <row r="162" spans="1:5" s="30" customFormat="1" ht="15" customHeight="1" x14ac:dyDescent="0.25">
      <c r="A162" s="118"/>
      <c r="B162" s="14" t="s">
        <v>123</v>
      </c>
      <c r="C162" s="11" t="s">
        <v>9</v>
      </c>
      <c r="D162" s="12">
        <f>SUM(D163)</f>
        <v>8.4</v>
      </c>
      <c r="E162" s="66">
        <f>SUM(E163)</f>
        <v>0</v>
      </c>
    </row>
    <row r="163" spans="1:5" s="30" customFormat="1" ht="15" customHeight="1" x14ac:dyDescent="0.25">
      <c r="A163" s="118"/>
      <c r="B163" s="31" t="s">
        <v>16</v>
      </c>
      <c r="C163" s="127"/>
      <c r="D163" s="6">
        <f>SUM(D164:D165)</f>
        <v>8.4</v>
      </c>
      <c r="E163" s="6"/>
    </row>
    <row r="164" spans="1:5" s="30" customFormat="1" ht="15" customHeight="1" x14ac:dyDescent="0.25">
      <c r="A164" s="118"/>
      <c r="B164" s="58" t="s">
        <v>13</v>
      </c>
      <c r="C164" s="129"/>
      <c r="D164" s="33">
        <v>1</v>
      </c>
      <c r="E164" s="34"/>
    </row>
    <row r="165" spans="1:5" s="30" customFormat="1" ht="15" customHeight="1" x14ac:dyDescent="0.25">
      <c r="A165" s="118"/>
      <c r="B165" s="32" t="s">
        <v>134</v>
      </c>
      <c r="C165" s="128"/>
      <c r="D165" s="33">
        <v>7.4</v>
      </c>
      <c r="E165" s="34"/>
    </row>
    <row r="166" spans="1:5" s="30" customFormat="1" ht="27" x14ac:dyDescent="0.25">
      <c r="A166" s="118"/>
      <c r="B166" s="110" t="s">
        <v>126</v>
      </c>
      <c r="C166" s="15" t="s">
        <v>19</v>
      </c>
      <c r="D166" s="17">
        <f>SUM(D167+D169)</f>
        <v>17.399999999999999</v>
      </c>
      <c r="E166" s="91">
        <f>SUM(E167+E169)</f>
        <v>0</v>
      </c>
    </row>
    <row r="167" spans="1:5" s="30" customFormat="1" x14ac:dyDescent="0.25">
      <c r="A167" s="118"/>
      <c r="B167" s="31" t="s">
        <v>16</v>
      </c>
      <c r="C167" s="107"/>
      <c r="D167" s="6">
        <f>SUM(D168)</f>
        <v>17</v>
      </c>
      <c r="E167" s="6"/>
    </row>
    <row r="168" spans="1:5" s="30" customFormat="1" x14ac:dyDescent="0.25">
      <c r="A168" s="118"/>
      <c r="B168" s="58" t="s">
        <v>134</v>
      </c>
      <c r="C168" s="107"/>
      <c r="D168" s="34">
        <v>17</v>
      </c>
      <c r="E168" s="34"/>
    </row>
    <row r="169" spans="1:5" s="30" customFormat="1" ht="15" customHeight="1" x14ac:dyDescent="0.25">
      <c r="A169" s="118"/>
      <c r="B169" s="111" t="s">
        <v>14</v>
      </c>
      <c r="C169" s="62"/>
      <c r="D169" s="6">
        <v>0.4</v>
      </c>
      <c r="E169" s="6"/>
    </row>
    <row r="170" spans="1:5" s="30" customFormat="1" ht="15" customHeight="1" x14ac:dyDescent="0.25">
      <c r="A170" s="118"/>
      <c r="B170" s="114" t="s">
        <v>127</v>
      </c>
      <c r="C170" s="11" t="s">
        <v>20</v>
      </c>
      <c r="D170" s="12">
        <f>SUM(D171)</f>
        <v>0.4</v>
      </c>
      <c r="E170" s="91">
        <f t="shared" ref="E170" si="25">SUM(E172)</f>
        <v>0</v>
      </c>
    </row>
    <row r="171" spans="1:5" s="30" customFormat="1" ht="15" customHeight="1" x14ac:dyDescent="0.25">
      <c r="A171" s="118"/>
      <c r="B171" s="31" t="s">
        <v>16</v>
      </c>
      <c r="C171" s="124"/>
      <c r="D171" s="6">
        <f>SUM(D172:D173)</f>
        <v>0.4</v>
      </c>
      <c r="E171" s="6"/>
    </row>
    <row r="172" spans="1:5" s="30" customFormat="1" ht="15" customHeight="1" x14ac:dyDescent="0.25">
      <c r="A172" s="118"/>
      <c r="B172" s="58" t="s">
        <v>13</v>
      </c>
      <c r="C172" s="125"/>
      <c r="D172" s="33">
        <v>0.1</v>
      </c>
      <c r="E172" s="34"/>
    </row>
    <row r="173" spans="1:5" s="30" customFormat="1" ht="15" customHeight="1" x14ac:dyDescent="0.25">
      <c r="A173" s="119"/>
      <c r="B173" s="32" t="s">
        <v>134</v>
      </c>
      <c r="C173" s="126"/>
      <c r="D173" s="33">
        <v>0.3</v>
      </c>
      <c r="E173" s="34"/>
    </row>
    <row r="174" spans="1:5" s="30" customFormat="1" ht="18" customHeight="1" x14ac:dyDescent="0.25">
      <c r="A174" s="117" t="s">
        <v>43</v>
      </c>
      <c r="B174" s="109" t="s">
        <v>44</v>
      </c>
      <c r="C174" s="69"/>
      <c r="D174" s="21">
        <f>SUM(D175+D179+D183)</f>
        <v>31.599999999999998</v>
      </c>
      <c r="E174" s="90">
        <f>SUM(E175+E179+E183)</f>
        <v>0</v>
      </c>
    </row>
    <row r="175" spans="1:5" s="30" customFormat="1" ht="15" customHeight="1" x14ac:dyDescent="0.25">
      <c r="A175" s="118"/>
      <c r="B175" s="14" t="s">
        <v>123</v>
      </c>
      <c r="C175" s="11" t="s">
        <v>9</v>
      </c>
      <c r="D175" s="12">
        <f>SUM(D176)</f>
        <v>6</v>
      </c>
      <c r="E175" s="66">
        <f>SUM(E176)</f>
        <v>0</v>
      </c>
    </row>
    <row r="176" spans="1:5" s="30" customFormat="1" ht="15" customHeight="1" x14ac:dyDescent="0.25">
      <c r="A176" s="118"/>
      <c r="B176" s="31" t="s">
        <v>16</v>
      </c>
      <c r="C176" s="127"/>
      <c r="D176" s="6">
        <f>SUM(D177:D178)</f>
        <v>6</v>
      </c>
      <c r="E176" s="6"/>
    </row>
    <row r="177" spans="1:5" s="30" customFormat="1" ht="15" customHeight="1" x14ac:dyDescent="0.25">
      <c r="A177" s="118"/>
      <c r="B177" s="58" t="s">
        <v>13</v>
      </c>
      <c r="C177" s="129"/>
      <c r="D177" s="33">
        <v>1</v>
      </c>
      <c r="E177" s="34"/>
    </row>
    <row r="178" spans="1:5" s="30" customFormat="1" ht="15" customHeight="1" x14ac:dyDescent="0.25">
      <c r="A178" s="118"/>
      <c r="B178" s="32" t="s">
        <v>134</v>
      </c>
      <c r="C178" s="128"/>
      <c r="D178" s="33">
        <v>5</v>
      </c>
      <c r="E178" s="34"/>
    </row>
    <row r="179" spans="1:5" s="30" customFormat="1" ht="27" x14ac:dyDescent="0.25">
      <c r="A179" s="118"/>
      <c r="B179" s="113" t="s">
        <v>126</v>
      </c>
      <c r="C179" s="11" t="s">
        <v>19</v>
      </c>
      <c r="D179" s="17">
        <f>SUM(D180+D182)</f>
        <v>25.4</v>
      </c>
      <c r="E179" s="91">
        <f>SUM(E180+E182)</f>
        <v>0</v>
      </c>
    </row>
    <row r="180" spans="1:5" s="30" customFormat="1" ht="15" customHeight="1" x14ac:dyDescent="0.25">
      <c r="A180" s="118"/>
      <c r="B180" s="31" t="s">
        <v>16</v>
      </c>
      <c r="C180" s="134"/>
      <c r="D180" s="6">
        <f>SUM(D181)</f>
        <v>24</v>
      </c>
      <c r="E180" s="6"/>
    </row>
    <row r="181" spans="1:5" s="35" customFormat="1" ht="15" customHeight="1" x14ac:dyDescent="0.25">
      <c r="A181" s="118"/>
      <c r="B181" s="58" t="s">
        <v>134</v>
      </c>
      <c r="C181" s="135"/>
      <c r="D181" s="34">
        <v>24</v>
      </c>
      <c r="E181" s="34"/>
    </row>
    <row r="182" spans="1:5" s="30" customFormat="1" ht="15" customHeight="1" x14ac:dyDescent="0.25">
      <c r="A182" s="118"/>
      <c r="B182" s="111" t="s">
        <v>14</v>
      </c>
      <c r="C182" s="136"/>
      <c r="D182" s="6">
        <v>1.4</v>
      </c>
      <c r="E182" s="6"/>
    </row>
    <row r="183" spans="1:5" s="30" customFormat="1" ht="15" customHeight="1" x14ac:dyDescent="0.25">
      <c r="A183" s="118"/>
      <c r="B183" s="114" t="s">
        <v>127</v>
      </c>
      <c r="C183" s="11" t="s">
        <v>20</v>
      </c>
      <c r="D183" s="17">
        <f t="shared" ref="D183:E183" si="26">SUM(D185)</f>
        <v>0.2</v>
      </c>
      <c r="E183" s="91">
        <f t="shared" si="26"/>
        <v>0</v>
      </c>
    </row>
    <row r="184" spans="1:5" s="30" customFormat="1" ht="15" customHeight="1" x14ac:dyDescent="0.25">
      <c r="A184" s="118"/>
      <c r="B184" s="31" t="s">
        <v>16</v>
      </c>
      <c r="C184" s="124"/>
      <c r="D184" s="6">
        <f>SUM(D185)</f>
        <v>0.2</v>
      </c>
      <c r="E184" s="6"/>
    </row>
    <row r="185" spans="1:5" s="30" customFormat="1" ht="15" customHeight="1" x14ac:dyDescent="0.25">
      <c r="A185" s="119"/>
      <c r="B185" s="32" t="s">
        <v>13</v>
      </c>
      <c r="C185" s="126"/>
      <c r="D185" s="33">
        <v>0.2</v>
      </c>
      <c r="E185" s="34"/>
    </row>
    <row r="186" spans="1:5" s="30" customFormat="1" ht="18" customHeight="1" x14ac:dyDescent="0.25">
      <c r="A186" s="117" t="s">
        <v>45</v>
      </c>
      <c r="B186" s="109" t="s">
        <v>46</v>
      </c>
      <c r="C186" s="26"/>
      <c r="D186" s="21">
        <f>SUM(D187+D194+D191+D199)</f>
        <v>70</v>
      </c>
      <c r="E186" s="90">
        <f>SUM(E187+E194+E191+E199)</f>
        <v>0</v>
      </c>
    </row>
    <row r="187" spans="1:5" s="30" customFormat="1" ht="15" customHeight="1" x14ac:dyDescent="0.25">
      <c r="A187" s="118"/>
      <c r="B187" s="14" t="s">
        <v>123</v>
      </c>
      <c r="C187" s="11" t="s">
        <v>9</v>
      </c>
      <c r="D187" s="12">
        <f>SUM(D188)</f>
        <v>13.399999999999999</v>
      </c>
      <c r="E187" s="66">
        <f>SUM(E188)</f>
        <v>0</v>
      </c>
    </row>
    <row r="188" spans="1:5" s="30" customFormat="1" ht="15" customHeight="1" x14ac:dyDescent="0.25">
      <c r="A188" s="118"/>
      <c r="B188" s="31" t="s">
        <v>16</v>
      </c>
      <c r="C188" s="124"/>
      <c r="D188" s="6">
        <f>SUM(D189:D190)</f>
        <v>13.399999999999999</v>
      </c>
      <c r="E188" s="6"/>
    </row>
    <row r="189" spans="1:5" s="30" customFormat="1" ht="15" customHeight="1" x14ac:dyDescent="0.25">
      <c r="A189" s="118"/>
      <c r="B189" s="58" t="s">
        <v>13</v>
      </c>
      <c r="C189" s="125"/>
      <c r="D189" s="33">
        <v>1.2</v>
      </c>
      <c r="E189" s="34"/>
    </row>
    <row r="190" spans="1:5" s="30" customFormat="1" ht="15" customHeight="1" x14ac:dyDescent="0.25">
      <c r="A190" s="118"/>
      <c r="B190" s="58" t="s">
        <v>134</v>
      </c>
      <c r="C190" s="126"/>
      <c r="D190" s="33">
        <v>12.2</v>
      </c>
      <c r="E190" s="34"/>
    </row>
    <row r="191" spans="1:5" s="30" customFormat="1" ht="15" customHeight="1" x14ac:dyDescent="0.25">
      <c r="A191" s="118"/>
      <c r="B191" s="14" t="s">
        <v>114</v>
      </c>
      <c r="C191" s="15" t="s">
        <v>17</v>
      </c>
      <c r="D191" s="17">
        <f t="shared" ref="D191" si="27">SUM(D193)</f>
        <v>42</v>
      </c>
      <c r="E191" s="91">
        <f t="shared" ref="E191" si="28">SUM(E192)</f>
        <v>0</v>
      </c>
    </row>
    <row r="192" spans="1:5" s="30" customFormat="1" ht="15" customHeight="1" x14ac:dyDescent="0.25">
      <c r="A192" s="118"/>
      <c r="B192" s="31" t="s">
        <v>16</v>
      </c>
      <c r="C192" s="127"/>
      <c r="D192" s="6">
        <f>SUM(D193)</f>
        <v>42</v>
      </c>
      <c r="E192" s="6"/>
    </row>
    <row r="193" spans="1:5" s="30" customFormat="1" ht="15" customHeight="1" x14ac:dyDescent="0.25">
      <c r="A193" s="118"/>
      <c r="B193" s="32" t="s">
        <v>134</v>
      </c>
      <c r="C193" s="128"/>
      <c r="D193" s="33">
        <v>42</v>
      </c>
      <c r="E193" s="34"/>
    </row>
    <row r="194" spans="1:5" s="30" customFormat="1" ht="27" x14ac:dyDescent="0.25">
      <c r="A194" s="118"/>
      <c r="B194" s="113" t="s">
        <v>126</v>
      </c>
      <c r="C194" s="29" t="s">
        <v>19</v>
      </c>
      <c r="D194" s="17">
        <f>SUM(D195+D198)</f>
        <v>14.5</v>
      </c>
      <c r="E194" s="91">
        <f>SUM(E195+E198)</f>
        <v>0</v>
      </c>
    </row>
    <row r="195" spans="1:5" s="30" customFormat="1" ht="15" customHeight="1" x14ac:dyDescent="0.25">
      <c r="A195" s="118"/>
      <c r="B195" s="31" t="s">
        <v>16</v>
      </c>
      <c r="C195" s="134"/>
      <c r="D195" s="6">
        <f>SUM(D196:D197)</f>
        <v>13.7</v>
      </c>
      <c r="E195" s="6"/>
    </row>
    <row r="196" spans="1:5" s="35" customFormat="1" ht="15" customHeight="1" x14ac:dyDescent="0.25">
      <c r="A196" s="118"/>
      <c r="B196" s="58" t="s">
        <v>13</v>
      </c>
      <c r="C196" s="135"/>
      <c r="D196" s="34">
        <v>0.2</v>
      </c>
      <c r="E196" s="34"/>
    </row>
    <row r="197" spans="1:5" s="35" customFormat="1" ht="15" customHeight="1" x14ac:dyDescent="0.25">
      <c r="A197" s="118"/>
      <c r="B197" s="58" t="s">
        <v>134</v>
      </c>
      <c r="C197" s="135"/>
      <c r="D197" s="34">
        <v>13.5</v>
      </c>
      <c r="E197" s="34"/>
    </row>
    <row r="198" spans="1:5" s="30" customFormat="1" ht="15" customHeight="1" x14ac:dyDescent="0.25">
      <c r="A198" s="118"/>
      <c r="B198" s="111" t="s">
        <v>14</v>
      </c>
      <c r="C198" s="136"/>
      <c r="D198" s="6">
        <v>0.8</v>
      </c>
      <c r="E198" s="6"/>
    </row>
    <row r="199" spans="1:5" s="30" customFormat="1" ht="15" customHeight="1" x14ac:dyDescent="0.25">
      <c r="A199" s="118"/>
      <c r="B199" s="114" t="s">
        <v>127</v>
      </c>
      <c r="C199" s="11" t="s">
        <v>20</v>
      </c>
      <c r="D199" s="17">
        <f t="shared" ref="D199:E199" si="29">SUM(D201)</f>
        <v>0.1</v>
      </c>
      <c r="E199" s="91">
        <f t="shared" si="29"/>
        <v>0</v>
      </c>
    </row>
    <row r="200" spans="1:5" s="30" customFormat="1" ht="15" customHeight="1" x14ac:dyDescent="0.25">
      <c r="A200" s="118"/>
      <c r="B200" s="31" t="s">
        <v>16</v>
      </c>
      <c r="C200" s="124"/>
      <c r="D200" s="6">
        <f>SUM(D201)</f>
        <v>0.1</v>
      </c>
      <c r="E200" s="6"/>
    </row>
    <row r="201" spans="1:5" s="30" customFormat="1" ht="15" customHeight="1" x14ac:dyDescent="0.25">
      <c r="A201" s="119"/>
      <c r="B201" s="32" t="s">
        <v>13</v>
      </c>
      <c r="C201" s="126"/>
      <c r="D201" s="33">
        <v>0.1</v>
      </c>
      <c r="E201" s="34"/>
    </row>
    <row r="202" spans="1:5" s="30" customFormat="1" ht="18" customHeight="1" x14ac:dyDescent="0.25">
      <c r="A202" s="164" t="s">
        <v>47</v>
      </c>
      <c r="B202" s="20" t="s">
        <v>48</v>
      </c>
      <c r="C202" s="26"/>
      <c r="D202" s="21">
        <f t="shared" ref="D202:E202" si="30">SUM(D203)</f>
        <v>97.8</v>
      </c>
      <c r="E202" s="90">
        <f t="shared" si="30"/>
        <v>0</v>
      </c>
    </row>
    <row r="203" spans="1:5" s="30" customFormat="1" ht="27" x14ac:dyDescent="0.25">
      <c r="A203" s="164"/>
      <c r="B203" s="18" t="s">
        <v>128</v>
      </c>
      <c r="C203" s="15" t="s">
        <v>15</v>
      </c>
      <c r="D203" s="17">
        <f t="shared" ref="D203:E203" si="31">SUM(D204+D207)</f>
        <v>97.8</v>
      </c>
      <c r="E203" s="91">
        <f t="shared" si="31"/>
        <v>0</v>
      </c>
    </row>
    <row r="204" spans="1:5" s="30" customFormat="1" ht="15" customHeight="1" x14ac:dyDescent="0.25">
      <c r="A204" s="161"/>
      <c r="B204" s="36" t="s">
        <v>16</v>
      </c>
      <c r="C204" s="120"/>
      <c r="D204" s="6">
        <f>SUM(D205:D206)</f>
        <v>97.6</v>
      </c>
      <c r="E204" s="6"/>
    </row>
    <row r="205" spans="1:5" s="35" customFormat="1" ht="15" customHeight="1" x14ac:dyDescent="0.25">
      <c r="A205" s="161"/>
      <c r="B205" s="38" t="s">
        <v>13</v>
      </c>
      <c r="C205" s="121"/>
      <c r="D205" s="34">
        <v>16.100000000000001</v>
      </c>
      <c r="E205" s="34"/>
    </row>
    <row r="206" spans="1:5" s="35" customFormat="1" ht="15" customHeight="1" x14ac:dyDescent="0.25">
      <c r="A206" s="161"/>
      <c r="B206" s="38" t="s">
        <v>134</v>
      </c>
      <c r="C206" s="121"/>
      <c r="D206" s="34">
        <v>81.5</v>
      </c>
      <c r="E206" s="34"/>
    </row>
    <row r="207" spans="1:5" s="30" customFormat="1" ht="15" customHeight="1" x14ac:dyDescent="0.25">
      <c r="A207" s="162"/>
      <c r="B207" s="39" t="s">
        <v>14</v>
      </c>
      <c r="C207" s="177"/>
      <c r="D207" s="6">
        <v>0.2</v>
      </c>
      <c r="E207" s="6"/>
    </row>
    <row r="208" spans="1:5" s="30" customFormat="1" ht="18" customHeight="1" x14ac:dyDescent="0.25">
      <c r="A208" s="165" t="s">
        <v>49</v>
      </c>
      <c r="B208" s="20" t="s">
        <v>50</v>
      </c>
      <c r="C208" s="26"/>
      <c r="D208" s="21">
        <f t="shared" ref="D208:E208" si="32">SUM(D209)</f>
        <v>79.2</v>
      </c>
      <c r="E208" s="90">
        <f t="shared" si="32"/>
        <v>0</v>
      </c>
    </row>
    <row r="209" spans="1:5" s="30" customFormat="1" ht="27" x14ac:dyDescent="0.25">
      <c r="A209" s="164"/>
      <c r="B209" s="18" t="s">
        <v>128</v>
      </c>
      <c r="C209" s="15" t="s">
        <v>15</v>
      </c>
      <c r="D209" s="17">
        <f t="shared" ref="D209:E209" si="33">SUM(D210)</f>
        <v>79.2</v>
      </c>
      <c r="E209" s="91">
        <f t="shared" si="33"/>
        <v>0</v>
      </c>
    </row>
    <row r="210" spans="1:5" s="30" customFormat="1" ht="15" customHeight="1" x14ac:dyDescent="0.25">
      <c r="A210" s="161"/>
      <c r="B210" s="36" t="s">
        <v>16</v>
      </c>
      <c r="C210" s="120"/>
      <c r="D210" s="6">
        <f>SUM(D211:D212)</f>
        <v>79.2</v>
      </c>
      <c r="E210" s="6"/>
    </row>
    <row r="211" spans="1:5" s="35" customFormat="1" ht="15" customHeight="1" x14ac:dyDescent="0.25">
      <c r="A211" s="161"/>
      <c r="B211" s="38" t="s">
        <v>13</v>
      </c>
      <c r="C211" s="121"/>
      <c r="D211" s="34">
        <v>10.7</v>
      </c>
      <c r="E211" s="34"/>
    </row>
    <row r="212" spans="1:5" s="35" customFormat="1" ht="15" customHeight="1" x14ac:dyDescent="0.25">
      <c r="A212" s="162"/>
      <c r="B212" s="41" t="s">
        <v>134</v>
      </c>
      <c r="C212" s="177"/>
      <c r="D212" s="34">
        <v>68.5</v>
      </c>
      <c r="E212" s="34"/>
    </row>
    <row r="213" spans="1:5" s="30" customFormat="1" ht="18" customHeight="1" x14ac:dyDescent="0.25">
      <c r="A213" s="160" t="s">
        <v>51</v>
      </c>
      <c r="B213" s="20" t="s">
        <v>52</v>
      </c>
      <c r="C213" s="23"/>
      <c r="D213" s="21">
        <f>SUM(D214)</f>
        <v>35.9</v>
      </c>
      <c r="E213" s="90">
        <f>SUM(E214)</f>
        <v>0</v>
      </c>
    </row>
    <row r="214" spans="1:5" s="30" customFormat="1" ht="27" x14ac:dyDescent="0.25">
      <c r="A214" s="161"/>
      <c r="B214" s="18" t="s">
        <v>128</v>
      </c>
      <c r="C214" s="15" t="s">
        <v>15</v>
      </c>
      <c r="D214" s="17">
        <f>SUM(D215+D218)</f>
        <v>35.9</v>
      </c>
      <c r="E214" s="91">
        <f>SUM(E215+E218)</f>
        <v>0</v>
      </c>
    </row>
    <row r="215" spans="1:5" s="30" customFormat="1" ht="15" customHeight="1" x14ac:dyDescent="0.25">
      <c r="A215" s="161"/>
      <c r="B215" s="36" t="s">
        <v>16</v>
      </c>
      <c r="C215" s="120"/>
      <c r="D215" s="6">
        <f>SUM(D216:D217)</f>
        <v>35.5</v>
      </c>
      <c r="E215" s="6"/>
    </row>
    <row r="216" spans="1:5" s="35" customFormat="1" ht="15" customHeight="1" x14ac:dyDescent="0.25">
      <c r="A216" s="161"/>
      <c r="B216" s="38" t="s">
        <v>13</v>
      </c>
      <c r="C216" s="121"/>
      <c r="D216" s="34">
        <v>3.3</v>
      </c>
      <c r="E216" s="34"/>
    </row>
    <row r="217" spans="1:5" s="35" customFormat="1" ht="15" customHeight="1" x14ac:dyDescent="0.25">
      <c r="A217" s="161"/>
      <c r="B217" s="38" t="s">
        <v>134</v>
      </c>
      <c r="C217" s="121"/>
      <c r="D217" s="34">
        <v>32.200000000000003</v>
      </c>
      <c r="E217" s="34"/>
    </row>
    <row r="218" spans="1:5" s="30" customFormat="1" ht="15" customHeight="1" x14ac:dyDescent="0.25">
      <c r="A218" s="161"/>
      <c r="B218" s="39" t="s">
        <v>14</v>
      </c>
      <c r="C218" s="177"/>
      <c r="D218" s="6">
        <v>0.4</v>
      </c>
      <c r="E218" s="6"/>
    </row>
    <row r="219" spans="1:5" s="30" customFormat="1" ht="18" customHeight="1" x14ac:dyDescent="0.25">
      <c r="A219" s="165" t="s">
        <v>53</v>
      </c>
      <c r="B219" s="20" t="s">
        <v>54</v>
      </c>
      <c r="C219" s="23"/>
      <c r="D219" s="21">
        <f t="shared" ref="D219:E219" si="34">SUM(D220)</f>
        <v>229.10000000000002</v>
      </c>
      <c r="E219" s="90">
        <f t="shared" si="34"/>
        <v>0</v>
      </c>
    </row>
    <row r="220" spans="1:5" s="30" customFormat="1" ht="27" x14ac:dyDescent="0.25">
      <c r="A220" s="164"/>
      <c r="B220" s="18" t="s">
        <v>128</v>
      </c>
      <c r="C220" s="15" t="s">
        <v>15</v>
      </c>
      <c r="D220" s="17">
        <f>SUM(D221+D224)</f>
        <v>229.10000000000002</v>
      </c>
      <c r="E220" s="91">
        <f>SUM(E221+E224)</f>
        <v>0</v>
      </c>
    </row>
    <row r="221" spans="1:5" s="30" customFormat="1" ht="15" customHeight="1" x14ac:dyDescent="0.25">
      <c r="A221" s="161"/>
      <c r="B221" s="36" t="s">
        <v>16</v>
      </c>
      <c r="C221" s="120"/>
      <c r="D221" s="6">
        <f>SUM(D222:D223)</f>
        <v>212.8</v>
      </c>
      <c r="E221" s="6"/>
    </row>
    <row r="222" spans="1:5" s="35" customFormat="1" ht="15" customHeight="1" x14ac:dyDescent="0.25">
      <c r="A222" s="161"/>
      <c r="B222" s="38" t="s">
        <v>13</v>
      </c>
      <c r="C222" s="121"/>
      <c r="D222" s="34">
        <v>21.5</v>
      </c>
      <c r="E222" s="34"/>
    </row>
    <row r="223" spans="1:5" s="35" customFormat="1" ht="15" customHeight="1" x14ac:dyDescent="0.25">
      <c r="A223" s="161"/>
      <c r="B223" s="38" t="s">
        <v>134</v>
      </c>
      <c r="C223" s="121"/>
      <c r="D223" s="34">
        <v>191.3</v>
      </c>
      <c r="E223" s="34"/>
    </row>
    <row r="224" spans="1:5" s="30" customFormat="1" ht="15" customHeight="1" x14ac:dyDescent="0.25">
      <c r="A224" s="162"/>
      <c r="B224" s="39" t="s">
        <v>14</v>
      </c>
      <c r="C224" s="177"/>
      <c r="D224" s="6">
        <v>16.3</v>
      </c>
      <c r="E224" s="6"/>
    </row>
    <row r="225" spans="1:5" s="30" customFormat="1" ht="18" customHeight="1" x14ac:dyDescent="0.25">
      <c r="A225" s="160" t="s">
        <v>55</v>
      </c>
      <c r="B225" s="20" t="s">
        <v>56</v>
      </c>
      <c r="C225" s="23"/>
      <c r="D225" s="21">
        <f t="shared" ref="D225:E225" si="35">SUM(D226)</f>
        <v>93.4</v>
      </c>
      <c r="E225" s="90">
        <f t="shared" si="35"/>
        <v>0</v>
      </c>
    </row>
    <row r="226" spans="1:5" s="30" customFormat="1" ht="27" x14ac:dyDescent="0.25">
      <c r="A226" s="161"/>
      <c r="B226" s="18" t="s">
        <v>128</v>
      </c>
      <c r="C226" s="15" t="s">
        <v>15</v>
      </c>
      <c r="D226" s="17">
        <f>SUM(D227+D230)</f>
        <v>93.4</v>
      </c>
      <c r="E226" s="91">
        <f t="shared" ref="E226" si="36">SUM(E227)</f>
        <v>0</v>
      </c>
    </row>
    <row r="227" spans="1:5" s="30" customFormat="1" ht="15" customHeight="1" x14ac:dyDescent="0.25">
      <c r="A227" s="161"/>
      <c r="B227" s="36" t="s">
        <v>16</v>
      </c>
      <c r="C227" s="124"/>
      <c r="D227" s="6">
        <f>SUM(D228:D229)</f>
        <v>92.2</v>
      </c>
      <c r="E227" s="6"/>
    </row>
    <row r="228" spans="1:5" s="35" customFormat="1" ht="15" customHeight="1" x14ac:dyDescent="0.25">
      <c r="A228" s="161"/>
      <c r="B228" s="38" t="s">
        <v>13</v>
      </c>
      <c r="C228" s="125"/>
      <c r="D228" s="33">
        <v>12.2</v>
      </c>
      <c r="E228" s="34"/>
    </row>
    <row r="229" spans="1:5" s="35" customFormat="1" ht="15" customHeight="1" x14ac:dyDescent="0.25">
      <c r="A229" s="161"/>
      <c r="B229" s="38" t="s">
        <v>134</v>
      </c>
      <c r="C229" s="125"/>
      <c r="D229" s="33">
        <v>80</v>
      </c>
      <c r="E229" s="34"/>
    </row>
    <row r="230" spans="1:5" s="35" customFormat="1" ht="15" customHeight="1" x14ac:dyDescent="0.25">
      <c r="A230" s="162"/>
      <c r="B230" s="39" t="s">
        <v>14</v>
      </c>
      <c r="C230" s="126"/>
      <c r="D230" s="6">
        <v>1.2</v>
      </c>
      <c r="E230" s="6"/>
    </row>
    <row r="231" spans="1:5" s="30" customFormat="1" ht="18" customHeight="1" x14ac:dyDescent="0.25">
      <c r="A231" s="178" t="s">
        <v>57</v>
      </c>
      <c r="B231" s="24" t="s">
        <v>58</v>
      </c>
      <c r="C231" s="28"/>
      <c r="D231" s="25">
        <f t="shared" ref="D231:E231" si="37">SUM(D232)</f>
        <v>201.70000000000002</v>
      </c>
      <c r="E231" s="98">
        <f t="shared" si="37"/>
        <v>0</v>
      </c>
    </row>
    <row r="232" spans="1:5" s="30" customFormat="1" ht="27" x14ac:dyDescent="0.25">
      <c r="A232" s="178"/>
      <c r="B232" s="18" t="s">
        <v>128</v>
      </c>
      <c r="C232" s="15" t="s">
        <v>15</v>
      </c>
      <c r="D232" s="17">
        <f>SUM(D233+D236)</f>
        <v>201.70000000000002</v>
      </c>
      <c r="E232" s="91">
        <f>SUM(E233+E236)</f>
        <v>0</v>
      </c>
    </row>
    <row r="233" spans="1:5" s="30" customFormat="1" ht="15" customHeight="1" x14ac:dyDescent="0.25">
      <c r="A233" s="179"/>
      <c r="B233" s="36" t="s">
        <v>16</v>
      </c>
      <c r="C233" s="122"/>
      <c r="D233" s="6">
        <f>SUM(D234:D235)</f>
        <v>193.3</v>
      </c>
      <c r="E233" s="6"/>
    </row>
    <row r="234" spans="1:5" s="35" customFormat="1" ht="15" customHeight="1" x14ac:dyDescent="0.25">
      <c r="A234" s="179"/>
      <c r="B234" s="38" t="s">
        <v>13</v>
      </c>
      <c r="C234" s="123"/>
      <c r="D234" s="34">
        <v>21.9</v>
      </c>
      <c r="E234" s="34"/>
    </row>
    <row r="235" spans="1:5" s="35" customFormat="1" ht="15" customHeight="1" x14ac:dyDescent="0.25">
      <c r="A235" s="179"/>
      <c r="B235" s="38" t="s">
        <v>134</v>
      </c>
      <c r="C235" s="123"/>
      <c r="D235" s="34">
        <v>171.4</v>
      </c>
      <c r="E235" s="34"/>
    </row>
    <row r="236" spans="1:5" s="30" customFormat="1" ht="15" customHeight="1" x14ac:dyDescent="0.25">
      <c r="A236" s="179"/>
      <c r="B236" s="39" t="s">
        <v>14</v>
      </c>
      <c r="C236" s="176"/>
      <c r="D236" s="6">
        <v>8.4</v>
      </c>
      <c r="E236" s="6"/>
    </row>
    <row r="237" spans="1:5" s="30" customFormat="1" ht="18" customHeight="1" x14ac:dyDescent="0.25">
      <c r="A237" s="178" t="s">
        <v>59</v>
      </c>
      <c r="B237" s="20" t="s">
        <v>60</v>
      </c>
      <c r="C237" s="23"/>
      <c r="D237" s="21">
        <f t="shared" ref="D237:E237" si="38">SUM(D238)</f>
        <v>601.6</v>
      </c>
      <c r="E237" s="90">
        <f t="shared" si="38"/>
        <v>0</v>
      </c>
    </row>
    <row r="238" spans="1:5" s="30" customFormat="1" ht="27" x14ac:dyDescent="0.25">
      <c r="A238" s="178"/>
      <c r="B238" s="18" t="s">
        <v>128</v>
      </c>
      <c r="C238" s="15" t="s">
        <v>15</v>
      </c>
      <c r="D238" s="17">
        <f>SUM(D239+D242)</f>
        <v>601.6</v>
      </c>
      <c r="E238" s="91">
        <f>SUM(E239+E242)</f>
        <v>0</v>
      </c>
    </row>
    <row r="239" spans="1:5" s="30" customFormat="1" ht="15" customHeight="1" x14ac:dyDescent="0.25">
      <c r="A239" s="179"/>
      <c r="B239" s="36" t="s">
        <v>16</v>
      </c>
      <c r="C239" s="120"/>
      <c r="D239" s="6">
        <f>SUM(D240:D241)</f>
        <v>600.70000000000005</v>
      </c>
      <c r="E239" s="6"/>
    </row>
    <row r="240" spans="1:5" s="35" customFormat="1" ht="15" customHeight="1" x14ac:dyDescent="0.25">
      <c r="A240" s="179"/>
      <c r="B240" s="38" t="s">
        <v>13</v>
      </c>
      <c r="C240" s="121"/>
      <c r="D240" s="34">
        <v>21.2</v>
      </c>
      <c r="E240" s="34"/>
    </row>
    <row r="241" spans="1:5" s="35" customFormat="1" ht="15" customHeight="1" x14ac:dyDescent="0.25">
      <c r="A241" s="179"/>
      <c r="B241" s="38" t="s">
        <v>134</v>
      </c>
      <c r="C241" s="121"/>
      <c r="D241" s="34">
        <v>579.5</v>
      </c>
      <c r="E241" s="34"/>
    </row>
    <row r="242" spans="1:5" s="30" customFormat="1" ht="15" customHeight="1" x14ac:dyDescent="0.25">
      <c r="A242" s="179"/>
      <c r="B242" s="39" t="s">
        <v>14</v>
      </c>
      <c r="C242" s="177"/>
      <c r="D242" s="6">
        <v>0.9</v>
      </c>
      <c r="E242" s="6"/>
    </row>
    <row r="243" spans="1:5" s="30" customFormat="1" ht="18" customHeight="1" x14ac:dyDescent="0.25">
      <c r="A243" s="165" t="s">
        <v>61</v>
      </c>
      <c r="B243" s="20" t="s">
        <v>63</v>
      </c>
      <c r="C243" s="23"/>
      <c r="D243" s="21">
        <f t="shared" ref="D243:E243" si="39">SUM(D244)</f>
        <v>73.2</v>
      </c>
      <c r="E243" s="90">
        <f t="shared" si="39"/>
        <v>0</v>
      </c>
    </row>
    <row r="244" spans="1:5" s="30" customFormat="1" ht="27" x14ac:dyDescent="0.25">
      <c r="A244" s="164"/>
      <c r="B244" s="18" t="s">
        <v>128</v>
      </c>
      <c r="C244" s="15" t="s">
        <v>15</v>
      </c>
      <c r="D244" s="17">
        <f>SUM(D245+D248)</f>
        <v>73.2</v>
      </c>
      <c r="E244" s="91">
        <f>SUM(E245+E248)</f>
        <v>0</v>
      </c>
    </row>
    <row r="245" spans="1:5" s="30" customFormat="1" ht="15" customHeight="1" x14ac:dyDescent="0.25">
      <c r="A245" s="161"/>
      <c r="B245" s="36" t="s">
        <v>16</v>
      </c>
      <c r="C245" s="120"/>
      <c r="D245" s="6">
        <f>SUM(D246:D247)</f>
        <v>73</v>
      </c>
      <c r="E245" s="6"/>
    </row>
    <row r="246" spans="1:5" s="35" customFormat="1" ht="15" customHeight="1" x14ac:dyDescent="0.25">
      <c r="A246" s="161"/>
      <c r="B246" s="38" t="s">
        <v>13</v>
      </c>
      <c r="C246" s="121"/>
      <c r="D246" s="34">
        <v>8</v>
      </c>
      <c r="E246" s="34"/>
    </row>
    <row r="247" spans="1:5" s="35" customFormat="1" ht="15" customHeight="1" x14ac:dyDescent="0.25">
      <c r="A247" s="161"/>
      <c r="B247" s="38" t="s">
        <v>134</v>
      </c>
      <c r="C247" s="121"/>
      <c r="D247" s="34">
        <v>65</v>
      </c>
      <c r="E247" s="34"/>
    </row>
    <row r="248" spans="1:5" s="30" customFormat="1" ht="15" customHeight="1" x14ac:dyDescent="0.25">
      <c r="A248" s="161"/>
      <c r="B248" s="39" t="s">
        <v>14</v>
      </c>
      <c r="C248" s="177"/>
      <c r="D248" s="6">
        <v>0.2</v>
      </c>
      <c r="E248" s="6"/>
    </row>
    <row r="249" spans="1:5" s="30" customFormat="1" ht="18" customHeight="1" x14ac:dyDescent="0.25">
      <c r="A249" s="165" t="s">
        <v>62</v>
      </c>
      <c r="B249" s="20" t="s">
        <v>69</v>
      </c>
      <c r="C249" s="23"/>
      <c r="D249" s="21">
        <f>SUM(D250)</f>
        <v>121.5</v>
      </c>
      <c r="E249" s="21">
        <f>SUM(E250)</f>
        <v>3</v>
      </c>
    </row>
    <row r="250" spans="1:5" s="30" customFormat="1" ht="27" x14ac:dyDescent="0.25">
      <c r="A250" s="164"/>
      <c r="B250" s="18" t="s">
        <v>128</v>
      </c>
      <c r="C250" s="15" t="s">
        <v>15</v>
      </c>
      <c r="D250" s="17">
        <f>SUM(D251+D254)</f>
        <v>121.5</v>
      </c>
      <c r="E250" s="17">
        <f>SUM(E251+E254)</f>
        <v>3</v>
      </c>
    </row>
    <row r="251" spans="1:5" s="30" customFormat="1" ht="15" customHeight="1" x14ac:dyDescent="0.25">
      <c r="A251" s="161"/>
      <c r="B251" s="36" t="s">
        <v>16</v>
      </c>
      <c r="C251" s="120"/>
      <c r="D251" s="6">
        <f>SUM(D252:D253)</f>
        <v>118.8</v>
      </c>
      <c r="E251" s="6">
        <f>SUM(E252:E253)</f>
        <v>3</v>
      </c>
    </row>
    <row r="252" spans="1:5" s="35" customFormat="1" ht="15" customHeight="1" x14ac:dyDescent="0.25">
      <c r="A252" s="161"/>
      <c r="B252" s="38" t="s">
        <v>13</v>
      </c>
      <c r="C252" s="121"/>
      <c r="D252" s="34">
        <v>9</v>
      </c>
      <c r="E252" s="34"/>
    </row>
    <row r="253" spans="1:5" s="35" customFormat="1" ht="15" customHeight="1" x14ac:dyDescent="0.25">
      <c r="A253" s="161"/>
      <c r="B253" s="38" t="s">
        <v>134</v>
      </c>
      <c r="C253" s="121"/>
      <c r="D253" s="34">
        <v>109.8</v>
      </c>
      <c r="E253" s="34">
        <v>3</v>
      </c>
    </row>
    <row r="254" spans="1:5" s="30" customFormat="1" ht="15" customHeight="1" x14ac:dyDescent="0.25">
      <c r="A254" s="161"/>
      <c r="B254" s="39" t="s">
        <v>14</v>
      </c>
      <c r="C254" s="177"/>
      <c r="D254" s="6">
        <v>2.7</v>
      </c>
      <c r="E254" s="6"/>
    </row>
    <row r="255" spans="1:5" s="30" customFormat="1" ht="18" customHeight="1" x14ac:dyDescent="0.25">
      <c r="A255" s="165" t="s">
        <v>64</v>
      </c>
      <c r="B255" s="20" t="s">
        <v>71</v>
      </c>
      <c r="C255" s="23"/>
      <c r="D255" s="21">
        <f t="shared" ref="D255:E255" si="40">SUM(D256)</f>
        <v>52.300000000000004</v>
      </c>
      <c r="E255" s="90">
        <f t="shared" si="40"/>
        <v>0</v>
      </c>
    </row>
    <row r="256" spans="1:5" s="30" customFormat="1" ht="27" x14ac:dyDescent="0.25">
      <c r="A256" s="164"/>
      <c r="B256" s="18" t="s">
        <v>128</v>
      </c>
      <c r="C256" s="15" t="s">
        <v>15</v>
      </c>
      <c r="D256" s="17">
        <f t="shared" ref="D256" si="41">SUM(D257+D260)</f>
        <v>52.300000000000004</v>
      </c>
      <c r="E256" s="91">
        <f t="shared" ref="E256" si="42">SUM(E257+E260)</f>
        <v>0</v>
      </c>
    </row>
    <row r="257" spans="1:5" s="30" customFormat="1" ht="15" customHeight="1" x14ac:dyDescent="0.25">
      <c r="A257" s="161"/>
      <c r="B257" s="36" t="s">
        <v>16</v>
      </c>
      <c r="C257" s="120"/>
      <c r="D257" s="6">
        <f>SUM(D258:D259)</f>
        <v>50.7</v>
      </c>
      <c r="E257" s="6"/>
    </row>
    <row r="258" spans="1:5" s="35" customFormat="1" ht="15" customHeight="1" x14ac:dyDescent="0.25">
      <c r="A258" s="161"/>
      <c r="B258" s="38" t="s">
        <v>13</v>
      </c>
      <c r="C258" s="121"/>
      <c r="D258" s="34">
        <v>10.8</v>
      </c>
      <c r="E258" s="34"/>
    </row>
    <row r="259" spans="1:5" s="35" customFormat="1" ht="15" customHeight="1" x14ac:dyDescent="0.25">
      <c r="A259" s="161"/>
      <c r="B259" s="38" t="s">
        <v>134</v>
      </c>
      <c r="C259" s="121"/>
      <c r="D259" s="34">
        <v>39.9</v>
      </c>
      <c r="E259" s="34"/>
    </row>
    <row r="260" spans="1:5" s="30" customFormat="1" ht="15" customHeight="1" x14ac:dyDescent="0.25">
      <c r="A260" s="161"/>
      <c r="B260" s="39" t="s">
        <v>14</v>
      </c>
      <c r="C260" s="177"/>
      <c r="D260" s="6">
        <v>1.6</v>
      </c>
      <c r="E260" s="6"/>
    </row>
    <row r="261" spans="1:5" s="30" customFormat="1" ht="18" customHeight="1" x14ac:dyDescent="0.25">
      <c r="A261" s="165" t="s">
        <v>65</v>
      </c>
      <c r="B261" s="20" t="s">
        <v>76</v>
      </c>
      <c r="C261" s="23"/>
      <c r="D261" s="21">
        <f t="shared" ref="D261:E261" si="43">SUM(D262)</f>
        <v>26.6</v>
      </c>
      <c r="E261" s="90">
        <f t="shared" si="43"/>
        <v>0</v>
      </c>
    </row>
    <row r="262" spans="1:5" s="30" customFormat="1" ht="27" x14ac:dyDescent="0.25">
      <c r="A262" s="164"/>
      <c r="B262" s="18" t="s">
        <v>128</v>
      </c>
      <c r="C262" s="15" t="s">
        <v>15</v>
      </c>
      <c r="D262" s="17">
        <f t="shared" ref="D262" si="44">SUM(D263+D266)</f>
        <v>26.6</v>
      </c>
      <c r="E262" s="91">
        <f t="shared" ref="E262" si="45">SUM(E263+E266)</f>
        <v>0</v>
      </c>
    </row>
    <row r="263" spans="1:5" s="30" customFormat="1" ht="15" customHeight="1" x14ac:dyDescent="0.25">
      <c r="A263" s="161"/>
      <c r="B263" s="36" t="s">
        <v>16</v>
      </c>
      <c r="C263" s="138"/>
      <c r="D263" s="6">
        <f>SUM(D264:D265)</f>
        <v>20.8</v>
      </c>
      <c r="E263" s="6"/>
    </row>
    <row r="264" spans="1:5" s="35" customFormat="1" ht="15" customHeight="1" x14ac:dyDescent="0.25">
      <c r="A264" s="161"/>
      <c r="B264" s="38" t="s">
        <v>13</v>
      </c>
      <c r="C264" s="123"/>
      <c r="D264" s="34">
        <v>3.8</v>
      </c>
      <c r="E264" s="34"/>
    </row>
    <row r="265" spans="1:5" s="35" customFormat="1" ht="15" customHeight="1" x14ac:dyDescent="0.25">
      <c r="A265" s="161"/>
      <c r="B265" s="38" t="s">
        <v>134</v>
      </c>
      <c r="C265" s="123"/>
      <c r="D265" s="34">
        <v>17</v>
      </c>
      <c r="E265" s="34"/>
    </row>
    <row r="266" spans="1:5" s="30" customFormat="1" ht="15" customHeight="1" x14ac:dyDescent="0.25">
      <c r="A266" s="161"/>
      <c r="B266" s="39" t="s">
        <v>14</v>
      </c>
      <c r="C266" s="176"/>
      <c r="D266" s="6">
        <v>5.8</v>
      </c>
      <c r="E266" s="6"/>
    </row>
    <row r="267" spans="1:5" s="30" customFormat="1" ht="18" customHeight="1" x14ac:dyDescent="0.25">
      <c r="A267" s="165" t="s">
        <v>66</v>
      </c>
      <c r="B267" s="20" t="s">
        <v>78</v>
      </c>
      <c r="C267" s="23"/>
      <c r="D267" s="21">
        <f t="shared" ref="D267:E267" si="46">SUM(D268)</f>
        <v>127</v>
      </c>
      <c r="E267" s="90">
        <f t="shared" si="46"/>
        <v>0</v>
      </c>
    </row>
    <row r="268" spans="1:5" s="30" customFormat="1" ht="27" x14ac:dyDescent="0.25">
      <c r="A268" s="164"/>
      <c r="B268" s="18" t="s">
        <v>128</v>
      </c>
      <c r="C268" s="15" t="s">
        <v>15</v>
      </c>
      <c r="D268" s="17">
        <f>SUM(D269+D272)</f>
        <v>127</v>
      </c>
      <c r="E268" s="91">
        <f>SUM(E269+E272)</f>
        <v>0</v>
      </c>
    </row>
    <row r="269" spans="1:5" s="30" customFormat="1" ht="15" customHeight="1" x14ac:dyDescent="0.25">
      <c r="A269" s="161"/>
      <c r="B269" s="36" t="s">
        <v>16</v>
      </c>
      <c r="C269" s="138"/>
      <c r="D269" s="6">
        <f>SUM(D270:D271)</f>
        <v>119.5</v>
      </c>
      <c r="E269" s="6"/>
    </row>
    <row r="270" spans="1:5" s="35" customFormat="1" ht="15" customHeight="1" x14ac:dyDescent="0.25">
      <c r="A270" s="161"/>
      <c r="B270" s="38" t="s">
        <v>13</v>
      </c>
      <c r="C270" s="123"/>
      <c r="D270" s="43">
        <v>11.8</v>
      </c>
      <c r="E270" s="43"/>
    </row>
    <row r="271" spans="1:5" s="35" customFormat="1" ht="15" customHeight="1" x14ac:dyDescent="0.25">
      <c r="A271" s="161"/>
      <c r="B271" s="38" t="s">
        <v>134</v>
      </c>
      <c r="C271" s="123"/>
      <c r="D271" s="43">
        <v>107.7</v>
      </c>
      <c r="E271" s="43"/>
    </row>
    <row r="272" spans="1:5" s="30" customFormat="1" ht="15" customHeight="1" x14ac:dyDescent="0.25">
      <c r="A272" s="161"/>
      <c r="B272" s="39" t="s">
        <v>14</v>
      </c>
      <c r="C272" s="176"/>
      <c r="D272" s="6">
        <v>7.5</v>
      </c>
      <c r="E272" s="6"/>
    </row>
    <row r="273" spans="1:5" s="30" customFormat="1" ht="18" customHeight="1" x14ac:dyDescent="0.25">
      <c r="A273" s="165" t="s">
        <v>67</v>
      </c>
      <c r="B273" s="20" t="s">
        <v>129</v>
      </c>
      <c r="C273" s="23"/>
      <c r="D273" s="21">
        <f t="shared" ref="D273:E273" si="47">SUM(D274)</f>
        <v>128.9</v>
      </c>
      <c r="E273" s="90">
        <f t="shared" si="47"/>
        <v>0</v>
      </c>
    </row>
    <row r="274" spans="1:5" s="30" customFormat="1" ht="27" x14ac:dyDescent="0.25">
      <c r="A274" s="164"/>
      <c r="B274" s="18" t="s">
        <v>128</v>
      </c>
      <c r="C274" s="15" t="s">
        <v>15</v>
      </c>
      <c r="D274" s="17">
        <f t="shared" ref="D274:E274" si="48">SUM(D275+D278)</f>
        <v>128.9</v>
      </c>
      <c r="E274" s="91">
        <f t="shared" si="48"/>
        <v>0</v>
      </c>
    </row>
    <row r="275" spans="1:5" s="30" customFormat="1" x14ac:dyDescent="0.25">
      <c r="A275" s="164"/>
      <c r="B275" s="36" t="s">
        <v>16</v>
      </c>
      <c r="C275" s="124"/>
      <c r="D275" s="6">
        <f>SUM(D276:D277)</f>
        <v>115.10000000000001</v>
      </c>
      <c r="E275" s="19"/>
    </row>
    <row r="276" spans="1:5" s="30" customFormat="1" x14ac:dyDescent="0.25">
      <c r="A276" s="164"/>
      <c r="B276" s="38" t="s">
        <v>13</v>
      </c>
      <c r="C276" s="125"/>
      <c r="D276" s="33">
        <v>3.9</v>
      </c>
      <c r="E276" s="34"/>
    </row>
    <row r="277" spans="1:5" s="30" customFormat="1" x14ac:dyDescent="0.25">
      <c r="A277" s="164"/>
      <c r="B277" s="38" t="s">
        <v>134</v>
      </c>
      <c r="C277" s="125"/>
      <c r="D277" s="33">
        <v>111.2</v>
      </c>
      <c r="E277" s="34"/>
    </row>
    <row r="278" spans="1:5" s="30" customFormat="1" ht="15" customHeight="1" x14ac:dyDescent="0.25">
      <c r="A278" s="164"/>
      <c r="B278" s="39" t="s">
        <v>14</v>
      </c>
      <c r="C278" s="126"/>
      <c r="D278" s="19">
        <v>13.8</v>
      </c>
      <c r="E278" s="6"/>
    </row>
    <row r="279" spans="1:5" s="30" customFormat="1" ht="18" customHeight="1" x14ac:dyDescent="0.25">
      <c r="A279" s="165" t="s">
        <v>68</v>
      </c>
      <c r="B279" s="20" t="s">
        <v>130</v>
      </c>
      <c r="C279" s="23"/>
      <c r="D279" s="21">
        <f t="shared" ref="D279:E279" si="49">SUM(D280)</f>
        <v>59.3</v>
      </c>
      <c r="E279" s="90">
        <f t="shared" si="49"/>
        <v>0</v>
      </c>
    </row>
    <row r="280" spans="1:5" s="30" customFormat="1" ht="27" x14ac:dyDescent="0.25">
      <c r="A280" s="164"/>
      <c r="B280" s="18" t="s">
        <v>128</v>
      </c>
      <c r="C280" s="15" t="s">
        <v>15</v>
      </c>
      <c r="D280" s="17">
        <f>SUM(D281+D284)</f>
        <v>59.3</v>
      </c>
      <c r="E280" s="91">
        <f>SUM(E281+E284)</f>
        <v>0</v>
      </c>
    </row>
    <row r="281" spans="1:5" s="30" customFormat="1" ht="15" customHeight="1" x14ac:dyDescent="0.25">
      <c r="A281" s="161"/>
      <c r="B281" s="36" t="s">
        <v>16</v>
      </c>
      <c r="C281" s="120"/>
      <c r="D281" s="6">
        <f>SUM(D282:D283)</f>
        <v>36.6</v>
      </c>
      <c r="E281" s="6"/>
    </row>
    <row r="282" spans="1:5" s="35" customFormat="1" ht="15" customHeight="1" x14ac:dyDescent="0.25">
      <c r="A282" s="161"/>
      <c r="B282" s="38" t="s">
        <v>13</v>
      </c>
      <c r="C282" s="121"/>
      <c r="D282" s="34">
        <v>7.1</v>
      </c>
      <c r="E282" s="34"/>
    </row>
    <row r="283" spans="1:5" s="35" customFormat="1" ht="15" customHeight="1" x14ac:dyDescent="0.25">
      <c r="A283" s="161"/>
      <c r="B283" s="38" t="s">
        <v>134</v>
      </c>
      <c r="C283" s="121"/>
      <c r="D283" s="34">
        <v>29.5</v>
      </c>
      <c r="E283" s="34"/>
    </row>
    <row r="284" spans="1:5" s="30" customFormat="1" ht="15" customHeight="1" x14ac:dyDescent="0.25">
      <c r="A284" s="161"/>
      <c r="B284" s="39" t="s">
        <v>14</v>
      </c>
      <c r="C284" s="177"/>
      <c r="D284" s="6">
        <v>22.7</v>
      </c>
      <c r="E284" s="6"/>
    </row>
    <row r="285" spans="1:5" s="30" customFormat="1" ht="18" customHeight="1" x14ac:dyDescent="0.25">
      <c r="A285" s="165" t="s">
        <v>70</v>
      </c>
      <c r="B285" s="20" t="s">
        <v>82</v>
      </c>
      <c r="C285" s="23"/>
      <c r="D285" s="21">
        <f t="shared" ref="D285:E285" si="50">SUM(D286)</f>
        <v>30.9</v>
      </c>
      <c r="E285" s="90">
        <f t="shared" si="50"/>
        <v>0</v>
      </c>
    </row>
    <row r="286" spans="1:5" s="30" customFormat="1" ht="27" x14ac:dyDescent="0.25">
      <c r="A286" s="164"/>
      <c r="B286" s="18" t="s">
        <v>128</v>
      </c>
      <c r="C286" s="15" t="s">
        <v>15</v>
      </c>
      <c r="D286" s="17">
        <f>SUM(D287+D290)</f>
        <v>30.9</v>
      </c>
      <c r="E286" s="91">
        <f>SUM(E287+E290)</f>
        <v>0</v>
      </c>
    </row>
    <row r="287" spans="1:5" s="30" customFormat="1" ht="15" customHeight="1" x14ac:dyDescent="0.25">
      <c r="A287" s="161"/>
      <c r="B287" s="36" t="s">
        <v>16</v>
      </c>
      <c r="C287" s="138"/>
      <c r="D287" s="6">
        <f>SUM(D288:D289)</f>
        <v>18.3</v>
      </c>
      <c r="E287" s="6"/>
    </row>
    <row r="288" spans="1:5" s="35" customFormat="1" ht="15" customHeight="1" x14ac:dyDescent="0.25">
      <c r="A288" s="161"/>
      <c r="B288" s="38" t="s">
        <v>13</v>
      </c>
      <c r="C288" s="123"/>
      <c r="D288" s="34">
        <v>2.7</v>
      </c>
      <c r="E288" s="34"/>
    </row>
    <row r="289" spans="1:5" s="35" customFormat="1" ht="15" customHeight="1" x14ac:dyDescent="0.25">
      <c r="A289" s="161"/>
      <c r="B289" s="38" t="s">
        <v>134</v>
      </c>
      <c r="C289" s="123"/>
      <c r="D289" s="34">
        <v>15.6</v>
      </c>
      <c r="E289" s="34"/>
    </row>
    <row r="290" spans="1:5" s="30" customFormat="1" ht="15" customHeight="1" x14ac:dyDescent="0.25">
      <c r="A290" s="161"/>
      <c r="B290" s="39" t="s">
        <v>14</v>
      </c>
      <c r="C290" s="176"/>
      <c r="D290" s="6">
        <v>12.6</v>
      </c>
      <c r="E290" s="6"/>
    </row>
    <row r="291" spans="1:5" s="30" customFormat="1" ht="18" customHeight="1" x14ac:dyDescent="0.25">
      <c r="A291" s="165" t="s">
        <v>72</v>
      </c>
      <c r="B291" s="20" t="s">
        <v>85</v>
      </c>
      <c r="C291" s="23"/>
      <c r="D291" s="21">
        <f t="shared" ref="D291:E291" si="51">SUM(D292)</f>
        <v>65.5</v>
      </c>
      <c r="E291" s="90">
        <f t="shared" si="51"/>
        <v>0</v>
      </c>
    </row>
    <row r="292" spans="1:5" s="30" customFormat="1" ht="27" x14ac:dyDescent="0.25">
      <c r="A292" s="164"/>
      <c r="B292" s="18" t="s">
        <v>128</v>
      </c>
      <c r="C292" s="15" t="s">
        <v>15</v>
      </c>
      <c r="D292" s="17">
        <f t="shared" ref="D292:E292" si="52">SUM(D293+D296)</f>
        <v>65.5</v>
      </c>
      <c r="E292" s="91">
        <f t="shared" si="52"/>
        <v>0</v>
      </c>
    </row>
    <row r="293" spans="1:5" s="30" customFormat="1" ht="15" customHeight="1" x14ac:dyDescent="0.25">
      <c r="A293" s="161"/>
      <c r="B293" s="36" t="s">
        <v>16</v>
      </c>
      <c r="C293" s="120"/>
      <c r="D293" s="6">
        <f>SUM(D294:D295)</f>
        <v>54.599999999999994</v>
      </c>
      <c r="E293" s="6"/>
    </row>
    <row r="294" spans="1:5" s="35" customFormat="1" ht="15" customHeight="1" x14ac:dyDescent="0.25">
      <c r="A294" s="161"/>
      <c r="B294" s="38" t="s">
        <v>13</v>
      </c>
      <c r="C294" s="121"/>
      <c r="D294" s="43">
        <v>5.3</v>
      </c>
      <c r="E294" s="43"/>
    </row>
    <row r="295" spans="1:5" s="35" customFormat="1" ht="15" customHeight="1" x14ac:dyDescent="0.25">
      <c r="A295" s="161"/>
      <c r="B295" s="38" t="s">
        <v>134</v>
      </c>
      <c r="C295" s="121"/>
      <c r="D295" s="43">
        <v>49.3</v>
      </c>
      <c r="E295" s="43"/>
    </row>
    <row r="296" spans="1:5" s="30" customFormat="1" ht="15" customHeight="1" x14ac:dyDescent="0.25">
      <c r="A296" s="161"/>
      <c r="B296" s="39" t="s">
        <v>14</v>
      </c>
      <c r="C296" s="177"/>
      <c r="D296" s="6">
        <v>10.9</v>
      </c>
      <c r="E296" s="6"/>
    </row>
    <row r="297" spans="1:5" s="30" customFormat="1" ht="18" customHeight="1" x14ac:dyDescent="0.25">
      <c r="A297" s="165" t="s">
        <v>73</v>
      </c>
      <c r="B297" s="20" t="s">
        <v>131</v>
      </c>
      <c r="C297" s="23"/>
      <c r="D297" s="21">
        <f t="shared" ref="D297:E297" si="53">SUM(D298)</f>
        <v>360.09999999999997</v>
      </c>
      <c r="E297" s="90">
        <f t="shared" si="53"/>
        <v>0</v>
      </c>
    </row>
    <row r="298" spans="1:5" s="30" customFormat="1" ht="27" x14ac:dyDescent="0.25">
      <c r="A298" s="164"/>
      <c r="B298" s="18" t="s">
        <v>128</v>
      </c>
      <c r="C298" s="15" t="s">
        <v>15</v>
      </c>
      <c r="D298" s="17">
        <f t="shared" ref="D298:E298" si="54">SUM(D299+D302)</f>
        <v>360.09999999999997</v>
      </c>
      <c r="E298" s="91">
        <f t="shared" si="54"/>
        <v>0</v>
      </c>
    </row>
    <row r="299" spans="1:5" s="30" customFormat="1" ht="15" customHeight="1" x14ac:dyDescent="0.25">
      <c r="A299" s="161"/>
      <c r="B299" s="36" t="s">
        <v>16</v>
      </c>
      <c r="C299" s="120"/>
      <c r="D299" s="6">
        <f>SUM(D300:D301)</f>
        <v>345.9</v>
      </c>
      <c r="E299" s="6"/>
    </row>
    <row r="300" spans="1:5" s="35" customFormat="1" ht="15" customHeight="1" x14ac:dyDescent="0.25">
      <c r="A300" s="161"/>
      <c r="B300" s="38" t="s">
        <v>13</v>
      </c>
      <c r="C300" s="121"/>
      <c r="D300" s="34">
        <v>5.9</v>
      </c>
      <c r="E300" s="34"/>
    </row>
    <row r="301" spans="1:5" s="35" customFormat="1" ht="15" customHeight="1" x14ac:dyDescent="0.25">
      <c r="A301" s="161"/>
      <c r="B301" s="38" t="s">
        <v>134</v>
      </c>
      <c r="C301" s="121"/>
      <c r="D301" s="34">
        <v>340</v>
      </c>
      <c r="E301" s="34"/>
    </row>
    <row r="302" spans="1:5" s="30" customFormat="1" ht="15" customHeight="1" x14ac:dyDescent="0.25">
      <c r="A302" s="161"/>
      <c r="B302" s="39" t="s">
        <v>14</v>
      </c>
      <c r="C302" s="177"/>
      <c r="D302" s="6">
        <v>14.2</v>
      </c>
      <c r="E302" s="6"/>
    </row>
    <row r="303" spans="1:5" s="30" customFormat="1" ht="18" customHeight="1" x14ac:dyDescent="0.25">
      <c r="A303" s="165" t="s">
        <v>74</v>
      </c>
      <c r="B303" s="20" t="s">
        <v>88</v>
      </c>
      <c r="C303" s="23"/>
      <c r="D303" s="21">
        <f t="shared" ref="D303:E303" si="55">SUM(D304)</f>
        <v>9.5</v>
      </c>
      <c r="E303" s="90">
        <f t="shared" si="55"/>
        <v>0</v>
      </c>
    </row>
    <row r="304" spans="1:5" s="30" customFormat="1" ht="27" x14ac:dyDescent="0.25">
      <c r="A304" s="164"/>
      <c r="B304" s="18" t="s">
        <v>128</v>
      </c>
      <c r="C304" s="15" t="s">
        <v>15</v>
      </c>
      <c r="D304" s="17">
        <f t="shared" ref="D304:E304" si="56">SUM(D305+D308)</f>
        <v>9.5</v>
      </c>
      <c r="E304" s="91">
        <f t="shared" si="56"/>
        <v>0</v>
      </c>
    </row>
    <row r="305" spans="1:5" s="30" customFormat="1" x14ac:dyDescent="0.25">
      <c r="A305" s="164"/>
      <c r="B305" s="36" t="s">
        <v>16</v>
      </c>
      <c r="C305" s="124"/>
      <c r="D305" s="6">
        <f>SUM(D306:D307)</f>
        <v>4.9000000000000004</v>
      </c>
      <c r="E305" s="19"/>
    </row>
    <row r="306" spans="1:5" s="30" customFormat="1" x14ac:dyDescent="0.25">
      <c r="A306" s="164"/>
      <c r="B306" s="38" t="s">
        <v>13</v>
      </c>
      <c r="C306" s="125"/>
      <c r="D306" s="33">
        <v>1.9</v>
      </c>
      <c r="E306" s="34"/>
    </row>
    <row r="307" spans="1:5" s="30" customFormat="1" x14ac:dyDescent="0.25">
      <c r="A307" s="164"/>
      <c r="B307" s="38" t="s">
        <v>134</v>
      </c>
      <c r="C307" s="125"/>
      <c r="D307" s="33">
        <v>3</v>
      </c>
      <c r="E307" s="34"/>
    </row>
    <row r="308" spans="1:5" s="30" customFormat="1" x14ac:dyDescent="0.25">
      <c r="A308" s="164"/>
      <c r="B308" s="39" t="s">
        <v>14</v>
      </c>
      <c r="C308" s="126"/>
      <c r="D308" s="19">
        <v>4.5999999999999996</v>
      </c>
      <c r="E308" s="6"/>
    </row>
    <row r="309" spans="1:5" s="30" customFormat="1" ht="18" customHeight="1" x14ac:dyDescent="0.25">
      <c r="A309" s="160" t="s">
        <v>75</v>
      </c>
      <c r="B309" s="22" t="s">
        <v>90</v>
      </c>
      <c r="C309" s="26"/>
      <c r="D309" s="21">
        <f t="shared" ref="D309:E310" si="57">SUM(D310)</f>
        <v>0.7</v>
      </c>
      <c r="E309" s="90">
        <f t="shared" si="57"/>
        <v>0</v>
      </c>
    </row>
    <row r="310" spans="1:5" s="30" customFormat="1" ht="27" x14ac:dyDescent="0.25">
      <c r="A310" s="161"/>
      <c r="B310" s="18" t="s">
        <v>128</v>
      </c>
      <c r="C310" s="15" t="s">
        <v>15</v>
      </c>
      <c r="D310" s="17">
        <f t="shared" ref="D310" si="58">SUM(D311)</f>
        <v>0.7</v>
      </c>
      <c r="E310" s="91">
        <f t="shared" si="57"/>
        <v>0</v>
      </c>
    </row>
    <row r="311" spans="1:5" s="30" customFormat="1" ht="15" customHeight="1" x14ac:dyDescent="0.25">
      <c r="A311" s="161"/>
      <c r="B311" s="36" t="s">
        <v>16</v>
      </c>
      <c r="C311" s="120"/>
      <c r="D311" s="6">
        <f>SUM(D312)</f>
        <v>0.7</v>
      </c>
      <c r="E311" s="6"/>
    </row>
    <row r="312" spans="1:5" s="35" customFormat="1" ht="15" customHeight="1" x14ac:dyDescent="0.25">
      <c r="A312" s="161"/>
      <c r="B312" s="38" t="s">
        <v>13</v>
      </c>
      <c r="C312" s="121"/>
      <c r="D312" s="43">
        <v>0.7</v>
      </c>
      <c r="E312" s="43"/>
    </row>
    <row r="313" spans="1:5" s="30" customFormat="1" ht="18" customHeight="1" x14ac:dyDescent="0.25">
      <c r="A313" s="160" t="s">
        <v>77</v>
      </c>
      <c r="B313" s="99" t="s">
        <v>92</v>
      </c>
      <c r="C313" s="100"/>
      <c r="D313" s="21">
        <f t="shared" ref="D313:E313" si="59">SUM(D314)</f>
        <v>21.200000000000003</v>
      </c>
      <c r="E313" s="90">
        <f t="shared" si="59"/>
        <v>0</v>
      </c>
    </row>
    <row r="314" spans="1:5" s="30" customFormat="1" ht="27" x14ac:dyDescent="0.25">
      <c r="A314" s="164"/>
      <c r="B314" s="18" t="s">
        <v>128</v>
      </c>
      <c r="C314" s="15" t="s">
        <v>15</v>
      </c>
      <c r="D314" s="17">
        <f>SUM(D315+D318)</f>
        <v>21.200000000000003</v>
      </c>
      <c r="E314" s="91">
        <f t="shared" ref="E314" si="60">SUM(E315+E318)</f>
        <v>0</v>
      </c>
    </row>
    <row r="315" spans="1:5" s="30" customFormat="1" x14ac:dyDescent="0.25">
      <c r="A315" s="164"/>
      <c r="B315" s="36" t="s">
        <v>16</v>
      </c>
      <c r="C315" s="124"/>
      <c r="D315" s="19">
        <f>SUM(D316:D317)</f>
        <v>17.100000000000001</v>
      </c>
      <c r="E315" s="19"/>
    </row>
    <row r="316" spans="1:5" s="30" customFormat="1" x14ac:dyDescent="0.25">
      <c r="A316" s="164"/>
      <c r="B316" s="38" t="s">
        <v>13</v>
      </c>
      <c r="C316" s="125"/>
      <c r="D316" s="33">
        <v>2.1</v>
      </c>
      <c r="E316" s="34"/>
    </row>
    <row r="317" spans="1:5" s="30" customFormat="1" x14ac:dyDescent="0.25">
      <c r="A317" s="164"/>
      <c r="B317" s="38" t="s">
        <v>134</v>
      </c>
      <c r="C317" s="125"/>
      <c r="D317" s="33">
        <v>15</v>
      </c>
      <c r="E317" s="34"/>
    </row>
    <row r="318" spans="1:5" s="30" customFormat="1" x14ac:dyDescent="0.25">
      <c r="A318" s="164"/>
      <c r="B318" s="39" t="s">
        <v>14</v>
      </c>
      <c r="C318" s="126"/>
      <c r="D318" s="19">
        <v>4.0999999999999996</v>
      </c>
      <c r="E318" s="6"/>
    </row>
    <row r="319" spans="1:5" s="30" customFormat="1" ht="18" customHeight="1" x14ac:dyDescent="0.25">
      <c r="A319" s="165" t="s">
        <v>79</v>
      </c>
      <c r="B319" s="20" t="s">
        <v>94</v>
      </c>
      <c r="C319" s="26"/>
      <c r="D319" s="21">
        <f t="shared" ref="D319:E319" si="61">SUM(D320)</f>
        <v>88.6</v>
      </c>
      <c r="E319" s="90">
        <f t="shared" si="61"/>
        <v>0</v>
      </c>
    </row>
    <row r="320" spans="1:5" s="30" customFormat="1" x14ac:dyDescent="0.25">
      <c r="A320" s="164"/>
      <c r="B320" s="13" t="s">
        <v>114</v>
      </c>
      <c r="C320" s="15" t="s">
        <v>17</v>
      </c>
      <c r="D320" s="17">
        <f>SUM(D321+D324)</f>
        <v>88.6</v>
      </c>
      <c r="E320" s="91">
        <f>SUM(E321+E323)</f>
        <v>0</v>
      </c>
    </row>
    <row r="321" spans="1:5" s="30" customFormat="1" ht="15" customHeight="1" x14ac:dyDescent="0.25">
      <c r="A321" s="161"/>
      <c r="B321" s="36" t="s">
        <v>16</v>
      </c>
      <c r="C321" s="171"/>
      <c r="D321" s="19">
        <f>SUM(D322:D323)</f>
        <v>88.3</v>
      </c>
      <c r="E321" s="19"/>
    </row>
    <row r="322" spans="1:5" s="35" customFormat="1" ht="15" customHeight="1" x14ac:dyDescent="0.25">
      <c r="A322" s="161"/>
      <c r="B322" s="38" t="s">
        <v>13</v>
      </c>
      <c r="C322" s="172"/>
      <c r="D322" s="34">
        <v>13.3</v>
      </c>
      <c r="E322" s="34"/>
    </row>
    <row r="323" spans="1:5" s="35" customFormat="1" ht="15" customHeight="1" x14ac:dyDescent="0.25">
      <c r="A323" s="161"/>
      <c r="B323" s="38" t="s">
        <v>134</v>
      </c>
      <c r="C323" s="172"/>
      <c r="D323" s="34">
        <v>75</v>
      </c>
      <c r="E323" s="34"/>
    </row>
    <row r="324" spans="1:5" s="30" customFormat="1" ht="15" customHeight="1" x14ac:dyDescent="0.25">
      <c r="A324" s="161"/>
      <c r="B324" s="39" t="s">
        <v>14</v>
      </c>
      <c r="C324" s="173"/>
      <c r="D324" s="46">
        <v>0.3</v>
      </c>
      <c r="E324" s="6"/>
    </row>
    <row r="325" spans="1:5" s="30" customFormat="1" ht="18" customHeight="1" x14ac:dyDescent="0.25">
      <c r="A325" s="165" t="s">
        <v>80</v>
      </c>
      <c r="B325" s="20" t="s">
        <v>96</v>
      </c>
      <c r="C325" s="26"/>
      <c r="D325" s="21">
        <f t="shared" ref="D325:E325" si="62">SUM(D326)</f>
        <v>38.9</v>
      </c>
      <c r="E325" s="90">
        <f t="shared" si="62"/>
        <v>0</v>
      </c>
    </row>
    <row r="326" spans="1:5" s="30" customFormat="1" x14ac:dyDescent="0.25">
      <c r="A326" s="164"/>
      <c r="B326" s="13" t="s">
        <v>114</v>
      </c>
      <c r="C326" s="15" t="s">
        <v>17</v>
      </c>
      <c r="D326" s="17">
        <f t="shared" ref="D326:E326" si="63">SUM(D327+D330)</f>
        <v>38.9</v>
      </c>
      <c r="E326" s="91">
        <f t="shared" si="63"/>
        <v>0</v>
      </c>
    </row>
    <row r="327" spans="1:5" s="30" customFormat="1" x14ac:dyDescent="0.25">
      <c r="A327" s="164"/>
      <c r="B327" s="36" t="s">
        <v>16</v>
      </c>
      <c r="C327" s="124"/>
      <c r="D327" s="19">
        <f>SUM(D328:D329)</f>
        <v>36.9</v>
      </c>
      <c r="E327" s="19"/>
    </row>
    <row r="328" spans="1:5" s="30" customFormat="1" x14ac:dyDescent="0.25">
      <c r="A328" s="164"/>
      <c r="B328" s="38" t="s">
        <v>13</v>
      </c>
      <c r="C328" s="125"/>
      <c r="D328" s="33">
        <v>3.4</v>
      </c>
      <c r="E328" s="34"/>
    </row>
    <row r="329" spans="1:5" s="30" customFormat="1" x14ac:dyDescent="0.25">
      <c r="A329" s="164"/>
      <c r="B329" s="38" t="s">
        <v>134</v>
      </c>
      <c r="C329" s="125"/>
      <c r="D329" s="33">
        <v>33.5</v>
      </c>
      <c r="E329" s="34"/>
    </row>
    <row r="330" spans="1:5" s="30" customFormat="1" x14ac:dyDescent="0.25">
      <c r="A330" s="170"/>
      <c r="B330" s="39" t="s">
        <v>14</v>
      </c>
      <c r="C330" s="126"/>
      <c r="D330" s="19">
        <v>2</v>
      </c>
      <c r="E330" s="6"/>
    </row>
    <row r="331" spans="1:5" s="30" customFormat="1" ht="18" customHeight="1" x14ac:dyDescent="0.25">
      <c r="A331" s="165" t="s">
        <v>81</v>
      </c>
      <c r="B331" s="20" t="s">
        <v>98</v>
      </c>
      <c r="C331" s="26"/>
      <c r="D331" s="21">
        <f t="shared" ref="D331:E331" si="64">SUM(D332)</f>
        <v>55.2</v>
      </c>
      <c r="E331" s="90">
        <f t="shared" si="64"/>
        <v>0</v>
      </c>
    </row>
    <row r="332" spans="1:5" s="30" customFormat="1" x14ac:dyDescent="0.25">
      <c r="A332" s="164"/>
      <c r="B332" s="13" t="s">
        <v>114</v>
      </c>
      <c r="C332" s="15" t="s">
        <v>17</v>
      </c>
      <c r="D332" s="17">
        <f>SUM(D333+D336)</f>
        <v>55.2</v>
      </c>
      <c r="E332" s="91">
        <f>SUM(E333+E336)</f>
        <v>0</v>
      </c>
    </row>
    <row r="333" spans="1:5" s="30" customFormat="1" x14ac:dyDescent="0.25">
      <c r="A333" s="164"/>
      <c r="B333" s="36" t="s">
        <v>16</v>
      </c>
      <c r="C333" s="124"/>
      <c r="D333" s="6">
        <f>SUM(D334:D335)</f>
        <v>54</v>
      </c>
      <c r="E333" s="19"/>
    </row>
    <row r="334" spans="1:5" s="30" customFormat="1" x14ac:dyDescent="0.25">
      <c r="A334" s="164"/>
      <c r="B334" s="38" t="s">
        <v>13</v>
      </c>
      <c r="C334" s="125"/>
      <c r="D334" s="33">
        <v>5</v>
      </c>
      <c r="E334" s="34"/>
    </row>
    <row r="335" spans="1:5" s="30" customFormat="1" x14ac:dyDescent="0.25">
      <c r="A335" s="164"/>
      <c r="B335" s="38" t="s">
        <v>134</v>
      </c>
      <c r="C335" s="125"/>
      <c r="D335" s="33">
        <v>49</v>
      </c>
      <c r="E335" s="34"/>
    </row>
    <row r="336" spans="1:5" s="30" customFormat="1" x14ac:dyDescent="0.25">
      <c r="A336" s="164"/>
      <c r="B336" s="39" t="s">
        <v>14</v>
      </c>
      <c r="C336" s="126"/>
      <c r="D336" s="19">
        <v>1.2</v>
      </c>
      <c r="E336" s="6"/>
    </row>
    <row r="337" spans="1:5" s="30" customFormat="1" ht="18" customHeight="1" x14ac:dyDescent="0.25">
      <c r="A337" s="165" t="s">
        <v>83</v>
      </c>
      <c r="B337" s="20" t="s">
        <v>100</v>
      </c>
      <c r="C337" s="23"/>
      <c r="D337" s="21">
        <f t="shared" ref="D337:E337" si="65">SUM(D338)</f>
        <v>6</v>
      </c>
      <c r="E337" s="90">
        <f t="shared" si="65"/>
        <v>0</v>
      </c>
    </row>
    <row r="338" spans="1:5" s="30" customFormat="1" x14ac:dyDescent="0.25">
      <c r="A338" s="164"/>
      <c r="B338" s="13" t="s">
        <v>114</v>
      </c>
      <c r="C338" s="15" t="s">
        <v>17</v>
      </c>
      <c r="D338" s="17">
        <f>SUM(D339+D342)</f>
        <v>6</v>
      </c>
      <c r="E338" s="91">
        <f>SUM(E339+E342)</f>
        <v>0</v>
      </c>
    </row>
    <row r="339" spans="1:5" s="30" customFormat="1" x14ac:dyDescent="0.25">
      <c r="A339" s="164"/>
      <c r="B339" s="36" t="s">
        <v>16</v>
      </c>
      <c r="C339" s="124"/>
      <c r="D339" s="6">
        <f>SUM(D340:D341)</f>
        <v>5.9</v>
      </c>
      <c r="E339" s="19"/>
    </row>
    <row r="340" spans="1:5" s="30" customFormat="1" x14ac:dyDescent="0.25">
      <c r="A340" s="164"/>
      <c r="B340" s="38" t="s">
        <v>13</v>
      </c>
      <c r="C340" s="125"/>
      <c r="D340" s="33">
        <v>2.9</v>
      </c>
      <c r="E340" s="34"/>
    </row>
    <row r="341" spans="1:5" s="30" customFormat="1" x14ac:dyDescent="0.25">
      <c r="A341" s="164"/>
      <c r="B341" s="38" t="s">
        <v>134</v>
      </c>
      <c r="C341" s="125"/>
      <c r="D341" s="33">
        <v>3</v>
      </c>
      <c r="E341" s="34"/>
    </row>
    <row r="342" spans="1:5" s="30" customFormat="1" x14ac:dyDescent="0.25">
      <c r="A342" s="164"/>
      <c r="B342" s="39" t="s">
        <v>14</v>
      </c>
      <c r="C342" s="126"/>
      <c r="D342" s="19">
        <v>0.1</v>
      </c>
      <c r="E342" s="6"/>
    </row>
    <row r="343" spans="1:5" s="30" customFormat="1" ht="18" customHeight="1" x14ac:dyDescent="0.25">
      <c r="A343" s="165" t="s">
        <v>84</v>
      </c>
      <c r="B343" s="20" t="s">
        <v>101</v>
      </c>
      <c r="C343" s="26"/>
      <c r="D343" s="21">
        <f t="shared" ref="D343:E343" si="66">SUM(D344)</f>
        <v>17.8</v>
      </c>
      <c r="E343" s="90">
        <f t="shared" si="66"/>
        <v>0</v>
      </c>
    </row>
    <row r="344" spans="1:5" s="30" customFormat="1" x14ac:dyDescent="0.25">
      <c r="A344" s="164"/>
      <c r="B344" s="13" t="s">
        <v>114</v>
      </c>
      <c r="C344" s="15" t="s">
        <v>17</v>
      </c>
      <c r="D344" s="17">
        <f>SUM(D345+D348)</f>
        <v>17.8</v>
      </c>
      <c r="E344" s="91">
        <f t="shared" ref="E344" si="67">SUM(E345+E348)</f>
        <v>0</v>
      </c>
    </row>
    <row r="345" spans="1:5" s="30" customFormat="1" ht="15" customHeight="1" x14ac:dyDescent="0.25">
      <c r="A345" s="161"/>
      <c r="B345" s="36" t="s">
        <v>16</v>
      </c>
      <c r="C345" s="171"/>
      <c r="D345" s="6">
        <f>SUM(D346:D347)</f>
        <v>16</v>
      </c>
      <c r="E345" s="6"/>
    </row>
    <row r="346" spans="1:5" s="35" customFormat="1" ht="15" customHeight="1" x14ac:dyDescent="0.25">
      <c r="A346" s="161"/>
      <c r="B346" s="38" t="s">
        <v>13</v>
      </c>
      <c r="C346" s="172"/>
      <c r="D346" s="34">
        <v>4.0999999999999996</v>
      </c>
      <c r="E346" s="34"/>
    </row>
    <row r="347" spans="1:5" s="35" customFormat="1" ht="15" customHeight="1" x14ac:dyDescent="0.25">
      <c r="A347" s="161"/>
      <c r="B347" s="38" t="s">
        <v>134</v>
      </c>
      <c r="C347" s="172"/>
      <c r="D347" s="34">
        <v>11.9</v>
      </c>
      <c r="E347" s="34"/>
    </row>
    <row r="348" spans="1:5" s="30" customFormat="1" ht="15" customHeight="1" x14ac:dyDescent="0.25">
      <c r="A348" s="161"/>
      <c r="B348" s="39" t="s">
        <v>14</v>
      </c>
      <c r="C348" s="173"/>
      <c r="D348" s="6">
        <v>1.8</v>
      </c>
      <c r="E348" s="6"/>
    </row>
    <row r="349" spans="1:5" s="30" customFormat="1" ht="18" customHeight="1" x14ac:dyDescent="0.25">
      <c r="A349" s="160" t="s">
        <v>86</v>
      </c>
      <c r="B349" s="20" t="s">
        <v>102</v>
      </c>
      <c r="C349" s="23"/>
      <c r="D349" s="21">
        <f t="shared" ref="D349:E349" si="68">SUM(D350)</f>
        <v>3.1</v>
      </c>
      <c r="E349" s="90">
        <f t="shared" si="68"/>
        <v>0</v>
      </c>
    </row>
    <row r="350" spans="1:5" s="30" customFormat="1" x14ac:dyDescent="0.25">
      <c r="A350" s="161"/>
      <c r="B350" s="13" t="s">
        <v>114</v>
      </c>
      <c r="C350" s="15" t="s">
        <v>17</v>
      </c>
      <c r="D350" s="17">
        <f>SUM(D351+D354)</f>
        <v>3.1</v>
      </c>
      <c r="E350" s="91">
        <f>SUM(E351+E354)</f>
        <v>0</v>
      </c>
    </row>
    <row r="351" spans="1:5" s="30" customFormat="1" ht="15" customHeight="1" x14ac:dyDescent="0.25">
      <c r="A351" s="161"/>
      <c r="B351" s="36" t="s">
        <v>16</v>
      </c>
      <c r="C351" s="171"/>
      <c r="D351" s="6">
        <f>SUM(D352:D353)</f>
        <v>2.9</v>
      </c>
      <c r="E351" s="19"/>
    </row>
    <row r="352" spans="1:5" s="35" customFormat="1" ht="15" customHeight="1" x14ac:dyDescent="0.25">
      <c r="A352" s="161"/>
      <c r="B352" s="38" t="s">
        <v>13</v>
      </c>
      <c r="C352" s="172"/>
      <c r="D352" s="33">
        <v>0.9</v>
      </c>
      <c r="E352" s="34"/>
    </row>
    <row r="353" spans="1:5" s="35" customFormat="1" ht="15" customHeight="1" x14ac:dyDescent="0.25">
      <c r="A353" s="161"/>
      <c r="B353" s="38" t="s">
        <v>134</v>
      </c>
      <c r="C353" s="172"/>
      <c r="D353" s="33">
        <v>2</v>
      </c>
      <c r="E353" s="34"/>
    </row>
    <row r="354" spans="1:5" s="30" customFormat="1" ht="15" customHeight="1" x14ac:dyDescent="0.25">
      <c r="A354" s="162"/>
      <c r="B354" s="39" t="s">
        <v>14</v>
      </c>
      <c r="C354" s="173"/>
      <c r="D354" s="33">
        <v>0.2</v>
      </c>
      <c r="E354" s="34"/>
    </row>
    <row r="355" spans="1:5" s="30" customFormat="1" ht="18" customHeight="1" x14ac:dyDescent="0.25">
      <c r="A355" s="160" t="s">
        <v>87</v>
      </c>
      <c r="B355" s="20" t="s">
        <v>103</v>
      </c>
      <c r="C355" s="23"/>
      <c r="D355" s="21">
        <f>SUM(D356+D361)</f>
        <v>46.7</v>
      </c>
      <c r="E355" s="90">
        <f>SUM(E356)</f>
        <v>0</v>
      </c>
    </row>
    <row r="356" spans="1:5" s="30" customFormat="1" x14ac:dyDescent="0.25">
      <c r="A356" s="161"/>
      <c r="B356" s="13" t="s">
        <v>114</v>
      </c>
      <c r="C356" s="15" t="s">
        <v>17</v>
      </c>
      <c r="D356" s="17">
        <f>SUM(D357+D360)</f>
        <v>26.7</v>
      </c>
      <c r="E356" s="91">
        <f>SUM(E357+E360)</f>
        <v>0</v>
      </c>
    </row>
    <row r="357" spans="1:5" s="30" customFormat="1" ht="15" customHeight="1" x14ac:dyDescent="0.25">
      <c r="A357" s="161"/>
      <c r="B357" s="36" t="s">
        <v>16</v>
      </c>
      <c r="C357" s="138"/>
      <c r="D357" s="6">
        <f>SUM(D358:D359)</f>
        <v>25.2</v>
      </c>
      <c r="E357" s="6"/>
    </row>
    <row r="358" spans="1:5" s="35" customFormat="1" ht="15" customHeight="1" x14ac:dyDescent="0.25">
      <c r="A358" s="161"/>
      <c r="B358" s="38" t="s">
        <v>13</v>
      </c>
      <c r="C358" s="123"/>
      <c r="D358" s="34">
        <v>4.3</v>
      </c>
      <c r="E358" s="34"/>
    </row>
    <row r="359" spans="1:5" s="35" customFormat="1" ht="15" customHeight="1" x14ac:dyDescent="0.25">
      <c r="A359" s="161"/>
      <c r="B359" s="38" t="s">
        <v>134</v>
      </c>
      <c r="C359" s="123"/>
      <c r="D359" s="34">
        <v>20.9</v>
      </c>
      <c r="E359" s="34"/>
    </row>
    <row r="360" spans="1:5" s="30" customFormat="1" ht="15" customHeight="1" x14ac:dyDescent="0.25">
      <c r="A360" s="161"/>
      <c r="B360" s="39" t="s">
        <v>14</v>
      </c>
      <c r="C360" s="176"/>
      <c r="D360" s="6">
        <v>1.5</v>
      </c>
      <c r="E360" s="6"/>
    </row>
    <row r="361" spans="1:5" s="30" customFormat="1" ht="27" x14ac:dyDescent="0.25">
      <c r="A361" s="161"/>
      <c r="B361" s="16" t="s">
        <v>126</v>
      </c>
      <c r="C361" s="102" t="s">
        <v>19</v>
      </c>
      <c r="D361" s="17">
        <f>SUM(D362)</f>
        <v>20</v>
      </c>
      <c r="E361" s="91">
        <f>SUM(E362+E365)</f>
        <v>0</v>
      </c>
    </row>
    <row r="362" spans="1:5" s="30" customFormat="1" ht="15" customHeight="1" x14ac:dyDescent="0.25">
      <c r="A362" s="161"/>
      <c r="B362" s="36" t="s">
        <v>16</v>
      </c>
      <c r="C362" s="120"/>
      <c r="D362" s="6">
        <f>SUM(D363)</f>
        <v>20</v>
      </c>
      <c r="E362" s="6"/>
    </row>
    <row r="363" spans="1:5" s="30" customFormat="1" ht="15" customHeight="1" x14ac:dyDescent="0.25">
      <c r="A363" s="162"/>
      <c r="B363" s="38" t="s">
        <v>134</v>
      </c>
      <c r="C363" s="163"/>
      <c r="D363" s="33">
        <v>20</v>
      </c>
      <c r="E363" s="103"/>
    </row>
    <row r="364" spans="1:5" s="30" customFormat="1" ht="18" customHeight="1" x14ac:dyDescent="0.25">
      <c r="A364" s="165" t="s">
        <v>89</v>
      </c>
      <c r="B364" s="104" t="s">
        <v>104</v>
      </c>
      <c r="C364" s="72"/>
      <c r="D364" s="105">
        <f t="shared" ref="D364:E364" si="69">SUM(D365)</f>
        <v>185.1</v>
      </c>
      <c r="E364" s="106">
        <f t="shared" si="69"/>
        <v>0</v>
      </c>
    </row>
    <row r="365" spans="1:5" s="30" customFormat="1" x14ac:dyDescent="0.25">
      <c r="A365" s="164"/>
      <c r="B365" s="13" t="s">
        <v>114</v>
      </c>
      <c r="C365" s="15" t="s">
        <v>17</v>
      </c>
      <c r="D365" s="17">
        <f t="shared" ref="D365:E365" si="70">SUM(D366+D369)</f>
        <v>185.1</v>
      </c>
      <c r="E365" s="91">
        <f t="shared" si="70"/>
        <v>0</v>
      </c>
    </row>
    <row r="366" spans="1:5" s="30" customFormat="1" ht="15" customHeight="1" x14ac:dyDescent="0.25">
      <c r="A366" s="164"/>
      <c r="B366" s="36" t="s">
        <v>16</v>
      </c>
      <c r="C366" s="124"/>
      <c r="D366" s="6">
        <f>SUM(D367:D368)</f>
        <v>184.79999999999998</v>
      </c>
      <c r="E366" s="19"/>
    </row>
    <row r="367" spans="1:5" s="30" customFormat="1" ht="15" customHeight="1" x14ac:dyDescent="0.25">
      <c r="A367" s="164"/>
      <c r="B367" s="38" t="s">
        <v>13</v>
      </c>
      <c r="C367" s="125"/>
      <c r="D367" s="33">
        <v>3.7</v>
      </c>
      <c r="E367" s="34"/>
    </row>
    <row r="368" spans="1:5" s="30" customFormat="1" ht="15" customHeight="1" x14ac:dyDescent="0.25">
      <c r="A368" s="164"/>
      <c r="B368" s="38" t="s">
        <v>134</v>
      </c>
      <c r="C368" s="125"/>
      <c r="D368" s="33">
        <v>181.1</v>
      </c>
      <c r="E368" s="34"/>
    </row>
    <row r="369" spans="1:5" s="30" customFormat="1" ht="15" customHeight="1" x14ac:dyDescent="0.25">
      <c r="A369" s="170"/>
      <c r="B369" s="39" t="s">
        <v>14</v>
      </c>
      <c r="C369" s="126"/>
      <c r="D369" s="19">
        <v>0.3</v>
      </c>
      <c r="E369" s="6"/>
    </row>
    <row r="370" spans="1:5" s="30" customFormat="1" ht="18" customHeight="1" x14ac:dyDescent="0.25">
      <c r="A370" s="165" t="s">
        <v>91</v>
      </c>
      <c r="B370" s="20" t="s">
        <v>105</v>
      </c>
      <c r="C370" s="23"/>
      <c r="D370" s="21">
        <f t="shared" ref="D370:E370" si="71">SUM(D371)</f>
        <v>8.7000000000000011</v>
      </c>
      <c r="E370" s="90">
        <f t="shared" si="71"/>
        <v>0</v>
      </c>
    </row>
    <row r="371" spans="1:5" s="30" customFormat="1" ht="16.5" customHeight="1" x14ac:dyDescent="0.25">
      <c r="A371" s="164"/>
      <c r="B371" s="13" t="s">
        <v>114</v>
      </c>
      <c r="C371" s="15" t="s">
        <v>17</v>
      </c>
      <c r="D371" s="17">
        <f t="shared" ref="D371:E371" si="72">SUM(D372+D375)</f>
        <v>8.7000000000000011</v>
      </c>
      <c r="E371" s="91">
        <f t="shared" si="72"/>
        <v>0</v>
      </c>
    </row>
    <row r="372" spans="1:5" s="30" customFormat="1" ht="15" customHeight="1" x14ac:dyDescent="0.25">
      <c r="A372" s="161"/>
      <c r="B372" s="36" t="s">
        <v>16</v>
      </c>
      <c r="C372" s="171"/>
      <c r="D372" s="6">
        <f>SUM(D373:D374)</f>
        <v>7.9</v>
      </c>
      <c r="E372" s="6"/>
    </row>
    <row r="373" spans="1:5" s="35" customFormat="1" ht="15" customHeight="1" x14ac:dyDescent="0.25">
      <c r="A373" s="161"/>
      <c r="B373" s="38" t="s">
        <v>13</v>
      </c>
      <c r="C373" s="172"/>
      <c r="D373" s="43">
        <v>1.2</v>
      </c>
      <c r="E373" s="43"/>
    </row>
    <row r="374" spans="1:5" s="35" customFormat="1" ht="15" customHeight="1" x14ac:dyDescent="0.25">
      <c r="A374" s="161"/>
      <c r="B374" s="38" t="s">
        <v>134</v>
      </c>
      <c r="C374" s="172"/>
      <c r="D374" s="43">
        <v>6.7</v>
      </c>
      <c r="E374" s="43"/>
    </row>
    <row r="375" spans="1:5" s="30" customFormat="1" ht="15" customHeight="1" x14ac:dyDescent="0.25">
      <c r="A375" s="161"/>
      <c r="B375" s="39" t="s">
        <v>14</v>
      </c>
      <c r="C375" s="173"/>
      <c r="D375" s="6">
        <v>0.8</v>
      </c>
      <c r="E375" s="6"/>
    </row>
    <row r="376" spans="1:5" s="30" customFormat="1" ht="18" customHeight="1" x14ac:dyDescent="0.25">
      <c r="A376" s="165" t="s">
        <v>93</v>
      </c>
      <c r="B376" s="20" t="s">
        <v>106</v>
      </c>
      <c r="C376" s="23"/>
      <c r="D376" s="21">
        <f t="shared" ref="D376:E376" si="73">SUM(D377)</f>
        <v>37</v>
      </c>
      <c r="E376" s="90">
        <f t="shared" si="73"/>
        <v>0</v>
      </c>
    </row>
    <row r="377" spans="1:5" s="30" customFormat="1" ht="15" customHeight="1" x14ac:dyDescent="0.25">
      <c r="A377" s="164"/>
      <c r="B377" s="13" t="s">
        <v>114</v>
      </c>
      <c r="C377" s="15" t="s">
        <v>17</v>
      </c>
      <c r="D377" s="17">
        <f t="shared" ref="D377:E377" si="74">SUM(D378+D381)</f>
        <v>37</v>
      </c>
      <c r="E377" s="91">
        <f t="shared" si="74"/>
        <v>0</v>
      </c>
    </row>
    <row r="378" spans="1:5" s="30" customFormat="1" ht="15" customHeight="1" x14ac:dyDescent="0.25">
      <c r="A378" s="164"/>
      <c r="B378" s="36" t="s">
        <v>16</v>
      </c>
      <c r="C378" s="171"/>
      <c r="D378" s="6">
        <f>SUM(D379:D380)</f>
        <v>36.4</v>
      </c>
      <c r="E378" s="6"/>
    </row>
    <row r="379" spans="1:5" s="35" customFormat="1" ht="15" customHeight="1" x14ac:dyDescent="0.25">
      <c r="A379" s="164"/>
      <c r="B379" s="38" t="s">
        <v>13</v>
      </c>
      <c r="C379" s="172"/>
      <c r="D379" s="34">
        <v>1.9</v>
      </c>
      <c r="E379" s="34"/>
    </row>
    <row r="380" spans="1:5" s="35" customFormat="1" ht="15" customHeight="1" x14ac:dyDescent="0.25">
      <c r="A380" s="164"/>
      <c r="B380" s="38" t="s">
        <v>134</v>
      </c>
      <c r="C380" s="172"/>
      <c r="D380" s="34">
        <v>34.5</v>
      </c>
      <c r="E380" s="34"/>
    </row>
    <row r="381" spans="1:5" s="30" customFormat="1" ht="15" customHeight="1" x14ac:dyDescent="0.25">
      <c r="A381" s="164"/>
      <c r="B381" s="39" t="s">
        <v>14</v>
      </c>
      <c r="C381" s="173"/>
      <c r="D381" s="6">
        <v>0.6</v>
      </c>
      <c r="E381" s="6"/>
    </row>
    <row r="382" spans="1:5" s="30" customFormat="1" ht="18" customHeight="1" x14ac:dyDescent="0.25">
      <c r="A382" s="165" t="s">
        <v>95</v>
      </c>
      <c r="B382" s="20" t="s">
        <v>107</v>
      </c>
      <c r="C382" s="23"/>
      <c r="D382" s="21">
        <f t="shared" ref="D382:E382" si="75">SUM(D383)</f>
        <v>9.5</v>
      </c>
      <c r="E382" s="90">
        <f t="shared" si="75"/>
        <v>0</v>
      </c>
    </row>
    <row r="383" spans="1:5" s="30" customFormat="1" x14ac:dyDescent="0.25">
      <c r="A383" s="164"/>
      <c r="B383" s="13" t="s">
        <v>114</v>
      </c>
      <c r="C383" s="15" t="s">
        <v>17</v>
      </c>
      <c r="D383" s="17">
        <f>SUM(D384+D386)</f>
        <v>9.5</v>
      </c>
      <c r="E383" s="91">
        <f>SUM(E384+E386)</f>
        <v>0</v>
      </c>
    </row>
    <row r="384" spans="1:5" s="30" customFormat="1" ht="15" customHeight="1" x14ac:dyDescent="0.25">
      <c r="A384" s="161"/>
      <c r="B384" s="36" t="s">
        <v>16</v>
      </c>
      <c r="C384" s="171"/>
      <c r="D384" s="19">
        <f>SUM(D385:D385)</f>
        <v>2.9</v>
      </c>
      <c r="E384" s="19"/>
    </row>
    <row r="385" spans="1:5" s="35" customFormat="1" ht="15" customHeight="1" x14ac:dyDescent="0.25">
      <c r="A385" s="161"/>
      <c r="B385" s="38" t="s">
        <v>13</v>
      </c>
      <c r="C385" s="172"/>
      <c r="D385" s="34">
        <v>2.9</v>
      </c>
      <c r="E385" s="34"/>
    </row>
    <row r="386" spans="1:5" s="30" customFormat="1" ht="15" customHeight="1" x14ac:dyDescent="0.25">
      <c r="A386" s="161"/>
      <c r="B386" s="39" t="s">
        <v>14</v>
      </c>
      <c r="C386" s="173"/>
      <c r="D386" s="6">
        <v>6.6</v>
      </c>
      <c r="E386" s="6"/>
    </row>
    <row r="387" spans="1:5" s="30" customFormat="1" ht="18" customHeight="1" x14ac:dyDescent="0.25">
      <c r="A387" s="165" t="s">
        <v>97</v>
      </c>
      <c r="B387" s="20" t="s">
        <v>108</v>
      </c>
      <c r="C387" s="23"/>
      <c r="D387" s="21">
        <f t="shared" ref="D387:E387" si="76">SUM(D388)</f>
        <v>7.8</v>
      </c>
      <c r="E387" s="90">
        <f t="shared" si="76"/>
        <v>0</v>
      </c>
    </row>
    <row r="388" spans="1:5" s="30" customFormat="1" ht="15" customHeight="1" x14ac:dyDescent="0.25">
      <c r="A388" s="164"/>
      <c r="B388" s="13" t="s">
        <v>114</v>
      </c>
      <c r="C388" s="15" t="s">
        <v>17</v>
      </c>
      <c r="D388" s="17">
        <f>SUM(D389+D392)</f>
        <v>7.8</v>
      </c>
      <c r="E388" s="91">
        <f>SUM(E389+E392)</f>
        <v>0</v>
      </c>
    </row>
    <row r="389" spans="1:5" s="30" customFormat="1" ht="15" customHeight="1" x14ac:dyDescent="0.25">
      <c r="A389" s="161"/>
      <c r="B389" s="36" t="s">
        <v>16</v>
      </c>
      <c r="C389" s="171"/>
      <c r="D389" s="6">
        <f>SUM(D390:D391)</f>
        <v>7.1</v>
      </c>
      <c r="E389" s="19"/>
    </row>
    <row r="390" spans="1:5" s="35" customFormat="1" ht="15" customHeight="1" x14ac:dyDescent="0.25">
      <c r="A390" s="161"/>
      <c r="B390" s="38" t="s">
        <v>13</v>
      </c>
      <c r="C390" s="172"/>
      <c r="D390" s="34">
        <v>4.0999999999999996</v>
      </c>
      <c r="E390" s="34"/>
    </row>
    <row r="391" spans="1:5" s="35" customFormat="1" ht="15" customHeight="1" x14ac:dyDescent="0.25">
      <c r="A391" s="161"/>
      <c r="B391" s="38" t="s">
        <v>134</v>
      </c>
      <c r="C391" s="172"/>
      <c r="D391" s="34">
        <v>3</v>
      </c>
      <c r="E391" s="34"/>
    </row>
    <row r="392" spans="1:5" s="30" customFormat="1" ht="15" customHeight="1" x14ac:dyDescent="0.25">
      <c r="A392" s="161"/>
      <c r="B392" s="39" t="s">
        <v>14</v>
      </c>
      <c r="C392" s="173"/>
      <c r="D392" s="6">
        <v>0.7</v>
      </c>
      <c r="E392" s="6"/>
    </row>
    <row r="393" spans="1:5" s="30" customFormat="1" ht="18" customHeight="1" x14ac:dyDescent="0.25">
      <c r="A393" s="165" t="s">
        <v>99</v>
      </c>
      <c r="B393" s="20" t="s">
        <v>109</v>
      </c>
      <c r="C393" s="23"/>
      <c r="D393" s="21">
        <f t="shared" ref="D393:E393" si="77">SUM(D394)</f>
        <v>2</v>
      </c>
      <c r="E393" s="90">
        <f t="shared" si="77"/>
        <v>0</v>
      </c>
    </row>
    <row r="394" spans="1:5" s="30" customFormat="1" ht="15" customHeight="1" x14ac:dyDescent="0.25">
      <c r="A394" s="164"/>
      <c r="B394" s="13" t="s">
        <v>114</v>
      </c>
      <c r="C394" s="15" t="s">
        <v>17</v>
      </c>
      <c r="D394" s="17">
        <f>SUM(D395+D397)</f>
        <v>2</v>
      </c>
      <c r="E394" s="91">
        <f>SUM(E395+E397)</f>
        <v>0</v>
      </c>
    </row>
    <row r="395" spans="1:5" s="30" customFormat="1" ht="15" customHeight="1" x14ac:dyDescent="0.25">
      <c r="A395" s="164"/>
      <c r="B395" s="36" t="s">
        <v>16</v>
      </c>
      <c r="C395" s="124"/>
      <c r="D395" s="19">
        <f>SUM(D396:D396)</f>
        <v>1.4</v>
      </c>
      <c r="E395" s="19"/>
    </row>
    <row r="396" spans="1:5" s="30" customFormat="1" ht="15" customHeight="1" x14ac:dyDescent="0.25">
      <c r="A396" s="164"/>
      <c r="B396" s="38" t="s">
        <v>13</v>
      </c>
      <c r="C396" s="125"/>
      <c r="D396" s="33">
        <v>1.4</v>
      </c>
      <c r="E396" s="34"/>
    </row>
    <row r="397" spans="1:5" s="30" customFormat="1" ht="15" customHeight="1" x14ac:dyDescent="0.25">
      <c r="A397" s="164"/>
      <c r="B397" s="39" t="s">
        <v>14</v>
      </c>
      <c r="C397" s="126"/>
      <c r="D397" s="19">
        <v>0.6</v>
      </c>
      <c r="E397" s="6"/>
    </row>
    <row r="398" spans="1:5" s="30" customFormat="1" ht="18" customHeight="1" x14ac:dyDescent="0.25">
      <c r="A398" s="117" t="s">
        <v>138</v>
      </c>
      <c r="B398" s="22" t="s">
        <v>139</v>
      </c>
      <c r="C398" s="26"/>
      <c r="D398" s="21">
        <f t="shared" ref="D398:E399" si="78">SUM(D399)</f>
        <v>42</v>
      </c>
      <c r="E398" s="90">
        <f t="shared" si="78"/>
        <v>0</v>
      </c>
    </row>
    <row r="399" spans="1:5" s="30" customFormat="1" ht="15" customHeight="1" x14ac:dyDescent="0.25">
      <c r="A399" s="118"/>
      <c r="B399" s="14" t="s">
        <v>123</v>
      </c>
      <c r="C399" s="11" t="s">
        <v>9</v>
      </c>
      <c r="D399" s="17">
        <f t="shared" si="78"/>
        <v>42</v>
      </c>
      <c r="E399" s="91">
        <f t="shared" si="78"/>
        <v>0</v>
      </c>
    </row>
    <row r="400" spans="1:5" s="30" customFormat="1" ht="15" customHeight="1" x14ac:dyDescent="0.25">
      <c r="A400" s="118"/>
      <c r="B400" s="36" t="s">
        <v>16</v>
      </c>
      <c r="C400" s="120"/>
      <c r="D400" s="6">
        <f>SUM(D401)</f>
        <v>42</v>
      </c>
      <c r="E400" s="6"/>
    </row>
    <row r="401" spans="1:8" s="30" customFormat="1" ht="15" customHeight="1" x14ac:dyDescent="0.25">
      <c r="A401" s="119"/>
      <c r="B401" s="38" t="s">
        <v>134</v>
      </c>
      <c r="C401" s="121"/>
      <c r="D401" s="43">
        <v>42</v>
      </c>
      <c r="E401" s="43"/>
    </row>
    <row r="402" spans="1:8" s="30" customFormat="1" ht="18" customHeight="1" x14ac:dyDescent="0.25">
      <c r="A402" s="161" t="s">
        <v>140</v>
      </c>
      <c r="B402" s="116" t="s">
        <v>110</v>
      </c>
      <c r="C402" s="115"/>
      <c r="D402" s="21">
        <f t="shared" ref="D402:E402" si="79">SUM(D403)</f>
        <v>150.60000000000002</v>
      </c>
      <c r="E402" s="21">
        <f t="shared" si="79"/>
        <v>74.5</v>
      </c>
    </row>
    <row r="403" spans="1:8" s="30" customFormat="1" ht="15" customHeight="1" x14ac:dyDescent="0.25">
      <c r="A403" s="164"/>
      <c r="B403" s="27" t="s">
        <v>127</v>
      </c>
      <c r="C403" s="11" t="s">
        <v>20</v>
      </c>
      <c r="D403" s="17">
        <f>SUM(D404+D408)</f>
        <v>150.60000000000002</v>
      </c>
      <c r="E403" s="17">
        <f>SUM(E404+E408)</f>
        <v>74.5</v>
      </c>
    </row>
    <row r="404" spans="1:8" s="30" customFormat="1" ht="15" customHeight="1" x14ac:dyDescent="0.25">
      <c r="A404" s="161"/>
      <c r="B404" s="36" t="s">
        <v>16</v>
      </c>
      <c r="C404" s="174"/>
      <c r="D404" s="6">
        <f>SUM(D405:D407)</f>
        <v>116.4</v>
      </c>
      <c r="E404" s="6">
        <f>SUM(E405:E407)</f>
        <v>54.5</v>
      </c>
    </row>
    <row r="405" spans="1:8" s="35" customFormat="1" ht="15" customHeight="1" x14ac:dyDescent="0.25">
      <c r="A405" s="161"/>
      <c r="B405" s="38" t="s">
        <v>18</v>
      </c>
      <c r="C405" s="172"/>
      <c r="D405" s="43">
        <v>61.1</v>
      </c>
      <c r="E405" s="43">
        <v>54.5</v>
      </c>
    </row>
    <row r="406" spans="1:8" s="35" customFormat="1" ht="15" customHeight="1" x14ac:dyDescent="0.25">
      <c r="A406" s="161"/>
      <c r="B406" s="38" t="s">
        <v>13</v>
      </c>
      <c r="C406" s="172"/>
      <c r="D406" s="43">
        <v>2.4</v>
      </c>
      <c r="E406" s="43"/>
    </row>
    <row r="407" spans="1:8" s="35" customFormat="1" ht="15" customHeight="1" x14ac:dyDescent="0.25">
      <c r="A407" s="161"/>
      <c r="B407" s="38" t="s">
        <v>134</v>
      </c>
      <c r="C407" s="172"/>
      <c r="D407" s="43">
        <v>52.9</v>
      </c>
      <c r="E407" s="43"/>
    </row>
    <row r="408" spans="1:8" s="30" customFormat="1" ht="15" customHeight="1" x14ac:dyDescent="0.25">
      <c r="A408" s="161"/>
      <c r="B408" s="39" t="s">
        <v>14</v>
      </c>
      <c r="C408" s="175"/>
      <c r="D408" s="6">
        <v>34.200000000000003</v>
      </c>
      <c r="E408" s="6">
        <v>20</v>
      </c>
    </row>
    <row r="409" spans="1:8" s="30" customFormat="1" ht="21" customHeight="1" x14ac:dyDescent="0.25">
      <c r="A409" s="166" t="s">
        <v>111</v>
      </c>
      <c r="B409" s="167"/>
      <c r="C409" s="2"/>
      <c r="D409" s="3">
        <f>SUM(D438+D436+D430+D425+D420+D415+D410+D444)</f>
        <v>4222.2999999999993</v>
      </c>
      <c r="E409" s="3">
        <f>SUM(E438+E436+E430+E425+E420+E415+E410)</f>
        <v>77.5</v>
      </c>
    </row>
    <row r="410" spans="1:8" s="30" customFormat="1" ht="15" customHeight="1" x14ac:dyDescent="0.25">
      <c r="A410" s="168" t="s">
        <v>112</v>
      </c>
      <c r="B410" s="169"/>
      <c r="C410" s="47" t="s">
        <v>9</v>
      </c>
      <c r="D410" s="4">
        <f>SUM(D411+D414)</f>
        <v>280.7</v>
      </c>
      <c r="E410" s="108">
        <f>SUM(E411+E414)</f>
        <v>0</v>
      </c>
    </row>
    <row r="411" spans="1:8" s="30" customFormat="1" ht="15" customHeight="1" x14ac:dyDescent="0.25">
      <c r="A411" s="155"/>
      <c r="B411" s="48" t="s">
        <v>12</v>
      </c>
      <c r="C411" s="49"/>
      <c r="D411" s="50">
        <f>SUM(D412:D413)</f>
        <v>251.1</v>
      </c>
      <c r="E411" s="50"/>
    </row>
    <row r="412" spans="1:8" s="35" customFormat="1" ht="15" customHeight="1" x14ac:dyDescent="0.25">
      <c r="A412" s="155"/>
      <c r="B412" s="51" t="s">
        <v>13</v>
      </c>
      <c r="C412" s="157"/>
      <c r="D412" s="52">
        <f>SUM(D14+D18+D44+D59+D71+D81+D97+D112+D124+D136+D151+D164+D177+D189)</f>
        <v>32.1</v>
      </c>
      <c r="E412" s="52"/>
    </row>
    <row r="413" spans="1:8" s="35" customFormat="1" ht="15" customHeight="1" x14ac:dyDescent="0.25">
      <c r="A413" s="155"/>
      <c r="B413" s="51" t="s">
        <v>134</v>
      </c>
      <c r="C413" s="159"/>
      <c r="D413" s="52">
        <f>SUM(D19+D45+D72+D82+D98+D125+D152+D137+D60++D165+D190+D113+D178+D401)</f>
        <v>219</v>
      </c>
      <c r="E413" s="52"/>
    </row>
    <row r="414" spans="1:8" s="30" customFormat="1" ht="15" customHeight="1" x14ac:dyDescent="0.25">
      <c r="A414" s="155"/>
      <c r="B414" s="53" t="s">
        <v>14</v>
      </c>
      <c r="C414" s="49"/>
      <c r="D414" s="50">
        <f>SUM(D20)</f>
        <v>29.6</v>
      </c>
      <c r="E414" s="50"/>
    </row>
    <row r="415" spans="1:8" s="30" customFormat="1" ht="15" customHeight="1" x14ac:dyDescent="0.25">
      <c r="A415" s="156" t="s">
        <v>113</v>
      </c>
      <c r="B415" s="156"/>
      <c r="C415" s="54" t="s">
        <v>15</v>
      </c>
      <c r="D415" s="5">
        <f>SUM(D416+D419)</f>
        <v>2415.4</v>
      </c>
      <c r="E415" s="5">
        <f>SUM(E416+E419)</f>
        <v>3</v>
      </c>
    </row>
    <row r="416" spans="1:8" s="30" customFormat="1" ht="15" customHeight="1" x14ac:dyDescent="0.25">
      <c r="A416" s="155"/>
      <c r="B416" s="48" t="s">
        <v>12</v>
      </c>
      <c r="C416" s="49"/>
      <c r="D416" s="50">
        <f>SUM(D417:D418)</f>
        <v>2287.3000000000002</v>
      </c>
      <c r="E416" s="50">
        <f>SUM(E417:E418)</f>
        <v>3</v>
      </c>
      <c r="H416" s="55"/>
    </row>
    <row r="417" spans="1:5" s="35" customFormat="1" ht="15" customHeight="1" x14ac:dyDescent="0.25">
      <c r="A417" s="155"/>
      <c r="B417" s="51" t="s">
        <v>13</v>
      </c>
      <c r="C417" s="157"/>
      <c r="D417" s="52">
        <f>SUM(D205+D211+D216+D222+D228+D234+D240+D246+D252+D258+D264+D270+D276+D282+D288+D294+D300+D306+D312+D316)</f>
        <v>179.9</v>
      </c>
      <c r="E417" s="52"/>
    </row>
    <row r="418" spans="1:5" s="35" customFormat="1" ht="15" customHeight="1" x14ac:dyDescent="0.25">
      <c r="A418" s="155"/>
      <c r="B418" s="51" t="s">
        <v>134</v>
      </c>
      <c r="C418" s="158"/>
      <c r="D418" s="52">
        <f>SUM(D206+D217+D223+D229+D235+D241+D247+D277+D253+D259+D265+D271+D289+D295+D301+D212+D283+D317+D307)</f>
        <v>2107.4</v>
      </c>
      <c r="E418" s="52">
        <f>SUM(E206+E217+E223+E229+E235+E241+E247+E277+E253+E259+E265+E271+E289+E295+E301+E212+E283+E317+E307)</f>
        <v>3</v>
      </c>
    </row>
    <row r="419" spans="1:5" s="30" customFormat="1" ht="15" customHeight="1" x14ac:dyDescent="0.25">
      <c r="A419" s="155"/>
      <c r="B419" s="53" t="s">
        <v>14</v>
      </c>
      <c r="C419" s="49"/>
      <c r="D419" s="50">
        <f>SUM(D207+D218+D224+D236+D242+D248+D254+D260+D266+D272+D278+D284+D290+D296+D302+D308+D318+D230)</f>
        <v>128.1</v>
      </c>
      <c r="E419" s="50"/>
    </row>
    <row r="420" spans="1:5" s="30" customFormat="1" ht="15" customHeight="1" x14ac:dyDescent="0.25">
      <c r="A420" s="156" t="s">
        <v>114</v>
      </c>
      <c r="B420" s="156"/>
      <c r="C420" s="54" t="s">
        <v>17</v>
      </c>
      <c r="D420" s="5">
        <f>SUM(D421+D424)</f>
        <v>589.5</v>
      </c>
      <c r="E420" s="101">
        <f>SUM(E421+E424)</f>
        <v>0</v>
      </c>
    </row>
    <row r="421" spans="1:5" s="30" customFormat="1" ht="15" customHeight="1" x14ac:dyDescent="0.25">
      <c r="A421" s="155"/>
      <c r="B421" s="48" t="s">
        <v>12</v>
      </c>
      <c r="C421" s="49"/>
      <c r="D421" s="50">
        <f>SUM(D422:D423)</f>
        <v>572.79999999999995</v>
      </c>
      <c r="E421" s="50"/>
    </row>
    <row r="422" spans="1:5" s="35" customFormat="1" ht="15" customHeight="1" x14ac:dyDescent="0.25">
      <c r="A422" s="155"/>
      <c r="B422" s="51" t="s">
        <v>13</v>
      </c>
      <c r="C422" s="157"/>
      <c r="D422" s="52">
        <f>SUM(D23+D322+D328+D334+D340+D346+D352+D358+D367+D373+D379+D385+D390+D396)</f>
        <v>49.199999999999996</v>
      </c>
      <c r="E422" s="52"/>
    </row>
    <row r="423" spans="1:5" s="35" customFormat="1" ht="15" customHeight="1" x14ac:dyDescent="0.25">
      <c r="A423" s="155"/>
      <c r="B423" s="51" t="s">
        <v>134</v>
      </c>
      <c r="C423" s="158"/>
      <c r="D423" s="52">
        <f>SUM(D85+D101+D140+D193+D323+D329+D347+D359+D368+D374+D380+D335+D391+D341+D353)</f>
        <v>523.59999999999991</v>
      </c>
      <c r="E423" s="52"/>
    </row>
    <row r="424" spans="1:5" s="30" customFormat="1" ht="15" customHeight="1" x14ac:dyDescent="0.25">
      <c r="A424" s="155"/>
      <c r="B424" s="53" t="s">
        <v>14</v>
      </c>
      <c r="C424" s="49"/>
      <c r="D424" s="50">
        <f>SUM(D324+D330+D336+D342+D348+D354+D360+D369+D375+D381+D386+D392+D397)</f>
        <v>16.700000000000003</v>
      </c>
      <c r="E424" s="50"/>
    </row>
    <row r="425" spans="1:5" s="30" customFormat="1" ht="15" customHeight="1" x14ac:dyDescent="0.25">
      <c r="A425" s="156" t="s">
        <v>115</v>
      </c>
      <c r="B425" s="156"/>
      <c r="C425" s="54" t="s">
        <v>19</v>
      </c>
      <c r="D425" s="5">
        <f>SUM(D426+D429)</f>
        <v>313</v>
      </c>
      <c r="E425" s="101">
        <f>SUM(E426+E429)</f>
        <v>0</v>
      </c>
    </row>
    <row r="426" spans="1:5" s="30" customFormat="1" ht="15" customHeight="1" x14ac:dyDescent="0.25">
      <c r="A426" s="155"/>
      <c r="B426" s="48" t="s">
        <v>12</v>
      </c>
      <c r="C426" s="49"/>
      <c r="D426" s="50">
        <f>SUM(D427:D428)</f>
        <v>290</v>
      </c>
      <c r="E426" s="50"/>
    </row>
    <row r="427" spans="1:5" s="35" customFormat="1" ht="15" customHeight="1" x14ac:dyDescent="0.25">
      <c r="A427" s="155"/>
      <c r="B427" s="51" t="s">
        <v>13</v>
      </c>
      <c r="C427" s="157"/>
      <c r="D427" s="52">
        <f>SUM(D26+D88+D196)</f>
        <v>18.3</v>
      </c>
      <c r="E427" s="52"/>
    </row>
    <row r="428" spans="1:5" s="35" customFormat="1" ht="15" customHeight="1" x14ac:dyDescent="0.25">
      <c r="A428" s="155"/>
      <c r="B428" s="51" t="s">
        <v>134</v>
      </c>
      <c r="C428" s="158"/>
      <c r="D428" s="52">
        <f>SUM(D27+D48+D63+D89+D128+D143+D181+D197+D363+D168+D116+D155+D104)</f>
        <v>271.7</v>
      </c>
      <c r="E428" s="52"/>
    </row>
    <row r="429" spans="1:5" s="30" customFormat="1" ht="15" customHeight="1" x14ac:dyDescent="0.25">
      <c r="A429" s="155"/>
      <c r="B429" s="53" t="s">
        <v>14</v>
      </c>
      <c r="C429" s="49"/>
      <c r="D429" s="50">
        <f>SUM(D49+D64+D74+D90+D105+D117+D129+D144+D156+D169+D182+D198)</f>
        <v>22.999999999999996</v>
      </c>
      <c r="E429" s="50"/>
    </row>
    <row r="430" spans="1:5" s="30" customFormat="1" ht="15" customHeight="1" x14ac:dyDescent="0.25">
      <c r="A430" s="156" t="s">
        <v>116</v>
      </c>
      <c r="B430" s="156"/>
      <c r="C430" s="54" t="s">
        <v>20</v>
      </c>
      <c r="D430" s="5">
        <f>SUM(D431+D435)</f>
        <v>168</v>
      </c>
      <c r="E430" s="5">
        <f>SUM(E431+E435)</f>
        <v>74.5</v>
      </c>
    </row>
    <row r="431" spans="1:5" s="30" customFormat="1" ht="15" customHeight="1" x14ac:dyDescent="0.25">
      <c r="A431" s="155"/>
      <c r="B431" s="48" t="s">
        <v>16</v>
      </c>
      <c r="C431" s="49"/>
      <c r="D431" s="50">
        <f>SUM(D432:D434)</f>
        <v>133.79999999999998</v>
      </c>
      <c r="E431" s="50">
        <f>SUM(E432:E434)</f>
        <v>54.5</v>
      </c>
    </row>
    <row r="432" spans="1:5" s="35" customFormat="1" ht="15" customHeight="1" x14ac:dyDescent="0.25">
      <c r="A432" s="155"/>
      <c r="B432" s="51" t="s">
        <v>13</v>
      </c>
      <c r="C432" s="157"/>
      <c r="D432" s="52">
        <f>SUM(D30+D52+D67+D77+D93+D108+D120+D132+D147+D159+D172+D185+D201+D406)</f>
        <v>18.199999999999992</v>
      </c>
      <c r="E432" s="52"/>
    </row>
    <row r="433" spans="1:5" s="35" customFormat="1" ht="15" customHeight="1" x14ac:dyDescent="0.25">
      <c r="A433" s="155"/>
      <c r="B433" s="51" t="s">
        <v>134</v>
      </c>
      <c r="C433" s="158"/>
      <c r="D433" s="52">
        <f>SUM(D407+D160+D173)</f>
        <v>54.499999999999993</v>
      </c>
      <c r="E433" s="52"/>
    </row>
    <row r="434" spans="1:5" s="35" customFormat="1" ht="15" customHeight="1" x14ac:dyDescent="0.25">
      <c r="A434" s="155"/>
      <c r="B434" s="51" t="s">
        <v>18</v>
      </c>
      <c r="C434" s="158"/>
      <c r="D434" s="52">
        <f>SUM(D405)</f>
        <v>61.1</v>
      </c>
      <c r="E434" s="52">
        <f>SUM(E405)</f>
        <v>54.5</v>
      </c>
    </row>
    <row r="435" spans="1:5" s="30" customFormat="1" ht="15" customHeight="1" x14ac:dyDescent="0.25">
      <c r="A435" s="155"/>
      <c r="B435" s="53" t="s">
        <v>14</v>
      </c>
      <c r="C435" s="49"/>
      <c r="D435" s="50">
        <f>SUM(D408)</f>
        <v>34.200000000000003</v>
      </c>
      <c r="E435" s="50">
        <f>SUM(E408)</f>
        <v>20</v>
      </c>
    </row>
    <row r="436" spans="1:5" s="30" customFormat="1" ht="15" customHeight="1" x14ac:dyDescent="0.25">
      <c r="A436" s="156" t="s">
        <v>117</v>
      </c>
      <c r="B436" s="156"/>
      <c r="C436" s="54" t="s">
        <v>21</v>
      </c>
      <c r="D436" s="5">
        <f>SUM(D437)</f>
        <v>30.4</v>
      </c>
      <c r="E436" s="101">
        <v>0</v>
      </c>
    </row>
    <row r="437" spans="1:5" s="30" customFormat="1" ht="15" customHeight="1" x14ac:dyDescent="0.25">
      <c r="A437" s="61"/>
      <c r="B437" s="48" t="s">
        <v>118</v>
      </c>
      <c r="C437" s="56"/>
      <c r="D437" s="57">
        <f>SUM(D32)</f>
        <v>30.4</v>
      </c>
      <c r="E437" s="57"/>
    </row>
    <row r="438" spans="1:5" s="30" customFormat="1" ht="15" customHeight="1" x14ac:dyDescent="0.25">
      <c r="A438" s="156" t="s">
        <v>119</v>
      </c>
      <c r="B438" s="156"/>
      <c r="C438" s="54" t="s">
        <v>23</v>
      </c>
      <c r="D438" s="5">
        <f>SUM(D439+D443)</f>
        <v>406.9</v>
      </c>
      <c r="E438" s="101">
        <f>SUM(E439+E443)</f>
        <v>0</v>
      </c>
    </row>
    <row r="439" spans="1:5" s="30" customFormat="1" ht="15" customHeight="1" x14ac:dyDescent="0.25">
      <c r="A439" s="155"/>
      <c r="B439" s="48" t="s">
        <v>12</v>
      </c>
      <c r="C439" s="49"/>
      <c r="D439" s="50">
        <f>SUM(D440:D442)</f>
        <v>177</v>
      </c>
      <c r="E439" s="50"/>
    </row>
    <row r="440" spans="1:5" s="35" customFormat="1" ht="15" customHeight="1" x14ac:dyDescent="0.25">
      <c r="A440" s="155"/>
      <c r="B440" s="51" t="s">
        <v>13</v>
      </c>
      <c r="C440" s="49"/>
      <c r="D440" s="52">
        <f>SUM(D35)</f>
        <v>0.2</v>
      </c>
      <c r="E440" s="52"/>
    </row>
    <row r="441" spans="1:5" s="35" customFormat="1" ht="15" customHeight="1" x14ac:dyDescent="0.25">
      <c r="A441" s="155"/>
      <c r="B441" s="51" t="s">
        <v>137</v>
      </c>
      <c r="C441" s="49"/>
      <c r="D441" s="52">
        <f>SUM(D36)</f>
        <v>172.3</v>
      </c>
      <c r="E441" s="52"/>
    </row>
    <row r="442" spans="1:5" s="35" customFormat="1" ht="15" customHeight="1" x14ac:dyDescent="0.25">
      <c r="A442" s="155"/>
      <c r="B442" s="51" t="s">
        <v>134</v>
      </c>
      <c r="C442" s="49"/>
      <c r="D442" s="52">
        <f>SUM(D55)</f>
        <v>4.5</v>
      </c>
      <c r="E442" s="52"/>
    </row>
    <row r="443" spans="1:5" s="30" customFormat="1" ht="15" customHeight="1" x14ac:dyDescent="0.25">
      <c r="A443" s="155"/>
      <c r="B443" s="48" t="s">
        <v>118</v>
      </c>
      <c r="C443" s="56"/>
      <c r="D443" s="57">
        <f>SUM(D37)</f>
        <v>229.9</v>
      </c>
      <c r="E443" s="57"/>
    </row>
    <row r="444" spans="1:5" s="30" customFormat="1" ht="15" customHeight="1" x14ac:dyDescent="0.25">
      <c r="A444" s="156" t="s">
        <v>136</v>
      </c>
      <c r="B444" s="156"/>
      <c r="C444" s="54" t="s">
        <v>135</v>
      </c>
      <c r="D444" s="5">
        <f>SUM(D445)</f>
        <v>18.399999999999999</v>
      </c>
      <c r="E444" s="101">
        <f>SUM(E445)</f>
        <v>0</v>
      </c>
    </row>
    <row r="445" spans="1:5" s="30" customFormat="1" ht="15" customHeight="1" x14ac:dyDescent="0.25">
      <c r="A445" s="155"/>
      <c r="B445" s="48" t="s">
        <v>12</v>
      </c>
      <c r="C445" s="49"/>
      <c r="D445" s="50">
        <f>SUM(D446:D446)</f>
        <v>18.399999999999999</v>
      </c>
      <c r="E445" s="50"/>
    </row>
    <row r="446" spans="1:5" s="30" customFormat="1" ht="15" customHeight="1" x14ac:dyDescent="0.25">
      <c r="A446" s="155"/>
      <c r="B446" s="51" t="s">
        <v>13</v>
      </c>
      <c r="C446" s="49"/>
      <c r="D446" s="52">
        <f>SUM(D40)</f>
        <v>18.399999999999999</v>
      </c>
      <c r="E446" s="52"/>
    </row>
    <row r="447" spans="1:5" x14ac:dyDescent="0.25">
      <c r="A447" s="154" t="s">
        <v>120</v>
      </c>
      <c r="B447" s="154"/>
      <c r="C447" s="154"/>
      <c r="D447" s="154"/>
      <c r="E447" s="154"/>
    </row>
  </sheetData>
  <mergeCells count="154">
    <mergeCell ref="C200:C201"/>
    <mergeCell ref="C305:C308"/>
    <mergeCell ref="C195:C198"/>
    <mergeCell ref="C204:C207"/>
    <mergeCell ref="C210:C212"/>
    <mergeCell ref="C327:C330"/>
    <mergeCell ref="A291:A296"/>
    <mergeCell ref="A297:A302"/>
    <mergeCell ref="A303:A308"/>
    <mergeCell ref="A267:A272"/>
    <mergeCell ref="A309:A312"/>
    <mergeCell ref="C269:C272"/>
    <mergeCell ref="A319:A324"/>
    <mergeCell ref="A325:A330"/>
    <mergeCell ref="C227:C230"/>
    <mergeCell ref="A202:A207"/>
    <mergeCell ref="C239:C242"/>
    <mergeCell ref="C245:C248"/>
    <mergeCell ref="A279:A284"/>
    <mergeCell ref="A313:A318"/>
    <mergeCell ref="C333:C336"/>
    <mergeCell ref="A261:A266"/>
    <mergeCell ref="A273:A278"/>
    <mergeCell ref="A208:A212"/>
    <mergeCell ref="A231:A236"/>
    <mergeCell ref="A237:A242"/>
    <mergeCell ref="A243:A248"/>
    <mergeCell ref="A249:A254"/>
    <mergeCell ref="A255:A260"/>
    <mergeCell ref="A213:A218"/>
    <mergeCell ref="C315:C318"/>
    <mergeCell ref="C311:C312"/>
    <mergeCell ref="C215:C218"/>
    <mergeCell ref="C275:C278"/>
    <mergeCell ref="C281:C284"/>
    <mergeCell ref="C287:C290"/>
    <mergeCell ref="C293:C296"/>
    <mergeCell ref="C299:C302"/>
    <mergeCell ref="A219:A224"/>
    <mergeCell ref="A285:A290"/>
    <mergeCell ref="A225:A230"/>
    <mergeCell ref="C54:C55"/>
    <mergeCell ref="A41:A55"/>
    <mergeCell ref="C378:C381"/>
    <mergeCell ref="C384:C386"/>
    <mergeCell ref="C389:C392"/>
    <mergeCell ref="C395:C397"/>
    <mergeCell ref="C404:C408"/>
    <mergeCell ref="C351:C354"/>
    <mergeCell ref="C357:C360"/>
    <mergeCell ref="C366:C369"/>
    <mergeCell ref="C372:C375"/>
    <mergeCell ref="C339:C342"/>
    <mergeCell ref="C263:C266"/>
    <mergeCell ref="C221:C224"/>
    <mergeCell ref="C233:C236"/>
    <mergeCell ref="C251:C254"/>
    <mergeCell ref="C257:C260"/>
    <mergeCell ref="A343:A348"/>
    <mergeCell ref="C345:C348"/>
    <mergeCell ref="C321:C324"/>
    <mergeCell ref="A387:A392"/>
    <mergeCell ref="A376:A381"/>
    <mergeCell ref="A393:A397"/>
    <mergeCell ref="A337:A342"/>
    <mergeCell ref="A355:A363"/>
    <mergeCell ref="C362:C363"/>
    <mergeCell ref="A349:A354"/>
    <mergeCell ref="A402:A408"/>
    <mergeCell ref="A331:A336"/>
    <mergeCell ref="A409:B409"/>
    <mergeCell ref="A410:B410"/>
    <mergeCell ref="A382:A386"/>
    <mergeCell ref="A370:A375"/>
    <mergeCell ref="A364:A369"/>
    <mergeCell ref="A447:E447"/>
    <mergeCell ref="A426:A429"/>
    <mergeCell ref="A430:B430"/>
    <mergeCell ref="A431:A435"/>
    <mergeCell ref="A436:B436"/>
    <mergeCell ref="A438:B438"/>
    <mergeCell ref="A411:A414"/>
    <mergeCell ref="A415:B415"/>
    <mergeCell ref="A416:A419"/>
    <mergeCell ref="A439:A443"/>
    <mergeCell ref="A420:B420"/>
    <mergeCell ref="A421:A424"/>
    <mergeCell ref="A425:B425"/>
    <mergeCell ref="C417:C418"/>
    <mergeCell ref="C422:C423"/>
    <mergeCell ref="C427:C428"/>
    <mergeCell ref="C432:C434"/>
    <mergeCell ref="C412:C413"/>
    <mergeCell ref="A444:B444"/>
    <mergeCell ref="A445:A446"/>
    <mergeCell ref="A7:E7"/>
    <mergeCell ref="C135:C137"/>
    <mergeCell ref="C139:C140"/>
    <mergeCell ref="C80:C82"/>
    <mergeCell ref="A11:A14"/>
    <mergeCell ref="C13:C14"/>
    <mergeCell ref="C17:C20"/>
    <mergeCell ref="C22:C23"/>
    <mergeCell ref="C25:C27"/>
    <mergeCell ref="C29:C30"/>
    <mergeCell ref="C70:C72"/>
    <mergeCell ref="C34:C37"/>
    <mergeCell ref="C43:C45"/>
    <mergeCell ref="C47:C49"/>
    <mergeCell ref="C51:C52"/>
    <mergeCell ref="C103:C105"/>
    <mergeCell ref="C111:C113"/>
    <mergeCell ref="A15:A40"/>
    <mergeCell ref="C39:C40"/>
    <mergeCell ref="C107:C108"/>
    <mergeCell ref="C127:C129"/>
    <mergeCell ref="C131:C132"/>
    <mergeCell ref="C76:C77"/>
    <mergeCell ref="C87:C90"/>
    <mergeCell ref="C62:C64"/>
    <mergeCell ref="C66:C67"/>
    <mergeCell ref="C184:C185"/>
    <mergeCell ref="C180:C182"/>
    <mergeCell ref="C119:C120"/>
    <mergeCell ref="C146:C147"/>
    <mergeCell ref="C154:C156"/>
    <mergeCell ref="C158:C160"/>
    <mergeCell ref="C176:C178"/>
    <mergeCell ref="C171:C173"/>
    <mergeCell ref="C115:C117"/>
    <mergeCell ref="A174:A185"/>
    <mergeCell ref="A186:A201"/>
    <mergeCell ref="A398:A401"/>
    <mergeCell ref="C400:C401"/>
    <mergeCell ref="A56:A67"/>
    <mergeCell ref="A68:A77"/>
    <mergeCell ref="A78:A93"/>
    <mergeCell ref="A94:A108"/>
    <mergeCell ref="A109:A120"/>
    <mergeCell ref="A121:A132"/>
    <mergeCell ref="A133:A147"/>
    <mergeCell ref="A148:A160"/>
    <mergeCell ref="A161:A173"/>
    <mergeCell ref="C150:C152"/>
    <mergeCell ref="C142:C144"/>
    <mergeCell ref="C84:C85"/>
    <mergeCell ref="C192:C193"/>
    <mergeCell ref="C163:C165"/>
    <mergeCell ref="C58:C60"/>
    <mergeCell ref="C188:C190"/>
    <mergeCell ref="C123:C125"/>
    <mergeCell ref="C92:C93"/>
    <mergeCell ref="C96:C98"/>
    <mergeCell ref="C100:C101"/>
  </mergeCells>
  <pageMargins left="0.28999999999999998" right="0.2" top="0.62992125984251968" bottom="0.19685039370078741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2021-11-22T11:04:35Z</cp:lastPrinted>
  <dcterms:created xsi:type="dcterms:W3CDTF">2018-02-01T13:57:35Z</dcterms:created>
  <dcterms:modified xsi:type="dcterms:W3CDTF">2022-06-15T07:47:49Z</dcterms:modified>
</cp:coreProperties>
</file>