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9-30\"/>
    </mc:Choice>
  </mc:AlternateContent>
  <xr:revisionPtr revIDLastSave="0" documentId="13_ncr:1_{77C848B0-8607-4B33-B6AC-13ACA4F25555}" xr6:coauthVersionLast="45" xr6:coauthVersionMax="45" xr10:uidLastSave="{00000000-0000-0000-0000-000000000000}"/>
  <bookViews>
    <workbookView xWindow="375" yWindow="360" windowWidth="28425" windowHeight="1524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D27" i="1" l="1"/>
  <c r="D25" i="1" l="1"/>
  <c r="D102" i="1"/>
  <c r="D16" i="1" l="1"/>
  <c r="D22" i="1" l="1"/>
  <c r="D84" i="1" l="1"/>
  <c r="D77" i="1" l="1"/>
  <c r="D74" i="1" s="1"/>
  <c r="D21" i="1" l="1"/>
  <c r="D9" i="1" l="1"/>
  <c r="D12" i="1"/>
  <c r="D19" i="1"/>
  <c r="D80" i="1"/>
  <c r="D91" i="1"/>
  <c r="D90" i="1" s="1"/>
  <c r="D11" i="1" l="1"/>
  <c r="D8" i="1" s="1"/>
  <c r="D73" i="1"/>
  <c r="D95" i="1" l="1"/>
  <c r="D103" i="1" s="1"/>
</calcChain>
</file>

<file path=xl/sharedStrings.xml><?xml version="1.0" encoding="utf-8"?>
<sst xmlns="http://schemas.openxmlformats.org/spreadsheetml/2006/main" count="192" uniqueCount="192">
  <si>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</si>
  <si>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</si>
  <si>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</si>
  <si>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</si>
  <si>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</si>
  <si>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</si>
  <si>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</si>
  <si>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</si>
  <si>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</si>
  <si>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</si>
  <si>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</si>
  <si>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</si>
  <si>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</si>
  <si>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</si>
  <si>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</si>
  <si>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</si>
  <si>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</si>
  <si>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</si>
  <si>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</si>
  <si>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</si>
  <si>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</si>
  <si>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</si>
  <si>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</si>
  <si>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</si>
  <si>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</si>
  <si>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</si>
  <si>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</si>
  <si>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</si>
  <si>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</si>
  <si>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</si>
  <si>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</si>
  <si>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</si>
  <si>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</si>
  <si>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</si>
  <si>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</si>
  <si>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</si>
  <si>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</si>
  <si>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</si>
  <si>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</si>
  <si>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</si>
  <si>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</si>
  <si>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</si>
  <si>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</si>
  <si>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</si>
  <si>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</si>
  <si>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</si>
  <si>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</si>
  <si>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</si>
  <si>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</si>
  <si>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</si>
  <si>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</si>
  <si>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</si>
  <si>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</si>
  <si>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</si>
  <si>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</si>
  <si>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</si>
  <si>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</si>
  <si>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</si>
  <si>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</si>
  <si>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</si>
  <si>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</si>
  <si>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</si>
  <si>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</si>
  <si>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</si>
  <si>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</si>
  <si>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</si>
  <si>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</si>
  <si>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</si>
  <si>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</si>
  <si>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</si>
  <si>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</si>
  <si>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</si>
  <si>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</si>
  <si>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</si>
  <si>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</si>
  <si>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</si>
  <si>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</si>
  <si>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</si>
  <si>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</si>
  <si>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</si>
  <si>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</si>
  <si>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</si>
  <si>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</si>
  <si>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</si>
  <si>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</si>
  <si>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</si>
  <si>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</si>
  <si>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</si>
  <si>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</si>
  <si>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</si>
  <si>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</si>
  <si>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</si>
  <si>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</si>
  <si>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</si>
  <si>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</si>
  <si>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</si>
  <si>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</si>
  <si>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</si>
  <si>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</si>
  <si>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</si>
  <si>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</si>
  <si>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</si>
  <si>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</si>
  <si>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</si>
  <si>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</si>
  <si>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</si>
  <si>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</si>
  <si>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</si>
  <si>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</si>
  <si>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</si>
  <si>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</si>
  <si>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</si>
  <si>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</si>
  <si>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</si>
  <si>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</si>
  <si>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</si>
  <si>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</si>
  <si>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</si>
  <si>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</si>
  <si>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</si>
  <si>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</si>
  <si>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</si>
  <si>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</si>
  <si>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</si>
  <si>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</si>
  <si>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</si>
  <si>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</si>
  <si>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</si>
  <si>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</si>
  <si>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</si>
  <si>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</si>
  <si>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</si>
  <si>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</si>
  <si>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</si>
  <si>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</si>
  <si>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</si>
  <si>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</si>
  <si>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</si>
  <si>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</si>
  <si>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</si>
  <si>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</si>
  <si>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</si>
  <si>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</si>
  <si>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</si>
  <si>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</si>
  <si>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</si>
  <si>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</si>
  <si>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</si>
  <si>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</si>
  <si>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</si>
  <si>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</si>
  <si>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</si>
  <si>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</si>
  <si>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</si>
  <si>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</si>
  <si>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</si>
  <si>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</si>
  <si>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</si>
  <si>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</si>
  <si>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</si>
  <si>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</si>
  <si>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skaitmeniniam ugdymui</t>
  </si>
  <si>
    <t>PANEVĖŽIO RAJONO SAVIVALDYBĖS 2021 METŲ BIUDŽETO 
PAJAMOS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</si>
  <si>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</si>
  <si>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</si>
  <si>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</si>
  <si>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</si>
  <si>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</si>
  <si>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</si>
  <si>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kultūros ir meno darbuotojų darbo užmokesčiui</t>
  </si>
  <si>
    <t>Vyriausybės rezervo lėšos mokinių konsultacijoms, patiriantiems mokymosi sunkumų</t>
  </si>
  <si>
    <t>Valstybės lėšos socialinių paslaugų šakos kolektyvinės sutarties įsipareigojimams įgyvendinti</t>
  </si>
  <si>
    <t>Vietinės rinkliavos už komunalinių atliekų surinkimą ir tvarkymą likutis</t>
  </si>
  <si>
    <t xml:space="preserve">Valstybės lėšos įsteigti naujoms mokytojų padėjėjų pareigybėms </t>
  </si>
  <si>
    <t>2.2.1.14.</t>
  </si>
  <si>
    <t>2.2.1.15.</t>
  </si>
  <si>
    <t>Valstybės lėšos mokinių konsultacijoms, pasirinkusiems laikyti brandos egzaminus</t>
  </si>
  <si>
    <t>2.2.1.16.</t>
  </si>
  <si>
    <t>Valstybės lėšos kompensuoti patirtas išlaidas dėl COVID-19 ligos</t>
  </si>
  <si>
    <t>Vyriausybės rezervo lėšos Visuomenės sveiktos biuro darbuotojų darbo užmokesčiui</t>
  </si>
  <si>
    <t xml:space="preserve">Vyriausybės rezervo lėšos įsatigų patirtoms išlaidoms už skiepijimo nuo COVID-19 paslaugoms kompensuoti </t>
  </si>
  <si>
    <t>2.2.1.17.</t>
  </si>
  <si>
    <t>2.2.1.18.</t>
  </si>
  <si>
    <t>Valstybės lėšos 2020 metais suteiktos valstybės biudžeto trumpalaikės paskolos negrąžintai daliai padengti</t>
  </si>
  <si>
    <t>2.2.1.19.</t>
  </si>
  <si>
    <t>Valstybės lėšos mokytojų skaičiaus optimizavimui</t>
  </si>
  <si>
    <t>2.2.1.20.</t>
  </si>
  <si>
    <t>Valstybės lėšos socialinių paslaugų srities darbuotojų darbo užmokesčiui</t>
  </si>
  <si>
    <t>2.2.1.21.</t>
  </si>
  <si>
    <t>Valstybės lėšos asmeninei pagalbai teikti ir administruoti</t>
  </si>
  <si>
    <t>2.2.1.22.</t>
  </si>
  <si>
    <t xml:space="preserve">                                                                        PATVIRTINTA
                                                                        Panevėžio rajono savivaldybės tarybos
                                                                        2021 m. rugsėjo 30 d. sprendimu Nr. T-182
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</si>
</sst>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0" fillId="0" borderId="0"/>
  </cellStyleXfs>
  <cellXfs count="69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3" fillId="0" borderId="0" xfId="1" applyFont="1"/>
    <xf numFmtId="0" fontId="1" fillId="0" borderId="0" xfId="1" applyFont="1" applyAlignment="1">
      <alignment horizontal="right"/>
    </xf>
    <xf numFmtId="0" fontId="5" fillId="0" borderId="0" xfId="1" applyFont="1"/>
    <xf numFmtId="0" fontId="7" fillId="0" borderId="0" xfId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2" xfId="1" applyFont="1" applyBorder="1" applyAlignment="1">
      <alignment horizontal="left"/>
    </xf>
    <xf numFmtId="0" fontId="6" fillId="0" borderId="3" xfId="1" applyFont="1" applyBorder="1"/>
    <xf numFmtId="164" fontId="6" fillId="0" borderId="4" xfId="1" applyNumberFormat="1" applyFont="1" applyBorder="1"/>
    <xf numFmtId="0" fontId="9" fillId="0" borderId="3" xfId="1" applyFont="1" applyBorder="1"/>
    <xf numFmtId="0" fontId="4" fillId="0" borderId="5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164" fontId="9" fillId="0" borderId="4" xfId="1" applyNumberFormat="1" applyFont="1" applyBorder="1"/>
    <xf numFmtId="0" fontId="6" fillId="0" borderId="2" xfId="1" applyFont="1" applyBorder="1" applyAlignment="1">
      <alignment horizontal="left"/>
    </xf>
    <xf numFmtId="0" fontId="10" fillId="0" borderId="7" xfId="1" applyBorder="1"/>
    <xf numFmtId="0" fontId="6" fillId="4" borderId="8" xfId="1" applyFont="1" applyFill="1" applyBorder="1"/>
    <xf numFmtId="164" fontId="4" fillId="5" borderId="1" xfId="1" applyNumberFormat="1" applyFont="1" applyFill="1" applyBorder="1"/>
    <xf numFmtId="164" fontId="4" fillId="5" borderId="5" xfId="1" applyNumberFormat="1" applyFont="1" applyFill="1" applyBorder="1"/>
    <xf numFmtId="164" fontId="4" fillId="6" borderId="6" xfId="1" applyNumberFormat="1" applyFont="1" applyFill="1" applyBorder="1"/>
    <xf numFmtId="0" fontId="9" fillId="3" borderId="9" xfId="1" applyFont="1" applyFill="1" applyBorder="1" applyAlignment="1">
      <alignment horizontal="justify" wrapText="1"/>
    </xf>
    <xf numFmtId="49" fontId="9" fillId="3" borderId="9" xfId="1" applyNumberFormat="1" applyFont="1" applyFill="1" applyBorder="1" applyAlignment="1">
      <alignment horizontal="left" vertical="center" wrapText="1"/>
    </xf>
    <xf numFmtId="0" fontId="6" fillId="4" borderId="10" xfId="1" applyFont="1" applyFill="1" applyBorder="1" applyAlignment="1">
      <alignment horizontal="left"/>
    </xf>
    <xf numFmtId="0" fontId="4" fillId="0" borderId="9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left" wrapText="1"/>
    </xf>
    <xf numFmtId="0" fontId="6" fillId="2" borderId="9" xfId="1" applyFont="1" applyFill="1" applyBorder="1" applyAlignment="1">
      <alignment horizontal="justify" wrapText="1"/>
    </xf>
    <xf numFmtId="164" fontId="6" fillId="2" borderId="9" xfId="1" applyNumberFormat="1" applyFont="1" applyFill="1" applyBorder="1"/>
    <xf numFmtId="49" fontId="6" fillId="0" borderId="9" xfId="1" applyNumberFormat="1" applyFont="1" applyBorder="1" applyAlignment="1">
      <alignment horizontal="left" wrapText="1"/>
    </xf>
    <xf numFmtId="0" fontId="6" fillId="0" borderId="9" xfId="1" applyFont="1" applyBorder="1" applyAlignment="1">
      <alignment horizontal="justify" wrapText="1"/>
    </xf>
    <xf numFmtId="164" fontId="6" fillId="3" borderId="9" xfId="1" applyNumberFormat="1" applyFont="1" applyFill="1" applyBorder="1"/>
    <xf numFmtId="49" fontId="4" fillId="0" borderId="9" xfId="1" applyNumberFormat="1" applyFont="1" applyBorder="1" applyAlignment="1">
      <alignment horizontal="left" wrapText="1"/>
    </xf>
    <xf numFmtId="0" fontId="4" fillId="0" borderId="9" xfId="1" applyFont="1" applyBorder="1" applyAlignment="1">
      <alignment horizontal="justify" wrapText="1"/>
    </xf>
    <xf numFmtId="49" fontId="6" fillId="0" borderId="9" xfId="1" applyNumberFormat="1" applyFont="1" applyBorder="1" applyAlignment="1">
      <alignment horizontal="left" vertical="top" wrapText="1"/>
    </xf>
    <xf numFmtId="164" fontId="6" fillId="5" borderId="9" xfId="1" applyNumberFormat="1" applyFont="1" applyFill="1" applyBorder="1"/>
    <xf numFmtId="49" fontId="4" fillId="0" borderId="9" xfId="1" applyNumberFormat="1" applyFont="1" applyBorder="1" applyAlignment="1">
      <alignment horizontal="left" vertical="top" wrapText="1"/>
    </xf>
    <xf numFmtId="0" fontId="4" fillId="0" borderId="9" xfId="1" applyFont="1" applyBorder="1" applyAlignment="1">
      <alignment horizontal="justify" vertical="top" wrapText="1"/>
    </xf>
    <xf numFmtId="164" fontId="6" fillId="0" borderId="9" xfId="1" applyNumberFormat="1" applyFont="1" applyBorder="1"/>
    <xf numFmtId="164" fontId="4" fillId="5" borderId="9" xfId="1" applyNumberFormat="1" applyFont="1" applyFill="1" applyBorder="1"/>
    <xf numFmtId="49" fontId="9" fillId="0" borderId="9" xfId="1" applyNumberFormat="1" applyFont="1" applyBorder="1" applyAlignment="1">
      <alignment horizontal="left" wrapText="1"/>
    </xf>
    <xf numFmtId="0" fontId="9" fillId="0" borderId="9" xfId="1" applyFont="1" applyBorder="1" applyAlignment="1">
      <alignment horizontal="justify" wrapText="1"/>
    </xf>
    <xf numFmtId="164" fontId="9" fillId="5" borderId="9" xfId="1" applyNumberFormat="1" applyFont="1" applyFill="1" applyBorder="1"/>
    <xf numFmtId="49" fontId="4" fillId="0" borderId="9" xfId="1" applyNumberFormat="1" applyFont="1" applyBorder="1" applyAlignment="1">
      <alignment horizontal="right" wrapText="1"/>
    </xf>
    <xf numFmtId="0" fontId="4" fillId="0" borderId="9" xfId="1" applyFont="1" applyBorder="1" applyAlignment="1">
      <alignment horizontal="left" wrapText="1"/>
    </xf>
    <xf numFmtId="164" fontId="9" fillId="6" borderId="9" xfId="1" applyNumberFormat="1" applyFont="1" applyFill="1" applyBorder="1"/>
    <xf numFmtId="49" fontId="9" fillId="3" borderId="9" xfId="1" applyNumberFormat="1" applyFont="1" applyFill="1" applyBorder="1" applyAlignment="1">
      <alignment horizontal="left" wrapText="1"/>
    </xf>
    <xf numFmtId="164" fontId="9" fillId="5" borderId="9" xfId="1" applyNumberFormat="1" applyFont="1" applyFill="1" applyBorder="1" applyAlignment="1">
      <alignment vertical="center"/>
    </xf>
    <xf numFmtId="0" fontId="9" fillId="0" borderId="9" xfId="0" applyFont="1" applyBorder="1" applyAlignment="1">
      <alignment horizontal="justify" wrapText="1"/>
    </xf>
    <xf numFmtId="49" fontId="6" fillId="3" borderId="9" xfId="1" applyNumberFormat="1" applyFont="1" applyFill="1" applyBorder="1" applyAlignment="1">
      <alignment horizontal="left" wrapText="1"/>
    </xf>
    <xf numFmtId="0" fontId="6" fillId="3" borderId="9" xfId="1" applyFont="1" applyFill="1" applyBorder="1" applyAlignment="1">
      <alignment horizontal="justify" wrapText="1"/>
    </xf>
    <xf numFmtId="49" fontId="4" fillId="3" borderId="9" xfId="1" applyNumberFormat="1" applyFont="1" applyFill="1" applyBorder="1" applyAlignment="1">
      <alignment horizontal="left" wrapText="1"/>
    </xf>
    <xf numFmtId="0" fontId="4" fillId="3" borderId="9" xfId="1" applyFont="1" applyFill="1" applyBorder="1" applyAlignment="1">
      <alignment horizontal="justify" wrapText="1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5" borderId="6" xfId="1" applyNumberFormat="1" applyFont="1" applyFill="1" applyBorder="1"/>
    <xf numFmtId="0" fontId="5" fillId="6" borderId="0" xfId="1" applyFont="1" applyFill="1"/>
    <xf numFmtId="164" fontId="6" fillId="4" borderId="10" xfId="1" applyNumberFormat="1" applyFont="1" applyFill="1" applyBorder="1"/>
    <xf numFmtId="164" fontId="6" fillId="6" borderId="9" xfId="1" applyNumberFormat="1" applyFont="1" applyFill="1" applyBorder="1"/>
    <xf numFmtId="164" fontId="4" fillId="6" borderId="9" xfId="1" applyNumberFormat="1" applyFont="1" applyFill="1" applyBorder="1"/>
    <xf numFmtId="0" fontId="4" fillId="5" borderId="9" xfId="1" applyFont="1" applyFill="1" applyBorder="1"/>
    <xf numFmtId="164" fontId="8" fillId="5" borderId="9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05"/>
  <sheetViews>
    <sheetView tabSelected="1" workbookViewId="0">
      <selection activeCell="J28" sqref="J28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21.5703125" style="1" customWidth="1"/>
    <col min="6" max="16384" width="8.7109375" style="1"/>
  </cols>
  <sheetData>
    <row r="1" spans="2:6" ht="6.75" customHeight="1" x14ac:dyDescent="0.2">
      <c r="C1" s="68"/>
      <c r="D1" s="68"/>
    </row>
    <row r="2" spans="2:6" ht="51.75" customHeight="1" x14ac:dyDescent="0.2">
      <c r="C2" s="66" t="s">
        <v>191</v>
      </c>
      <c r="D2" s="66"/>
    </row>
    <row r="3" spans="2:6" x14ac:dyDescent="0.2">
      <c r="C3" s="65"/>
      <c r="D3" s="64"/>
    </row>
    <row r="4" spans="2:6" ht="32.25" customHeight="1" x14ac:dyDescent="0.2">
      <c r="B4" s="67" t="s">
        <v>162</v>
      </c>
      <c r="C4" s="67"/>
      <c r="D4" s="67"/>
    </row>
    <row r="5" spans="2:6" ht="3" customHeight="1" x14ac:dyDescent="0.25">
      <c r="C5" s="3"/>
      <c r="D5" s="2"/>
    </row>
    <row r="6" spans="2:6" ht="18" customHeight="1" x14ac:dyDescent="0.2">
      <c r="D6" s="4" t="s">
        <v>0</v>
      </c>
    </row>
    <row r="7" spans="2:6" ht="15.75" customHeight="1" x14ac:dyDescent="0.2">
      <c r="B7" s="26"/>
      <c r="C7" s="27" t="s">
        <v>1</v>
      </c>
      <c r="D7" s="27" t="s">
        <v>2</v>
      </c>
      <c r="E7" s="5"/>
      <c r="F7" s="5"/>
    </row>
    <row r="8" spans="2:6" x14ac:dyDescent="0.2">
      <c r="B8" s="28" t="s">
        <v>3</v>
      </c>
      <c r="C8" s="29" t="s">
        <v>4</v>
      </c>
      <c r="D8" s="30">
        <f>D9+D11+D19</f>
        <v>23590</v>
      </c>
      <c r="E8" s="5"/>
      <c r="F8" s="5"/>
    </row>
    <row r="9" spans="2:6" x14ac:dyDescent="0.2">
      <c r="B9" s="31" t="s">
        <v>5</v>
      </c>
      <c r="C9" s="32" t="s">
        <v>6</v>
      </c>
      <c r="D9" s="33">
        <f>D10</f>
        <v>22599</v>
      </c>
      <c r="E9" s="5"/>
      <c r="F9" s="5"/>
    </row>
    <row r="10" spans="2:6" x14ac:dyDescent="0.2">
      <c r="B10" s="34" t="s">
        <v>7</v>
      </c>
      <c r="C10" s="35" t="s">
        <v>8</v>
      </c>
      <c r="D10" s="41">
        <v>22599</v>
      </c>
      <c r="E10" s="5"/>
      <c r="F10" s="5"/>
    </row>
    <row r="11" spans="2:6" x14ac:dyDescent="0.2">
      <c r="B11" s="36" t="s">
        <v>9</v>
      </c>
      <c r="C11" s="32" t="s">
        <v>10</v>
      </c>
      <c r="D11" s="37">
        <f>D12+D15+D16</f>
        <v>936</v>
      </c>
      <c r="E11" s="5"/>
      <c r="F11" s="5"/>
    </row>
    <row r="12" spans="2:6" x14ac:dyDescent="0.2">
      <c r="B12" s="34" t="s">
        <v>11</v>
      </c>
      <c r="C12" s="35" t="s">
        <v>12</v>
      </c>
      <c r="D12" s="63">
        <f>SUM(D13:D14)</f>
        <v>640</v>
      </c>
      <c r="E12" s="5"/>
      <c r="F12" s="5"/>
    </row>
    <row r="13" spans="2:6" x14ac:dyDescent="0.2">
      <c r="B13" s="38" t="s">
        <v>13</v>
      </c>
      <c r="C13" s="39" t="s">
        <v>14</v>
      </c>
      <c r="D13" s="63">
        <v>500</v>
      </c>
      <c r="E13" s="5"/>
      <c r="F13" s="5"/>
    </row>
    <row r="14" spans="2:6" x14ac:dyDescent="0.2">
      <c r="B14" s="38" t="s">
        <v>15</v>
      </c>
      <c r="C14" s="35" t="s">
        <v>16</v>
      </c>
      <c r="D14" s="63">
        <v>140</v>
      </c>
      <c r="E14" s="5"/>
      <c r="F14" s="5"/>
    </row>
    <row r="15" spans="2:6" x14ac:dyDescent="0.2">
      <c r="B15" s="34" t="s">
        <v>17</v>
      </c>
      <c r="C15" s="35" t="s">
        <v>18</v>
      </c>
      <c r="D15" s="41">
        <v>6</v>
      </c>
      <c r="E15" s="5"/>
      <c r="F15" s="5"/>
    </row>
    <row r="16" spans="2:6" x14ac:dyDescent="0.2">
      <c r="B16" s="34" t="s">
        <v>19</v>
      </c>
      <c r="C16" s="35" t="s">
        <v>20</v>
      </c>
      <c r="D16" s="41">
        <f>SUM(D17:D18)</f>
        <v>290</v>
      </c>
      <c r="E16" s="5"/>
      <c r="F16" s="5"/>
    </row>
    <row r="17" spans="2:6" x14ac:dyDescent="0.2">
      <c r="B17" s="34" t="s">
        <v>21</v>
      </c>
      <c r="C17" s="35" t="s">
        <v>22</v>
      </c>
      <c r="D17" s="41">
        <v>8</v>
      </c>
      <c r="E17" s="5"/>
      <c r="F17" s="5"/>
    </row>
    <row r="18" spans="2:6" x14ac:dyDescent="0.2">
      <c r="B18" s="34" t="s">
        <v>23</v>
      </c>
      <c r="C18" s="35" t="s">
        <v>24</v>
      </c>
      <c r="D18" s="41">
        <v>282</v>
      </c>
      <c r="E18" s="5"/>
      <c r="F18" s="5"/>
    </row>
    <row r="19" spans="2:6" x14ac:dyDescent="0.2">
      <c r="B19" s="31" t="s">
        <v>25</v>
      </c>
      <c r="C19" s="32" t="s">
        <v>26</v>
      </c>
      <c r="D19" s="37">
        <f>D20</f>
        <v>55</v>
      </c>
      <c r="E19" s="5"/>
      <c r="F19" s="5"/>
    </row>
    <row r="20" spans="2:6" ht="13.5" customHeight="1" x14ac:dyDescent="0.2">
      <c r="B20" s="34" t="s">
        <v>27</v>
      </c>
      <c r="C20" s="35" t="s">
        <v>28</v>
      </c>
      <c r="D20" s="41">
        <v>55</v>
      </c>
      <c r="E20" s="5"/>
      <c r="F20" s="5"/>
    </row>
    <row r="21" spans="2:6" x14ac:dyDescent="0.2">
      <c r="B21" s="28" t="s">
        <v>29</v>
      </c>
      <c r="C21" s="29" t="s">
        <v>30</v>
      </c>
      <c r="D21" s="30">
        <f>SUM(D22+D25)</f>
        <v>19152.600000000002</v>
      </c>
      <c r="E21" s="5"/>
      <c r="F21" s="5"/>
    </row>
    <row r="22" spans="2:6" x14ac:dyDescent="0.2">
      <c r="B22" s="31" t="s">
        <v>31</v>
      </c>
      <c r="C22" s="32" t="s">
        <v>32</v>
      </c>
      <c r="D22" s="40">
        <f>SUM(SUM(D23:D24))</f>
        <v>2002.2</v>
      </c>
      <c r="E22" s="5"/>
      <c r="F22" s="5"/>
    </row>
    <row r="23" spans="2:6" x14ac:dyDescent="0.2">
      <c r="B23" s="34" t="s">
        <v>33</v>
      </c>
      <c r="C23" s="35" t="s">
        <v>34</v>
      </c>
      <c r="D23" s="41">
        <v>10.7</v>
      </c>
      <c r="E23" s="5"/>
      <c r="F23" s="5"/>
    </row>
    <row r="24" spans="2:6" x14ac:dyDescent="0.2">
      <c r="B24" s="34" t="s">
        <v>35</v>
      </c>
      <c r="C24" s="35" t="s">
        <v>36</v>
      </c>
      <c r="D24" s="41">
        <v>1991.5</v>
      </c>
      <c r="E24" s="5"/>
      <c r="F24" s="5"/>
    </row>
    <row r="25" spans="2:6" x14ac:dyDescent="0.2">
      <c r="B25" s="31" t="s">
        <v>37</v>
      </c>
      <c r="C25" s="32" t="s">
        <v>38</v>
      </c>
      <c r="D25" s="37">
        <f>SUM(SUM(D26))</f>
        <v>17150.400000000001</v>
      </c>
      <c r="E25" s="6"/>
      <c r="F25" s="6"/>
    </row>
    <row r="26" spans="2:6" ht="14.25" customHeight="1" x14ac:dyDescent="0.2">
      <c r="B26" s="34" t="s">
        <v>39</v>
      </c>
      <c r="C26" s="35" t="s">
        <v>40</v>
      </c>
      <c r="D26" s="41">
        <f>D27+D52+D54+D71+D72+D55+D53+D60+D61+D62+D58+D63+D66+D56+D57+D70+D67+D68+D69+D59+D64+D65</f>
        <v>17150.400000000001</v>
      </c>
      <c r="E26" s="5"/>
      <c r="F26" s="5"/>
    </row>
    <row r="27" spans="2:6" x14ac:dyDescent="0.2">
      <c r="B27" s="42" t="s">
        <v>41</v>
      </c>
      <c r="C27" s="43" t="s">
        <v>42</v>
      </c>
      <c r="D27" s="44">
        <f>D28+D29+D30+D31+D32+D33+D34+D35+D36+D37+D38+D39+D40+D41+D42+D43+D44+D45+D46+D48+D50+D47+D49+D51</f>
        <v>4181.1000000000004</v>
      </c>
      <c r="E27" s="5"/>
      <c r="F27" s="5"/>
    </row>
    <row r="28" spans="2:6" x14ac:dyDescent="0.2">
      <c r="B28" s="45" t="s">
        <v>43</v>
      </c>
      <c r="C28" s="35" t="s">
        <v>44</v>
      </c>
      <c r="D28" s="62">
        <v>1.7</v>
      </c>
      <c r="E28" s="58"/>
      <c r="F28" s="5"/>
    </row>
    <row r="29" spans="2:6" ht="12.75" customHeight="1" x14ac:dyDescent="0.2">
      <c r="B29" s="45" t="s">
        <v>45</v>
      </c>
      <c r="C29" s="35" t="s">
        <v>46</v>
      </c>
      <c r="D29" s="62">
        <v>18.5</v>
      </c>
      <c r="E29" s="58"/>
      <c r="F29" s="5"/>
    </row>
    <row r="30" spans="2:6" x14ac:dyDescent="0.2">
      <c r="B30" s="45" t="s">
        <v>47</v>
      </c>
      <c r="C30" s="35" t="s">
        <v>48</v>
      </c>
      <c r="D30" s="62">
        <v>26.6</v>
      </c>
      <c r="E30" s="58"/>
      <c r="F30" s="5"/>
    </row>
    <row r="31" spans="2:6" x14ac:dyDescent="0.2">
      <c r="B31" s="45" t="s">
        <v>49</v>
      </c>
      <c r="C31" s="35" t="s">
        <v>50</v>
      </c>
      <c r="D31" s="41">
        <v>95.7</v>
      </c>
      <c r="E31" s="58"/>
      <c r="F31" s="5"/>
    </row>
    <row r="32" spans="2:6" x14ac:dyDescent="0.2">
      <c r="B32" s="45" t="s">
        <v>51</v>
      </c>
      <c r="C32" s="35" t="s">
        <v>52</v>
      </c>
      <c r="D32" s="62">
        <v>9.1999999999999993</v>
      </c>
      <c r="E32" s="58"/>
      <c r="F32" s="5"/>
    </row>
    <row r="33" spans="2:6" x14ac:dyDescent="0.2">
      <c r="B33" s="45" t="s">
        <v>53</v>
      </c>
      <c r="C33" s="35" t="s">
        <v>54</v>
      </c>
      <c r="D33" s="62">
        <v>0.6</v>
      </c>
      <c r="E33" s="58"/>
      <c r="F33" s="5"/>
    </row>
    <row r="34" spans="2:6" ht="24" x14ac:dyDescent="0.2">
      <c r="B34" s="45" t="s">
        <v>55</v>
      </c>
      <c r="C34" s="35" t="s">
        <v>56</v>
      </c>
      <c r="D34" s="41">
        <v>6.9</v>
      </c>
      <c r="E34" s="58"/>
      <c r="F34" s="5"/>
    </row>
    <row r="35" spans="2:6" x14ac:dyDescent="0.2">
      <c r="B35" s="45" t="s">
        <v>57</v>
      </c>
      <c r="C35" s="35" t="s">
        <v>58</v>
      </c>
      <c r="D35" s="62">
        <v>0.60000000000000009</v>
      </c>
      <c r="E35" s="58"/>
      <c r="F35" s="5"/>
    </row>
    <row r="36" spans="2:6" x14ac:dyDescent="0.2">
      <c r="B36" s="45" t="s">
        <v>59</v>
      </c>
      <c r="C36" s="35" t="s">
        <v>60</v>
      </c>
      <c r="D36" s="41">
        <v>15.6</v>
      </c>
      <c r="E36" s="58"/>
      <c r="F36" s="5"/>
    </row>
    <row r="37" spans="2:6" x14ac:dyDescent="0.2">
      <c r="B37" s="45" t="s">
        <v>61</v>
      </c>
      <c r="C37" s="35" t="s">
        <v>62</v>
      </c>
      <c r="D37" s="41">
        <v>453</v>
      </c>
      <c r="E37" s="58"/>
      <c r="F37" s="5"/>
    </row>
    <row r="38" spans="2:6" x14ac:dyDescent="0.2">
      <c r="B38" s="45" t="s">
        <v>63</v>
      </c>
      <c r="C38" s="35" t="s">
        <v>64</v>
      </c>
      <c r="D38" s="41">
        <v>3.9</v>
      </c>
      <c r="E38" s="58"/>
      <c r="F38" s="5"/>
    </row>
    <row r="39" spans="2:6" x14ac:dyDescent="0.2">
      <c r="B39" s="45" t="s">
        <v>65</v>
      </c>
      <c r="C39" s="35" t="s">
        <v>66</v>
      </c>
      <c r="D39" s="62">
        <v>969.8</v>
      </c>
      <c r="E39" s="58"/>
      <c r="F39" s="5"/>
    </row>
    <row r="40" spans="2:6" ht="12" customHeight="1" x14ac:dyDescent="0.2">
      <c r="B40" s="45" t="s">
        <v>67</v>
      </c>
      <c r="C40" s="35" t="s">
        <v>68</v>
      </c>
      <c r="D40" s="41">
        <v>25.2</v>
      </c>
      <c r="E40" s="58"/>
      <c r="F40" s="5"/>
    </row>
    <row r="41" spans="2:6" x14ac:dyDescent="0.2">
      <c r="B41" s="45" t="s">
        <v>69</v>
      </c>
      <c r="C41" s="35" t="s">
        <v>70</v>
      </c>
      <c r="D41" s="41">
        <v>521.6</v>
      </c>
      <c r="E41" s="58"/>
      <c r="F41" s="5"/>
    </row>
    <row r="42" spans="2:6" x14ac:dyDescent="0.2">
      <c r="B42" s="45" t="s">
        <v>71</v>
      </c>
      <c r="C42" s="35" t="s">
        <v>72</v>
      </c>
      <c r="D42" s="41">
        <v>1126</v>
      </c>
      <c r="E42" s="58"/>
      <c r="F42" s="5"/>
    </row>
    <row r="43" spans="2:6" x14ac:dyDescent="0.2">
      <c r="B43" s="45" t="s">
        <v>73</v>
      </c>
      <c r="C43" s="35" t="s">
        <v>74</v>
      </c>
      <c r="D43" s="41">
        <v>219.9</v>
      </c>
      <c r="E43" s="58"/>
      <c r="F43" s="5"/>
    </row>
    <row r="44" spans="2:6" x14ac:dyDescent="0.2">
      <c r="B44" s="45" t="s">
        <v>75</v>
      </c>
      <c r="C44" s="35" t="s">
        <v>76</v>
      </c>
      <c r="D44" s="62">
        <v>29.1</v>
      </c>
      <c r="E44" s="58"/>
      <c r="F44" s="5"/>
    </row>
    <row r="45" spans="2:6" x14ac:dyDescent="0.2">
      <c r="B45" s="45" t="s">
        <v>77</v>
      </c>
      <c r="C45" s="35" t="s">
        <v>78</v>
      </c>
      <c r="D45" s="41">
        <v>11.8</v>
      </c>
      <c r="E45" s="58"/>
      <c r="F45" s="5"/>
    </row>
    <row r="46" spans="2:6" x14ac:dyDescent="0.2">
      <c r="B46" s="45" t="s">
        <v>79</v>
      </c>
      <c r="C46" s="35" t="s">
        <v>80</v>
      </c>
      <c r="D46" s="41">
        <v>8.1999999999999993</v>
      </c>
      <c r="E46" s="58"/>
      <c r="F46" s="5"/>
    </row>
    <row r="47" spans="2:6" x14ac:dyDescent="0.2">
      <c r="B47" s="45" t="s">
        <v>81</v>
      </c>
      <c r="C47" s="35" t="s">
        <v>82</v>
      </c>
      <c r="D47" s="41">
        <v>203.4</v>
      </c>
      <c r="E47" s="58"/>
      <c r="F47" s="5"/>
    </row>
    <row r="48" spans="2:6" x14ac:dyDescent="0.2">
      <c r="B48" s="45" t="s">
        <v>83</v>
      </c>
      <c r="C48" s="35" t="s">
        <v>150</v>
      </c>
      <c r="D48" s="62">
        <v>109.4</v>
      </c>
      <c r="E48" s="58"/>
      <c r="F48" s="5"/>
    </row>
    <row r="49" spans="2:6" x14ac:dyDescent="0.2">
      <c r="B49" s="45" t="s">
        <v>84</v>
      </c>
      <c r="C49" s="46" t="s">
        <v>85</v>
      </c>
      <c r="D49" s="62">
        <v>68.099999999999994</v>
      </c>
      <c r="E49" s="58"/>
      <c r="F49" s="5"/>
    </row>
    <row r="50" spans="2:6" x14ac:dyDescent="0.2">
      <c r="B50" s="45" t="s">
        <v>86</v>
      </c>
      <c r="C50" s="35" t="s">
        <v>87</v>
      </c>
      <c r="D50" s="41">
        <v>237</v>
      </c>
      <c r="E50" s="58"/>
      <c r="F50" s="5"/>
    </row>
    <row r="51" spans="2:6" x14ac:dyDescent="0.2">
      <c r="B51" s="45" t="s">
        <v>167</v>
      </c>
      <c r="C51" s="35" t="s">
        <v>168</v>
      </c>
      <c r="D51" s="41">
        <v>19.3</v>
      </c>
      <c r="E51" s="58"/>
      <c r="F51" s="5"/>
    </row>
    <row r="52" spans="2:6" x14ac:dyDescent="0.2">
      <c r="B52" s="42" t="s">
        <v>88</v>
      </c>
      <c r="C52" s="43" t="s">
        <v>89</v>
      </c>
      <c r="D52" s="44">
        <v>8018.2</v>
      </c>
      <c r="E52" s="58"/>
      <c r="F52" s="5"/>
    </row>
    <row r="53" spans="2:6" x14ac:dyDescent="0.2">
      <c r="B53" s="42" t="s">
        <v>90</v>
      </c>
      <c r="C53" s="43" t="s">
        <v>161</v>
      </c>
      <c r="D53" s="44">
        <v>84.4</v>
      </c>
      <c r="E53" s="58"/>
      <c r="F53" s="5"/>
    </row>
    <row r="54" spans="2:6" x14ac:dyDescent="0.2">
      <c r="B54" s="42" t="s">
        <v>91</v>
      </c>
      <c r="C54" s="43" t="s">
        <v>93</v>
      </c>
      <c r="D54" s="47">
        <v>15.1</v>
      </c>
      <c r="E54" s="58"/>
      <c r="F54" s="5"/>
    </row>
    <row r="55" spans="2:6" ht="12.75" customHeight="1" x14ac:dyDescent="0.2">
      <c r="B55" s="42" t="s">
        <v>92</v>
      </c>
      <c r="C55" s="43" t="s">
        <v>156</v>
      </c>
      <c r="D55" s="47">
        <v>920</v>
      </c>
      <c r="E55" s="58"/>
      <c r="F55" s="5"/>
    </row>
    <row r="56" spans="2:6" ht="12.75" customHeight="1" x14ac:dyDescent="0.2">
      <c r="B56" s="42" t="s">
        <v>94</v>
      </c>
      <c r="C56" s="43" t="s">
        <v>173</v>
      </c>
      <c r="D56" s="47">
        <v>63.1</v>
      </c>
      <c r="E56" s="58"/>
      <c r="F56" s="5"/>
    </row>
    <row r="57" spans="2:6" ht="12.75" customHeight="1" x14ac:dyDescent="0.2">
      <c r="B57" s="42" t="s">
        <v>153</v>
      </c>
      <c r="C57" s="43" t="s">
        <v>176</v>
      </c>
      <c r="D57" s="47">
        <v>2.2999999999999998</v>
      </c>
      <c r="E57" s="58"/>
      <c r="F57" s="5"/>
    </row>
    <row r="58" spans="2:6" ht="12.75" customHeight="1" x14ac:dyDescent="0.2">
      <c r="B58" s="24" t="s">
        <v>154</v>
      </c>
      <c r="C58" s="23" t="s">
        <v>165</v>
      </c>
      <c r="D58" s="49">
        <v>146.30000000000001</v>
      </c>
      <c r="E58" s="58"/>
      <c r="F58" s="5"/>
    </row>
    <row r="59" spans="2:6" ht="12.75" customHeight="1" x14ac:dyDescent="0.2">
      <c r="B59" s="24" t="s">
        <v>155</v>
      </c>
      <c r="C59" s="23" t="s">
        <v>185</v>
      </c>
      <c r="D59" s="49">
        <v>13.8</v>
      </c>
      <c r="E59" s="58"/>
      <c r="F59" s="5"/>
    </row>
    <row r="60" spans="2:6" ht="12.75" customHeight="1" x14ac:dyDescent="0.2">
      <c r="B60" s="24" t="s">
        <v>157</v>
      </c>
      <c r="C60" s="23" t="s">
        <v>169</v>
      </c>
      <c r="D60" s="49">
        <v>33</v>
      </c>
      <c r="E60" s="58"/>
      <c r="F60" s="5"/>
    </row>
    <row r="61" spans="2:6" ht="12.75" customHeight="1" x14ac:dyDescent="0.2">
      <c r="B61" s="24" t="s">
        <v>158</v>
      </c>
      <c r="C61" s="23" t="s">
        <v>163</v>
      </c>
      <c r="D61" s="49">
        <v>41.2</v>
      </c>
      <c r="E61" s="58"/>
      <c r="F61" s="5"/>
    </row>
    <row r="62" spans="2:6" ht="12.75" customHeight="1" x14ac:dyDescent="0.2">
      <c r="B62" s="24" t="s">
        <v>159</v>
      </c>
      <c r="C62" s="23" t="s">
        <v>164</v>
      </c>
      <c r="D62" s="49">
        <v>47.4</v>
      </c>
      <c r="E62" s="58"/>
      <c r="F62" s="5"/>
    </row>
    <row r="63" spans="2:6" ht="12.75" customHeight="1" x14ac:dyDescent="0.2">
      <c r="B63" s="24" t="s">
        <v>160</v>
      </c>
      <c r="C63" s="23" t="s">
        <v>171</v>
      </c>
      <c r="D63" s="49">
        <v>4.5999999999999996</v>
      </c>
      <c r="E63" s="58"/>
      <c r="F63" s="5"/>
    </row>
    <row r="64" spans="2:6" ht="12.75" customHeight="1" x14ac:dyDescent="0.2">
      <c r="B64" s="24" t="s">
        <v>174</v>
      </c>
      <c r="C64" s="23" t="s">
        <v>187</v>
      </c>
      <c r="D64" s="49">
        <v>33</v>
      </c>
      <c r="E64" s="58"/>
      <c r="F64" s="5"/>
    </row>
    <row r="65" spans="2:6" ht="12.75" customHeight="1" x14ac:dyDescent="0.2">
      <c r="B65" s="24" t="s">
        <v>175</v>
      </c>
      <c r="C65" s="23" t="s">
        <v>189</v>
      </c>
      <c r="D65" s="49">
        <v>30.7</v>
      </c>
      <c r="E65" s="58"/>
      <c r="F65" s="5"/>
    </row>
    <row r="66" spans="2:6" ht="12.75" customHeight="1" x14ac:dyDescent="0.2">
      <c r="B66" s="24" t="s">
        <v>177</v>
      </c>
      <c r="C66" s="23" t="s">
        <v>170</v>
      </c>
      <c r="D66" s="49">
        <v>11.2</v>
      </c>
      <c r="E66" s="58"/>
      <c r="F66" s="5"/>
    </row>
    <row r="67" spans="2:6" ht="12.75" customHeight="1" x14ac:dyDescent="0.2">
      <c r="B67" s="24" t="s">
        <v>181</v>
      </c>
      <c r="C67" s="23" t="s">
        <v>179</v>
      </c>
      <c r="D67" s="49">
        <v>2.1</v>
      </c>
      <c r="E67" s="58"/>
      <c r="F67" s="5"/>
    </row>
    <row r="68" spans="2:6" ht="24" customHeight="1" x14ac:dyDescent="0.2">
      <c r="B68" s="24" t="s">
        <v>182</v>
      </c>
      <c r="C68" s="23" t="s">
        <v>180</v>
      </c>
      <c r="D68" s="49">
        <v>67</v>
      </c>
      <c r="E68" s="58"/>
      <c r="F68" s="5"/>
    </row>
    <row r="69" spans="2:6" ht="24" x14ac:dyDescent="0.2">
      <c r="B69" s="24" t="s">
        <v>184</v>
      </c>
      <c r="C69" s="23" t="s">
        <v>183</v>
      </c>
      <c r="D69" s="49">
        <v>923.9</v>
      </c>
      <c r="E69" s="58"/>
      <c r="F69" s="5"/>
    </row>
    <row r="70" spans="2:6" ht="12.75" customHeight="1" x14ac:dyDescent="0.2">
      <c r="B70" s="24" t="s">
        <v>186</v>
      </c>
      <c r="C70" s="23" t="s">
        <v>178</v>
      </c>
      <c r="D70" s="49">
        <v>42.7</v>
      </c>
      <c r="E70" s="58"/>
      <c r="F70" s="5"/>
    </row>
    <row r="71" spans="2:6" ht="12.75" customHeight="1" x14ac:dyDescent="0.2">
      <c r="B71" s="48" t="s">
        <v>188</v>
      </c>
      <c r="C71" s="50" t="s">
        <v>151</v>
      </c>
      <c r="D71" s="44">
        <v>1035</v>
      </c>
      <c r="E71" s="58"/>
      <c r="F71" s="5"/>
    </row>
    <row r="72" spans="2:6" ht="12.75" customHeight="1" x14ac:dyDescent="0.2">
      <c r="B72" s="48" t="s">
        <v>190</v>
      </c>
      <c r="C72" s="50" t="s">
        <v>152</v>
      </c>
      <c r="D72" s="44">
        <v>1434.3</v>
      </c>
      <c r="E72" s="5"/>
      <c r="F72" s="5"/>
    </row>
    <row r="73" spans="2:6" x14ac:dyDescent="0.2">
      <c r="B73" s="28" t="s">
        <v>95</v>
      </c>
      <c r="C73" s="29" t="s">
        <v>96</v>
      </c>
      <c r="D73" s="30">
        <f>D74+D80+D84+D88+D89</f>
        <v>1627.9</v>
      </c>
      <c r="E73" s="5"/>
      <c r="F73" s="5"/>
    </row>
    <row r="74" spans="2:6" ht="14.25" customHeight="1" x14ac:dyDescent="0.2">
      <c r="B74" s="51" t="s">
        <v>97</v>
      </c>
      <c r="C74" s="52" t="s">
        <v>98</v>
      </c>
      <c r="D74" s="33">
        <f>D75+D76+D77</f>
        <v>185</v>
      </c>
      <c r="E74" s="5"/>
      <c r="F74" s="5"/>
    </row>
    <row r="75" spans="2:6" ht="14.25" customHeight="1" x14ac:dyDescent="0.2">
      <c r="B75" s="53" t="s">
        <v>99</v>
      </c>
      <c r="C75" s="54" t="s">
        <v>100</v>
      </c>
      <c r="D75" s="41">
        <v>0</v>
      </c>
      <c r="E75" s="5"/>
      <c r="F75" s="5"/>
    </row>
    <row r="76" spans="2:6" x14ac:dyDescent="0.2">
      <c r="B76" s="53" t="s">
        <v>101</v>
      </c>
      <c r="C76" s="54" t="s">
        <v>102</v>
      </c>
      <c r="D76" s="41">
        <v>60</v>
      </c>
      <c r="E76" s="5"/>
      <c r="F76" s="5"/>
    </row>
    <row r="77" spans="2:6" x14ac:dyDescent="0.2">
      <c r="B77" s="53" t="s">
        <v>103</v>
      </c>
      <c r="C77" s="54" t="s">
        <v>104</v>
      </c>
      <c r="D77" s="41">
        <f>SUM(D78,D79)</f>
        <v>125</v>
      </c>
      <c r="E77" s="5"/>
      <c r="F77" s="5"/>
    </row>
    <row r="78" spans="2:6" ht="15" customHeight="1" x14ac:dyDescent="0.2">
      <c r="B78" s="53" t="s">
        <v>105</v>
      </c>
      <c r="C78" s="54" t="s">
        <v>106</v>
      </c>
      <c r="D78" s="41">
        <v>50</v>
      </c>
      <c r="E78" s="5"/>
      <c r="F78" s="5"/>
    </row>
    <row r="79" spans="2:6" ht="14.25" customHeight="1" x14ac:dyDescent="0.2">
      <c r="B79" s="53" t="s">
        <v>107</v>
      </c>
      <c r="C79" s="54" t="s">
        <v>108</v>
      </c>
      <c r="D79" s="41">
        <v>75</v>
      </c>
      <c r="E79" s="5"/>
      <c r="F79" s="5"/>
    </row>
    <row r="80" spans="2:6" x14ac:dyDescent="0.2">
      <c r="B80" s="51" t="s">
        <v>109</v>
      </c>
      <c r="C80" s="52" t="s">
        <v>110</v>
      </c>
      <c r="D80" s="37">
        <f>D81+D83+D82</f>
        <v>698.9</v>
      </c>
      <c r="E80" s="5"/>
      <c r="F80" s="5"/>
    </row>
    <row r="81" spans="2:6" ht="15.75" customHeight="1" x14ac:dyDescent="0.2">
      <c r="B81" s="34" t="s">
        <v>111</v>
      </c>
      <c r="C81" s="35" t="s">
        <v>112</v>
      </c>
      <c r="D81" s="41">
        <v>152.6</v>
      </c>
      <c r="E81" s="5"/>
      <c r="F81" s="5"/>
    </row>
    <row r="82" spans="2:6" ht="15.75" customHeight="1" x14ac:dyDescent="0.2">
      <c r="B82" s="34" t="s">
        <v>113</v>
      </c>
      <c r="C82" s="35" t="s">
        <v>114</v>
      </c>
      <c r="D82" s="41">
        <v>96.1</v>
      </c>
      <c r="E82" s="5"/>
      <c r="F82" s="5"/>
    </row>
    <row r="83" spans="2:6" ht="14.25" customHeight="1" x14ac:dyDescent="0.2">
      <c r="B83" s="34" t="s">
        <v>115</v>
      </c>
      <c r="C83" s="35" t="s">
        <v>116</v>
      </c>
      <c r="D83" s="41">
        <v>450.2</v>
      </c>
      <c r="E83" s="5"/>
      <c r="F83" s="5"/>
    </row>
    <row r="84" spans="2:6" ht="14.25" customHeight="1" x14ac:dyDescent="0.2">
      <c r="B84" s="31" t="s">
        <v>117</v>
      </c>
      <c r="C84" s="32" t="s">
        <v>118</v>
      </c>
      <c r="D84" s="37">
        <f>SUM(D85,D86)</f>
        <v>740</v>
      </c>
      <c r="E84" s="5"/>
      <c r="F84" s="5"/>
    </row>
    <row r="85" spans="2:6" ht="14.25" customHeight="1" x14ac:dyDescent="0.2">
      <c r="B85" s="34" t="s">
        <v>119</v>
      </c>
      <c r="C85" s="35" t="s">
        <v>120</v>
      </c>
      <c r="D85" s="41">
        <v>50</v>
      </c>
      <c r="E85" s="5"/>
      <c r="F85" s="5"/>
    </row>
    <row r="86" spans="2:6" ht="14.25" customHeight="1" x14ac:dyDescent="0.2">
      <c r="B86" s="34" t="s">
        <v>121</v>
      </c>
      <c r="C86" s="35" t="s">
        <v>122</v>
      </c>
      <c r="D86" s="41">
        <v>690</v>
      </c>
      <c r="E86" s="5"/>
      <c r="F86" s="5"/>
    </row>
    <row r="87" spans="2:6" ht="14.25" customHeight="1" x14ac:dyDescent="0.2">
      <c r="B87" s="34"/>
      <c r="C87" s="35" t="s">
        <v>123</v>
      </c>
      <c r="D87" s="41">
        <v>681</v>
      </c>
      <c r="E87" s="5"/>
      <c r="F87" s="5"/>
    </row>
    <row r="88" spans="2:6" x14ac:dyDescent="0.2">
      <c r="B88" s="31" t="s">
        <v>124</v>
      </c>
      <c r="C88" s="32" t="s">
        <v>125</v>
      </c>
      <c r="D88" s="37">
        <v>3</v>
      </c>
      <c r="E88" s="5"/>
      <c r="F88" s="5"/>
    </row>
    <row r="89" spans="2:6" ht="15.75" customHeight="1" x14ac:dyDescent="0.2">
      <c r="B89" s="31" t="s">
        <v>126</v>
      </c>
      <c r="C89" s="32" t="s">
        <v>127</v>
      </c>
      <c r="D89" s="37">
        <v>1</v>
      </c>
      <c r="E89" s="5"/>
      <c r="F89" s="5"/>
    </row>
    <row r="90" spans="2:6" ht="15" customHeight="1" x14ac:dyDescent="0.2">
      <c r="B90" s="28" t="s">
        <v>128</v>
      </c>
      <c r="C90" s="29" t="s">
        <v>129</v>
      </c>
      <c r="D90" s="30">
        <f>D91</f>
        <v>24</v>
      </c>
      <c r="E90" s="5"/>
      <c r="F90" s="5"/>
    </row>
    <row r="91" spans="2:6" x14ac:dyDescent="0.2">
      <c r="B91" s="31" t="s">
        <v>130</v>
      </c>
      <c r="C91" s="32" t="s">
        <v>131</v>
      </c>
      <c r="D91" s="60">
        <f>D92+D93</f>
        <v>24</v>
      </c>
      <c r="E91" s="5"/>
      <c r="F91" s="5"/>
    </row>
    <row r="92" spans="2:6" x14ac:dyDescent="0.2">
      <c r="B92" s="34" t="s">
        <v>132</v>
      </c>
      <c r="C92" s="35" t="s">
        <v>133</v>
      </c>
      <c r="D92" s="61">
        <v>1</v>
      </c>
      <c r="E92" s="5"/>
      <c r="F92" s="5"/>
    </row>
    <row r="93" spans="2:6" x14ac:dyDescent="0.2">
      <c r="B93" s="55" t="s">
        <v>134</v>
      </c>
      <c r="C93" s="56" t="s">
        <v>135</v>
      </c>
      <c r="D93" s="61">
        <v>23</v>
      </c>
    </row>
    <row r="94" spans="2:6" ht="13.5" thickBot="1" x14ac:dyDescent="0.25">
      <c r="B94" s="25" t="s">
        <v>148</v>
      </c>
      <c r="C94" s="19" t="s">
        <v>149</v>
      </c>
      <c r="D94" s="59">
        <v>460.2</v>
      </c>
    </row>
    <row r="95" spans="2:6" ht="13.5" thickBot="1" x14ac:dyDescent="0.25">
      <c r="B95" s="9"/>
      <c r="C95" s="10" t="s">
        <v>136</v>
      </c>
      <c r="D95" s="11">
        <f>D8+D21+D73+D90+D94</f>
        <v>44854.700000000004</v>
      </c>
    </row>
    <row r="96" spans="2:6" ht="13.5" thickBot="1" x14ac:dyDescent="0.25">
      <c r="B96" s="9"/>
      <c r="C96" s="12" t="s">
        <v>137</v>
      </c>
      <c r="D96" s="11"/>
    </row>
    <row r="97" spans="2:4" x14ac:dyDescent="0.2">
      <c r="B97" s="13" t="s">
        <v>138</v>
      </c>
      <c r="C97" s="8" t="s">
        <v>139</v>
      </c>
      <c r="D97" s="21">
        <v>103.9</v>
      </c>
    </row>
    <row r="98" spans="2:4" x14ac:dyDescent="0.2">
      <c r="B98" s="7" t="s">
        <v>140</v>
      </c>
      <c r="C98" s="8" t="s">
        <v>141</v>
      </c>
      <c r="D98" s="20">
        <v>13.2</v>
      </c>
    </row>
    <row r="99" spans="2:4" x14ac:dyDescent="0.2">
      <c r="B99" s="7" t="s">
        <v>142</v>
      </c>
      <c r="C99" s="8" t="s">
        <v>143</v>
      </c>
      <c r="D99" s="20">
        <v>236.7</v>
      </c>
    </row>
    <row r="100" spans="2:4" x14ac:dyDescent="0.2">
      <c r="B100" s="14" t="s">
        <v>144</v>
      </c>
      <c r="C100" s="15" t="s">
        <v>172</v>
      </c>
      <c r="D100" s="57">
        <v>102.6</v>
      </c>
    </row>
    <row r="101" spans="2:4" ht="13.5" thickBot="1" x14ac:dyDescent="0.25">
      <c r="B101" s="14" t="s">
        <v>166</v>
      </c>
      <c r="C101" s="15" t="s">
        <v>145</v>
      </c>
      <c r="D101" s="22">
        <v>2263.1999999999998</v>
      </c>
    </row>
    <row r="102" spans="2:4" ht="13.5" thickBot="1" x14ac:dyDescent="0.25">
      <c r="B102" s="9"/>
      <c r="C102" s="12" t="s">
        <v>146</v>
      </c>
      <c r="D102" s="16">
        <f>SUM(D97:D101)</f>
        <v>2719.6</v>
      </c>
    </row>
    <row r="103" spans="2:4" ht="16.5" customHeight="1" thickBot="1" x14ac:dyDescent="0.25">
      <c r="B103" s="17"/>
      <c r="C103" s="10" t="s">
        <v>147</v>
      </c>
      <c r="D103" s="11">
        <f>D95+D102</f>
        <v>47574.3</v>
      </c>
    </row>
    <row r="105" spans="2:4" x14ac:dyDescent="0.2">
      <c r="C105" s="18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scale="87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2021-09-30T05:06:14Z</cp:lastPrinted>
  <dcterms:created xsi:type="dcterms:W3CDTF">2019-02-14T11:37:44Z</dcterms:created>
  <dcterms:modified xsi:type="dcterms:W3CDTF">2021-09-30T05:06:19Z</dcterms:modified>
</cp:coreProperties>
</file>