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A08159C3-455C-4A2E-BAE4-6AC7F9AFD0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2" i="1" l="1"/>
  <c r="G470" i="1"/>
  <c r="G454" i="1"/>
  <c r="E52" i="1"/>
  <c r="E262" i="1"/>
  <c r="E260" i="1"/>
  <c r="E42" i="1"/>
  <c r="G22" i="1"/>
  <c r="E22" i="1"/>
  <c r="E452" i="1" l="1"/>
  <c r="G452" i="1"/>
  <c r="E453" i="1"/>
  <c r="G453" i="1"/>
  <c r="E454" i="1"/>
  <c r="E446" i="1"/>
  <c r="E447" i="1"/>
  <c r="G447" i="1"/>
  <c r="E448" i="1"/>
  <c r="E442" i="1"/>
  <c r="G441" i="1"/>
  <c r="E440" i="1"/>
  <c r="E419" i="1"/>
  <c r="D423" i="1"/>
  <c r="D422" i="1"/>
  <c r="E421" i="1"/>
  <c r="D421" i="1"/>
  <c r="G420" i="1"/>
  <c r="G419" i="1" s="1"/>
  <c r="F420" i="1"/>
  <c r="F419" i="1" s="1"/>
  <c r="E420" i="1"/>
  <c r="F413" i="1"/>
  <c r="F414" i="1"/>
  <c r="F407" i="1"/>
  <c r="F406" i="1" s="1"/>
  <c r="F401" i="1"/>
  <c r="F400" i="1" s="1"/>
  <c r="F395" i="1"/>
  <c r="F394" i="1" s="1"/>
  <c r="G395" i="1"/>
  <c r="G394" i="1" s="1"/>
  <c r="E390" i="1"/>
  <c r="F390" i="1"/>
  <c r="F389" i="1" s="1"/>
  <c r="G390" i="1"/>
  <c r="G389" i="1"/>
  <c r="D393" i="1"/>
  <c r="D392" i="1"/>
  <c r="E391" i="1"/>
  <c r="D391" i="1"/>
  <c r="G379" i="1"/>
  <c r="E387" i="1"/>
  <c r="E386" i="1" s="1"/>
  <c r="D388" i="1"/>
  <c r="G386" i="1"/>
  <c r="F386" i="1"/>
  <c r="F380" i="1"/>
  <c r="G380" i="1"/>
  <c r="G374" i="1"/>
  <c r="G373" i="1" s="1"/>
  <c r="F374" i="1"/>
  <c r="F373" i="1" s="1"/>
  <c r="E369" i="1"/>
  <c r="E368" i="1" s="1"/>
  <c r="E367" i="1" s="1"/>
  <c r="G368" i="1"/>
  <c r="G367" i="1" s="1"/>
  <c r="D367" i="1" s="1"/>
  <c r="F368" i="1"/>
  <c r="F367" i="1" s="1"/>
  <c r="D366" i="1"/>
  <c r="D365" i="1"/>
  <c r="D364" i="1"/>
  <c r="E363" i="1"/>
  <c r="D363" i="1" s="1"/>
  <c r="G362" i="1"/>
  <c r="G361" i="1" s="1"/>
  <c r="F362" i="1"/>
  <c r="F361" i="1" s="1"/>
  <c r="E357" i="1"/>
  <c r="E356" i="1" s="1"/>
  <c r="E355" i="1" s="1"/>
  <c r="D359" i="1"/>
  <c r="F356" i="1"/>
  <c r="F355" i="1" s="1"/>
  <c r="D358" i="1"/>
  <c r="D360" i="1"/>
  <c r="G356" i="1"/>
  <c r="G355" i="1" s="1"/>
  <c r="F351" i="1"/>
  <c r="F350" i="1" s="1"/>
  <c r="G351" i="1"/>
  <c r="G350" i="1" s="1"/>
  <c r="D354" i="1"/>
  <c r="D353" i="1"/>
  <c r="E352" i="1"/>
  <c r="D352" i="1" s="1"/>
  <c r="F345" i="1"/>
  <c r="F344" i="1" s="1"/>
  <c r="G345" i="1"/>
  <c r="G344" i="1" s="1"/>
  <c r="F334" i="1"/>
  <c r="F333" i="1" s="1"/>
  <c r="D343" i="1"/>
  <c r="D342" i="1"/>
  <c r="E341" i="1"/>
  <c r="D341" i="1" s="1"/>
  <c r="G340" i="1"/>
  <c r="G339" i="1" s="1"/>
  <c r="F340" i="1"/>
  <c r="F339" i="1" s="1"/>
  <c r="E328" i="1"/>
  <c r="D332" i="1"/>
  <c r="D329" i="1" s="1"/>
  <c r="D331" i="1"/>
  <c r="E330" i="1"/>
  <c r="D330" i="1"/>
  <c r="G329" i="1"/>
  <c r="G328" i="1" s="1"/>
  <c r="F329" i="1"/>
  <c r="F328" i="1" s="1"/>
  <c r="E329" i="1"/>
  <c r="F323" i="1"/>
  <c r="F322" i="1" s="1"/>
  <c r="F317" i="1"/>
  <c r="F316" i="1" s="1"/>
  <c r="F311" i="1"/>
  <c r="F310" i="1" s="1"/>
  <c r="G311" i="1"/>
  <c r="G310" i="1" s="1"/>
  <c r="F304" i="1"/>
  <c r="F303" i="1" s="1"/>
  <c r="G304" i="1"/>
  <c r="G303" i="1" s="1"/>
  <c r="D302" i="1"/>
  <c r="D301" i="1"/>
  <c r="E300" i="1"/>
  <c r="E299" i="1" s="1"/>
  <c r="E298" i="1" s="1"/>
  <c r="D300" i="1"/>
  <c r="G299" i="1"/>
  <c r="G298" i="1" s="1"/>
  <c r="F299" i="1"/>
  <c r="F298" i="1" s="1"/>
  <c r="E293" i="1"/>
  <c r="E292" i="1" s="1"/>
  <c r="E291" i="1" s="1"/>
  <c r="G293" i="1"/>
  <c r="G292" i="1" s="1"/>
  <c r="G291" i="1" s="1"/>
  <c r="D296" i="1"/>
  <c r="F292" i="1"/>
  <c r="F291" i="1" s="1"/>
  <c r="F379" i="1" l="1"/>
  <c r="D351" i="1"/>
  <c r="D390" i="1"/>
  <c r="D420" i="1"/>
  <c r="D419" i="1"/>
  <c r="E389" i="1"/>
  <c r="D389" i="1" s="1"/>
  <c r="D387" i="1"/>
  <c r="D386" i="1" s="1"/>
  <c r="E351" i="1"/>
  <c r="E350" i="1" s="1"/>
  <c r="D350" i="1" s="1"/>
  <c r="D355" i="1"/>
  <c r="D362" i="1"/>
  <c r="E362" i="1"/>
  <c r="E361" i="1" s="1"/>
  <c r="D361" i="1" s="1"/>
  <c r="D357" i="1"/>
  <c r="D356" i="1" s="1"/>
  <c r="E340" i="1"/>
  <c r="E339" i="1" s="1"/>
  <c r="D339" i="1" s="1"/>
  <c r="D340" i="1"/>
  <c r="D328" i="1"/>
  <c r="D299" i="1"/>
  <c r="D298" i="1"/>
  <c r="D291" i="1"/>
  <c r="F286" i="1"/>
  <c r="F285" i="1" s="1"/>
  <c r="G280" i="1"/>
  <c r="F281" i="1"/>
  <c r="F280" i="1" s="1"/>
  <c r="G281" i="1"/>
  <c r="E282" i="1"/>
  <c r="E281" i="1" s="1"/>
  <c r="E280" i="1" s="1"/>
  <c r="D283" i="1"/>
  <c r="F274" i="1"/>
  <c r="F273" i="1" s="1"/>
  <c r="G274" i="1"/>
  <c r="G273" i="1" s="1"/>
  <c r="F268" i="1"/>
  <c r="F267" i="1" s="1"/>
  <c r="G268" i="1"/>
  <c r="G267" i="1" s="1"/>
  <c r="G265" i="1"/>
  <c r="F258" i="1"/>
  <c r="E259" i="1"/>
  <c r="E258" i="1" s="1"/>
  <c r="G259" i="1"/>
  <c r="G258" i="1" s="1"/>
  <c r="D266" i="1"/>
  <c r="F264" i="1"/>
  <c r="E264" i="1"/>
  <c r="F252" i="1"/>
  <c r="F251" i="1" s="1"/>
  <c r="E253" i="1"/>
  <c r="D253" i="1" s="1"/>
  <c r="G253" i="1"/>
  <c r="G252" i="1" s="1"/>
  <c r="G251" i="1" s="1"/>
  <c r="F246" i="1"/>
  <c r="F245" i="1" s="1"/>
  <c r="F239" i="1"/>
  <c r="F238" i="1" s="1"/>
  <c r="E252" i="1" l="1"/>
  <c r="E251" i="1" s="1"/>
  <c r="D251" i="1" s="1"/>
  <c r="D280" i="1"/>
  <c r="D282" i="1"/>
  <c r="E257" i="1"/>
  <c r="F257" i="1"/>
  <c r="D265" i="1"/>
  <c r="D264" i="1" s="1"/>
  <c r="G264" i="1"/>
  <c r="G257" i="1" s="1"/>
  <c r="D257" i="1" l="1"/>
  <c r="E233" i="1"/>
  <c r="F232" i="1"/>
  <c r="F231" i="1" s="1"/>
  <c r="G233" i="1"/>
  <c r="G232" i="1" s="1"/>
  <c r="G231" i="1" s="1"/>
  <c r="D236" i="1"/>
  <c r="E232" i="1"/>
  <c r="E231" i="1" s="1"/>
  <c r="F227" i="1"/>
  <c r="F226" i="1" s="1"/>
  <c r="F220" i="1"/>
  <c r="F219" i="1" s="1"/>
  <c r="G220" i="1"/>
  <c r="G219" i="1" s="1"/>
  <c r="E216" i="1"/>
  <c r="F216" i="1"/>
  <c r="G217" i="1"/>
  <c r="D217" i="1" s="1"/>
  <c r="D216" i="1" s="1"/>
  <c r="D218" i="1"/>
  <c r="F210" i="1"/>
  <c r="F205" i="1"/>
  <c r="F204" i="1" s="1"/>
  <c r="G205" i="1"/>
  <c r="G204" i="1" s="1"/>
  <c r="F199" i="1"/>
  <c r="F198" i="1" s="1"/>
  <c r="G199" i="1"/>
  <c r="G198" i="1" s="1"/>
  <c r="F192" i="1"/>
  <c r="D191" i="1"/>
  <c r="E190" i="1"/>
  <c r="D190" i="1" s="1"/>
  <c r="D189" i="1" s="1"/>
  <c r="G189" i="1"/>
  <c r="F189" i="1"/>
  <c r="F180" i="1"/>
  <c r="G180" i="1"/>
  <c r="D187" i="1"/>
  <c r="D185" i="1" s="1"/>
  <c r="E186" i="1"/>
  <c r="D186" i="1" s="1"/>
  <c r="G185" i="1"/>
  <c r="F185" i="1"/>
  <c r="E185" i="1"/>
  <c r="D179" i="1"/>
  <c r="E178" i="1"/>
  <c r="D178" i="1" s="1"/>
  <c r="D177" i="1" s="1"/>
  <c r="G177" i="1"/>
  <c r="F177" i="1"/>
  <c r="D171" i="1"/>
  <c r="E170" i="1"/>
  <c r="D170" i="1" s="1"/>
  <c r="G169" i="1"/>
  <c r="F169" i="1"/>
  <c r="D168" i="1"/>
  <c r="E167" i="1"/>
  <c r="D167" i="1" s="1"/>
  <c r="D166" i="1" s="1"/>
  <c r="G166" i="1"/>
  <c r="F166" i="1"/>
  <c r="D175" i="1"/>
  <c r="D173" i="1" s="1"/>
  <c r="E174" i="1"/>
  <c r="D174" i="1"/>
  <c r="G173" i="1"/>
  <c r="F173" i="1"/>
  <c r="E173" i="1"/>
  <c r="D172" i="1"/>
  <c r="D164" i="1"/>
  <c r="D162" i="1" s="1"/>
  <c r="E163" i="1"/>
  <c r="D163" i="1" s="1"/>
  <c r="G162" i="1"/>
  <c r="F162" i="1"/>
  <c r="E162" i="1"/>
  <c r="G157" i="1"/>
  <c r="F157" i="1"/>
  <c r="G153" i="1"/>
  <c r="F153" i="1"/>
  <c r="F147" i="1"/>
  <c r="D146" i="1"/>
  <c r="G145" i="1"/>
  <c r="D145" i="1" s="1"/>
  <c r="D144" i="1" s="1"/>
  <c r="F144" i="1"/>
  <c r="E144" i="1"/>
  <c r="F140" i="1"/>
  <c r="E141" i="1"/>
  <c r="E140" i="1" s="1"/>
  <c r="D142" i="1"/>
  <c r="D143" i="1"/>
  <c r="E148" i="1"/>
  <c r="E147" i="1" s="1"/>
  <c r="D149" i="1"/>
  <c r="D150" i="1"/>
  <c r="D151" i="1"/>
  <c r="D138" i="1"/>
  <c r="D136" i="1" s="1"/>
  <c r="E137" i="1"/>
  <c r="D137" i="1" s="1"/>
  <c r="G136" i="1"/>
  <c r="F136" i="1"/>
  <c r="F131" i="1" s="1"/>
  <c r="F126" i="1" s="1"/>
  <c r="E136" i="1"/>
  <c r="G128" i="1"/>
  <c r="F127" i="1"/>
  <c r="E15" i="1"/>
  <c r="E13" i="1" s="1"/>
  <c r="E55" i="1"/>
  <c r="D55" i="1" s="1"/>
  <c r="E70" i="1"/>
  <c r="D70" i="1" s="1"/>
  <c r="E83" i="1"/>
  <c r="D83" i="1" s="1"/>
  <c r="E96" i="1"/>
  <c r="D96" i="1" s="1"/>
  <c r="E118" i="1"/>
  <c r="E117" i="1" s="1"/>
  <c r="G120" i="1"/>
  <c r="F120" i="1"/>
  <c r="D119" i="1"/>
  <c r="G117" i="1"/>
  <c r="F117" i="1"/>
  <c r="F106" i="1"/>
  <c r="F112" i="1"/>
  <c r="G112" i="1"/>
  <c r="D105" i="1"/>
  <c r="G104" i="1"/>
  <c r="G103" i="1" s="1"/>
  <c r="F103" i="1"/>
  <c r="E103" i="1"/>
  <c r="F99" i="1"/>
  <c r="E100" i="1"/>
  <c r="D101" i="1"/>
  <c r="D102" i="1"/>
  <c r="E107" i="1"/>
  <c r="E106" i="1" s="1"/>
  <c r="D108" i="1"/>
  <c r="D109" i="1"/>
  <c r="D110" i="1"/>
  <c r="D111" i="1"/>
  <c r="D97" i="1"/>
  <c r="D95" i="1" s="1"/>
  <c r="G95" i="1"/>
  <c r="F95" i="1"/>
  <c r="E95" i="1"/>
  <c r="F90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G62" i="1"/>
  <c r="D62" i="1" s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69" i="1" l="1"/>
  <c r="F209" i="1"/>
  <c r="E177" i="1"/>
  <c r="E189" i="1"/>
  <c r="F165" i="1"/>
  <c r="F139" i="1"/>
  <c r="G165" i="1"/>
  <c r="F176" i="1"/>
  <c r="D104" i="1"/>
  <c r="D103" i="1" s="1"/>
  <c r="G216" i="1"/>
  <c r="D169" i="1"/>
  <c r="G176" i="1"/>
  <c r="F188" i="1"/>
  <c r="E23" i="1"/>
  <c r="G43" i="1"/>
  <c r="F85" i="1"/>
  <c r="G152" i="1"/>
  <c r="E166" i="1"/>
  <c r="D13" i="1"/>
  <c r="E14" i="1"/>
  <c r="F152" i="1"/>
  <c r="G61" i="1"/>
  <c r="F72" i="1"/>
  <c r="F116" i="1"/>
  <c r="F43" i="1"/>
  <c r="F57" i="1"/>
  <c r="G72" i="1"/>
  <c r="G116" i="1"/>
  <c r="E139" i="1"/>
  <c r="G144" i="1"/>
  <c r="F17" i="1"/>
  <c r="E73" i="1"/>
  <c r="E35" i="1"/>
  <c r="E99" i="1"/>
  <c r="D40" i="1"/>
  <c r="D59" i="1"/>
  <c r="D58" i="1" s="1"/>
  <c r="E77" i="1"/>
  <c r="F98" i="1"/>
  <c r="D118" i="1"/>
  <c r="D117" i="1" s="1"/>
  <c r="G127" i="1"/>
  <c r="D77" i="1"/>
  <c r="E165" i="1" l="1"/>
  <c r="D165" i="1" s="1"/>
  <c r="E72" i="1"/>
  <c r="D72" i="1" s="1"/>
  <c r="G408" i="1" l="1"/>
  <c r="G407" i="1" s="1"/>
  <c r="G406" i="1" s="1"/>
  <c r="D406" i="1" s="1"/>
  <c r="E408" i="1"/>
  <c r="E407" i="1" s="1"/>
  <c r="E406" i="1" s="1"/>
  <c r="D411" i="1"/>
  <c r="E435" i="1" l="1"/>
  <c r="E436" i="1"/>
  <c r="G436" i="1"/>
  <c r="G435" i="1"/>
  <c r="G141" i="1"/>
  <c r="G140" i="1" l="1"/>
  <c r="D141" i="1"/>
  <c r="D140" i="1" s="1"/>
  <c r="G193" i="1" l="1"/>
  <c r="E461" i="1"/>
  <c r="F461" i="1"/>
  <c r="G461" i="1"/>
  <c r="E441" i="1"/>
  <c r="G459" i="1"/>
  <c r="E459" i="1"/>
  <c r="E458" i="1"/>
  <c r="F448" i="1"/>
  <c r="F445" i="1" s="1"/>
  <c r="G318" i="1"/>
  <c r="G317" i="1" s="1"/>
  <c r="G316" i="1" s="1"/>
  <c r="G443" i="1"/>
  <c r="G437" i="1"/>
  <c r="E426" i="1"/>
  <c r="E425" i="1" s="1"/>
  <c r="E424" i="1" s="1"/>
  <c r="F426" i="1"/>
  <c r="F425" i="1" s="1"/>
  <c r="F424" i="1" s="1"/>
  <c r="G426" i="1"/>
  <c r="G425" i="1" s="1"/>
  <c r="G424" i="1" s="1"/>
  <c r="D429" i="1"/>
  <c r="D430" i="1"/>
  <c r="D308" i="1"/>
  <c r="D307" i="1"/>
  <c r="D306" i="1"/>
  <c r="E305" i="1"/>
  <c r="D424" i="1" l="1"/>
  <c r="D305" i="1"/>
  <c r="E304" i="1"/>
  <c r="E303" i="1" s="1"/>
  <c r="D303" i="1" s="1"/>
  <c r="G192" i="1"/>
  <c r="G188" i="1" s="1"/>
  <c r="D459" i="1"/>
  <c r="E221" i="1" l="1"/>
  <c r="E220" i="1" s="1"/>
  <c r="E219" i="1" s="1"/>
  <c r="D219" i="1" s="1"/>
  <c r="D224" i="1"/>
  <c r="D115" i="1"/>
  <c r="D114" i="1"/>
  <c r="E113" i="1"/>
  <c r="D113" i="1" l="1"/>
  <c r="D112" i="1" s="1"/>
  <c r="E112" i="1"/>
  <c r="E98" i="1" s="1"/>
  <c r="D454" i="1"/>
  <c r="E193" i="1"/>
  <c r="E192" i="1" s="1"/>
  <c r="E188" i="1" s="1"/>
  <c r="D188" i="1" s="1"/>
  <c r="D196" i="1"/>
  <c r="E121" i="1"/>
  <c r="E120" i="1" s="1"/>
  <c r="E116" i="1" s="1"/>
  <c r="D116" i="1" s="1"/>
  <c r="D124" i="1"/>
  <c r="G107" i="1"/>
  <c r="G106" i="1" l="1"/>
  <c r="D107" i="1"/>
  <c r="D106" i="1" s="1"/>
  <c r="E335" i="1"/>
  <c r="E334" i="1" s="1"/>
  <c r="E333" i="1" s="1"/>
  <c r="G335" i="1"/>
  <c r="G334" i="1" s="1"/>
  <c r="G333" i="1" s="1"/>
  <c r="D338" i="1"/>
  <c r="D262" i="1"/>
  <c r="E240" i="1"/>
  <c r="E239" i="1" s="1"/>
  <c r="E238" i="1" s="1"/>
  <c r="G240" i="1"/>
  <c r="G239" i="1" s="1"/>
  <c r="G238" i="1" s="1"/>
  <c r="D243" i="1"/>
  <c r="E275" i="1"/>
  <c r="E274" i="1" s="1"/>
  <c r="E273" i="1" s="1"/>
  <c r="D278" i="1"/>
  <c r="E211" i="1"/>
  <c r="E210" i="1" s="1"/>
  <c r="E209" i="1" s="1"/>
  <c r="G211" i="1"/>
  <c r="G210" i="1" s="1"/>
  <c r="G209" i="1" s="1"/>
  <c r="D214" i="1"/>
  <c r="D465" i="1"/>
  <c r="E464" i="1"/>
  <c r="D464" i="1" s="1"/>
  <c r="E469" i="1"/>
  <c r="D469" i="1" s="1"/>
  <c r="E466" i="1"/>
  <c r="D466" i="1" s="1"/>
  <c r="D238" i="1" l="1"/>
  <c r="D333" i="1"/>
  <c r="D209" i="1"/>
  <c r="E463" i="1"/>
  <c r="E468" i="1"/>
  <c r="D468" i="1" s="1"/>
  <c r="D442" i="1"/>
  <c r="F460" i="1"/>
  <c r="F457" i="1" s="1"/>
  <c r="D461" i="1" l="1"/>
  <c r="E31" i="1"/>
  <c r="E30" i="1" s="1"/>
  <c r="G31" i="1"/>
  <c r="G30" i="1" s="1"/>
  <c r="D34" i="1"/>
  <c r="G460" i="1"/>
  <c r="G457" i="1" s="1"/>
  <c r="E460" i="1"/>
  <c r="D33" i="1"/>
  <c r="D32" i="1"/>
  <c r="E462" i="1"/>
  <c r="F462" i="1"/>
  <c r="F456" i="1" s="1"/>
  <c r="E457" i="1" l="1"/>
  <c r="D31" i="1"/>
  <c r="D30" i="1" s="1"/>
  <c r="D54" i="1" l="1"/>
  <c r="E451" i="1"/>
  <c r="D160" i="1"/>
  <c r="D159" i="1"/>
  <c r="E158" i="1"/>
  <c r="E157" i="1" s="1"/>
  <c r="G148" i="1"/>
  <c r="G132" i="1"/>
  <c r="G131" i="1" s="1"/>
  <c r="G126" i="1" s="1"/>
  <c r="G65" i="1"/>
  <c r="G64" i="1" s="1"/>
  <c r="G57" i="1" s="1"/>
  <c r="D51" i="1"/>
  <c r="D50" i="1"/>
  <c r="E449" i="1"/>
  <c r="E346" i="1"/>
  <c r="E345" i="1" s="1"/>
  <c r="E344" i="1" s="1"/>
  <c r="D344" i="1" s="1"/>
  <c r="G415" i="1"/>
  <c r="G414" i="1" s="1"/>
  <c r="G413" i="1" s="1"/>
  <c r="E381" i="1"/>
  <c r="E380" i="1" s="1"/>
  <c r="D384" i="1"/>
  <c r="G402" i="1"/>
  <c r="D378" i="1"/>
  <c r="D377" i="1"/>
  <c r="D376" i="1"/>
  <c r="E375" i="1"/>
  <c r="D371" i="1"/>
  <c r="D370" i="1"/>
  <c r="D337" i="1"/>
  <c r="D336" i="1"/>
  <c r="G228" i="1"/>
  <c r="G227" i="1" s="1"/>
  <c r="G226" i="1" s="1"/>
  <c r="E443" i="1"/>
  <c r="E181" i="1"/>
  <c r="E180" i="1" s="1"/>
  <c r="E176" i="1" s="1"/>
  <c r="D176" i="1" s="1"/>
  <c r="D182" i="1"/>
  <c r="D183" i="1"/>
  <c r="D184" i="1"/>
  <c r="G100" i="1"/>
  <c r="D89" i="1"/>
  <c r="D88" i="1"/>
  <c r="E87" i="1"/>
  <c r="E45" i="1"/>
  <c r="E44" i="1" s="1"/>
  <c r="E43" i="1" s="1"/>
  <c r="D43" i="1" s="1"/>
  <c r="D47" i="1"/>
  <c r="D46" i="1"/>
  <c r="E379" i="1" l="1"/>
  <c r="D379" i="1" s="1"/>
  <c r="G401" i="1"/>
  <c r="G400" i="1" s="1"/>
  <c r="D375" i="1"/>
  <c r="D374" i="1" s="1"/>
  <c r="E374" i="1"/>
  <c r="E373" i="1" s="1"/>
  <c r="D373" i="1" s="1"/>
  <c r="D87" i="1"/>
  <c r="D86" i="1" s="1"/>
  <c r="E86" i="1"/>
  <c r="G99" i="1"/>
  <c r="G98" i="1" s="1"/>
  <c r="D98" i="1" s="1"/>
  <c r="D100" i="1"/>
  <c r="D99" i="1" s="1"/>
  <c r="D148" i="1"/>
  <c r="D147" i="1" s="1"/>
  <c r="G147" i="1"/>
  <c r="G139" i="1" s="1"/>
  <c r="D139" i="1" s="1"/>
  <c r="G451" i="1"/>
  <c r="E439" i="1"/>
  <c r="D440" i="1"/>
  <c r="G439" i="1"/>
  <c r="D441" i="1"/>
  <c r="D158" i="1"/>
  <c r="D49" i="1"/>
  <c r="D335" i="1"/>
  <c r="D334" i="1" s="1"/>
  <c r="D45" i="1"/>
  <c r="D44" i="1" s="1"/>
  <c r="E287" i="1" l="1"/>
  <c r="E286" i="1" s="1"/>
  <c r="E285" i="1" s="1"/>
  <c r="D383" i="1" l="1"/>
  <c r="D382" i="1"/>
  <c r="D381" i="1"/>
  <c r="E324" i="1"/>
  <c r="E323" i="1" s="1"/>
  <c r="E322" i="1" s="1"/>
  <c r="D325" i="1"/>
  <c r="D326" i="1"/>
  <c r="D156" i="1"/>
  <c r="D155" i="1"/>
  <c r="E154" i="1"/>
  <c r="E153" i="1" s="1"/>
  <c r="E152" i="1" s="1"/>
  <c r="D152" i="1" s="1"/>
  <c r="G91" i="1"/>
  <c r="G90" i="1" s="1"/>
  <c r="G85" i="1" s="1"/>
  <c r="D154" i="1" l="1"/>
  <c r="D153" i="1" s="1"/>
  <c r="D349" i="1"/>
  <c r="D404" i="1"/>
  <c r="D403" i="1"/>
  <c r="E402" i="1"/>
  <c r="E401" i="1" s="1"/>
  <c r="E400" i="1" s="1"/>
  <c r="D400" i="1" s="1"/>
  <c r="E318" i="1"/>
  <c r="E317" i="1" s="1"/>
  <c r="E316" i="1" s="1"/>
  <c r="D316" i="1" s="1"/>
  <c r="G287" i="1"/>
  <c r="G286" i="1" s="1"/>
  <c r="G285" i="1" s="1"/>
  <c r="D285" i="1" s="1"/>
  <c r="D123" i="1"/>
  <c r="D122" i="1"/>
  <c r="D402" i="1" l="1"/>
  <c r="D121" i="1"/>
  <c r="E132" i="1" l="1"/>
  <c r="E131" i="1" s="1"/>
  <c r="E91" i="1"/>
  <c r="E90" i="1" s="1"/>
  <c r="E85" i="1" s="1"/>
  <c r="D85" i="1" s="1"/>
  <c r="E65" i="1"/>
  <c r="E64" i="1" s="1"/>
  <c r="E57" i="1" s="1"/>
  <c r="D57" i="1" s="1"/>
  <c r="D195" i="1" l="1"/>
  <c r="D93" i="1"/>
  <c r="D92" i="1"/>
  <c r="D91" i="1"/>
  <c r="D94" i="1"/>
  <c r="D67" i="1"/>
  <c r="D66" i="1"/>
  <c r="D90" i="1" l="1"/>
  <c r="D65" i="1"/>
  <c r="G324" i="1"/>
  <c r="D327" i="1"/>
  <c r="D324" i="1" l="1"/>
  <c r="D323" i="1" s="1"/>
  <c r="G323" i="1"/>
  <c r="G322" i="1" s="1"/>
  <c r="D322" i="1" s="1"/>
  <c r="D255" i="1" l="1"/>
  <c r="D254" i="1"/>
  <c r="D428" i="1" l="1"/>
  <c r="E456" i="1" l="1"/>
  <c r="D314" i="1" l="1"/>
  <c r="D313" i="1"/>
  <c r="E312" i="1"/>
  <c r="E311" i="1" s="1"/>
  <c r="E310" i="1" s="1"/>
  <c r="D310" i="1" s="1"/>
  <c r="E247" i="1"/>
  <c r="E246" i="1" s="1"/>
  <c r="E245" i="1" s="1"/>
  <c r="G247" i="1"/>
  <c r="G246" i="1" s="1"/>
  <c r="G245" i="1" s="1"/>
  <c r="E27" i="1"/>
  <c r="E26" i="1" s="1"/>
  <c r="E17" i="1" s="1"/>
  <c r="G27" i="1"/>
  <c r="G26" i="1" s="1"/>
  <c r="G17" i="1" s="1"/>
  <c r="D17" i="1" l="1"/>
  <c r="D245" i="1"/>
  <c r="D312" i="1"/>
  <c r="D460" i="1" l="1"/>
  <c r="D426" i="1"/>
  <c r="D427" i="1"/>
  <c r="D130" i="1" l="1"/>
  <c r="D129" i="1"/>
  <c r="E128" i="1"/>
  <c r="E127" i="1" l="1"/>
  <c r="E126" i="1"/>
  <c r="D126" i="1" s="1"/>
  <c r="D235" i="1" l="1"/>
  <c r="D21" i="1" l="1"/>
  <c r="D20" i="1"/>
  <c r="D19" i="1" l="1"/>
  <c r="D346" i="1" l="1"/>
  <c r="D345" i="1" s="1"/>
  <c r="D348" i="1"/>
  <c r="D347" i="1"/>
  <c r="E415" i="1" l="1"/>
  <c r="E414" i="1" s="1"/>
  <c r="E413" i="1" s="1"/>
  <c r="D413" i="1" s="1"/>
  <c r="D320" i="1"/>
  <c r="D319" i="1"/>
  <c r="D234" i="1"/>
  <c r="D233" i="1" s="1"/>
  <c r="D318" i="1" l="1"/>
  <c r="F463" i="1" l="1"/>
  <c r="G463" i="1"/>
  <c r="D463" i="1" s="1"/>
  <c r="D447" i="1"/>
  <c r="G434" i="1"/>
  <c r="D435" i="1"/>
  <c r="D448" i="1" l="1"/>
  <c r="D453" i="1"/>
  <c r="D436" i="1"/>
  <c r="D434" i="1" s="1"/>
  <c r="E434" i="1"/>
  <c r="D271" i="1"/>
  <c r="D270" i="1"/>
  <c r="E269" i="1"/>
  <c r="E268" i="1" s="1"/>
  <c r="E267" i="1" s="1"/>
  <c r="D267" i="1" s="1"/>
  <c r="D249" i="1"/>
  <c r="D248" i="1"/>
  <c r="E200" i="1"/>
  <c r="D203" i="1"/>
  <c r="E199" i="1" l="1"/>
  <c r="E198" i="1" s="1"/>
  <c r="D198" i="1" s="1"/>
  <c r="D269" i="1"/>
  <c r="D247" i="1"/>
  <c r="F433" i="1" l="1"/>
  <c r="D38" i="1" l="1"/>
  <c r="D35" i="1" s="1"/>
  <c r="D398" i="1"/>
  <c r="D397" i="1"/>
  <c r="E396" i="1"/>
  <c r="D294" i="1"/>
  <c r="D295" i="1"/>
  <c r="D225" i="1"/>
  <c r="D396" i="1" l="1"/>
  <c r="E395" i="1"/>
  <c r="E394" i="1" s="1"/>
  <c r="D394" i="1" s="1"/>
  <c r="D293" i="1"/>
  <c r="G445" i="1"/>
  <c r="E445" i="1" l="1"/>
  <c r="E470" i="1" l="1"/>
  <c r="D470" i="1" s="1"/>
  <c r="F467" i="1"/>
  <c r="D462" i="1"/>
  <c r="E455" i="1"/>
  <c r="D455" i="1" s="1"/>
  <c r="F450" i="1"/>
  <c r="D449" i="1"/>
  <c r="D446" i="1"/>
  <c r="F444" i="1"/>
  <c r="F438" i="1"/>
  <c r="E437" i="1"/>
  <c r="G433" i="1"/>
  <c r="D431" i="1"/>
  <c r="D425" i="1" s="1"/>
  <c r="D418" i="1"/>
  <c r="D417" i="1"/>
  <c r="D416" i="1"/>
  <c r="D412" i="1"/>
  <c r="D410" i="1"/>
  <c r="D409" i="1"/>
  <c r="D405" i="1"/>
  <c r="D401" i="1" s="1"/>
  <c r="D399" i="1"/>
  <c r="D395" i="1" s="1"/>
  <c r="D385" i="1"/>
  <c r="D380" i="1" s="1"/>
  <c r="D372" i="1"/>
  <c r="D321" i="1"/>
  <c r="D317" i="1" s="1"/>
  <c r="D315" i="1"/>
  <c r="D311" i="1" s="1"/>
  <c r="D309" i="1"/>
  <c r="D304" i="1" s="1"/>
  <c r="D297" i="1"/>
  <c r="D292" i="1"/>
  <c r="D290" i="1"/>
  <c r="D289" i="1"/>
  <c r="D288" i="1"/>
  <c r="D284" i="1"/>
  <c r="D281" i="1" s="1"/>
  <c r="D279" i="1"/>
  <c r="D277" i="1"/>
  <c r="D276" i="1"/>
  <c r="D272" i="1"/>
  <c r="D268" i="1" s="1"/>
  <c r="D263" i="1"/>
  <c r="D261" i="1"/>
  <c r="D260" i="1"/>
  <c r="D256" i="1"/>
  <c r="D252" i="1" s="1"/>
  <c r="D250" i="1"/>
  <c r="D246" i="1" s="1"/>
  <c r="D244" i="1"/>
  <c r="D242" i="1"/>
  <c r="D241" i="1"/>
  <c r="D237" i="1"/>
  <c r="D232" i="1" s="1"/>
  <c r="D230" i="1"/>
  <c r="D229" i="1"/>
  <c r="E228" i="1"/>
  <c r="E227" i="1" s="1"/>
  <c r="D223" i="1"/>
  <c r="D222" i="1"/>
  <c r="D215" i="1"/>
  <c r="D213" i="1"/>
  <c r="D212" i="1"/>
  <c r="D208" i="1"/>
  <c r="D207" i="1"/>
  <c r="E206" i="1"/>
  <c r="D202" i="1"/>
  <c r="D201" i="1"/>
  <c r="D200" i="1"/>
  <c r="D199" i="1" s="1"/>
  <c r="D197" i="1"/>
  <c r="D194" i="1"/>
  <c r="D181" i="1"/>
  <c r="D180" i="1" s="1"/>
  <c r="D161" i="1"/>
  <c r="D157" i="1" s="1"/>
  <c r="D135" i="1"/>
  <c r="D134" i="1"/>
  <c r="D133" i="1"/>
  <c r="D128" i="1"/>
  <c r="D127" i="1" s="1"/>
  <c r="D125" i="1"/>
  <c r="D120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59" i="1" l="1"/>
  <c r="D258" i="1" s="1"/>
  <c r="D206" i="1"/>
  <c r="D205" i="1" s="1"/>
  <c r="E205" i="1"/>
  <c r="E204" i="1" s="1"/>
  <c r="D204" i="1" s="1"/>
  <c r="E226" i="1"/>
  <c r="D226" i="1" s="1"/>
  <c r="F432" i="1"/>
  <c r="D443" i="1"/>
  <c r="D437" i="1"/>
  <c r="E433" i="1"/>
  <c r="D221" i="1"/>
  <c r="D220" i="1" s="1"/>
  <c r="D132" i="1"/>
  <c r="D131" i="1" s="1"/>
  <c r="D415" i="1"/>
  <c r="D414" i="1" s="1"/>
  <c r="D240" i="1"/>
  <c r="D239" i="1" s="1"/>
  <c r="D228" i="1"/>
  <c r="D227" i="1" s="1"/>
  <c r="D287" i="1"/>
  <c r="D286" i="1" s="1"/>
  <c r="E450" i="1"/>
  <c r="D369" i="1"/>
  <c r="D368" i="1" s="1"/>
  <c r="E467" i="1"/>
  <c r="D27" i="1"/>
  <c r="D26" i="1" s="1"/>
  <c r="D275" i="1"/>
  <c r="D274" i="1" s="1"/>
  <c r="D439" i="1"/>
  <c r="D193" i="1"/>
  <c r="D192" i="1" s="1"/>
  <c r="D408" i="1"/>
  <c r="D407" i="1" s="1"/>
  <c r="D211" i="1"/>
  <c r="D210" i="1" s="1"/>
  <c r="D452" i="1"/>
  <c r="D231" i="1"/>
  <c r="E438" i="1"/>
  <c r="E444" i="1"/>
  <c r="E432" i="1" l="1"/>
  <c r="D433" i="1"/>
  <c r="G467" i="1"/>
  <c r="G438" i="1"/>
  <c r="D438" i="1" s="1"/>
  <c r="G450" i="1"/>
  <c r="D450" i="1" s="1"/>
  <c r="D451" i="1"/>
  <c r="D445" i="1"/>
  <c r="G444" i="1"/>
  <c r="D444" i="1" s="1"/>
  <c r="D467" i="1" l="1"/>
  <c r="D458" i="1" l="1"/>
  <c r="D457" i="1"/>
  <c r="G456" i="1" l="1"/>
  <c r="G432" i="1" s="1"/>
  <c r="D456" i="1" l="1"/>
  <c r="D432" i="1"/>
  <c r="D273" i="1"/>
</calcChain>
</file>

<file path=xl/sharedStrings.xml><?xml version="1.0" encoding="utf-8"?>
<sst xmlns="http://schemas.openxmlformats.org/spreadsheetml/2006/main" count="615" uniqueCount="147">
  <si>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</si>
  <si>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</si>
  <si>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</si>
  <si>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</si>
  <si>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</si>
  <si>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</si>
  <si>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</si>
  <si>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</si>
  <si>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</si>
  <si>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</si>
  <si>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</si>
  <si>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</si>
  <si>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</si>
  <si>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</si>
  <si>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</si>
  <si>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</si>
  <si>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</si>
  <si>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</si>
  <si>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</si>
  <si>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</si>
  <si>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</si>
  <si>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</si>
  <si>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</si>
  <si>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</si>
  <si>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</si>
  <si>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</si>
  <si>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</si>
  <si>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</si>
  <si>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</si>
  <si>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</si>
  <si>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</si>
  <si>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</si>
  <si>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</si>
  <si>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</si>
  <si>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</si>
  <si>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</si>
  <si>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</si>
  <si>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</si>
  <si>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</si>
  <si>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</si>
  <si>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</si>
  <si>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</si>
  <si>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</si>
  <si>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</si>
  <si>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</si>
  <si>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</si>
  <si>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</si>
  <si>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</si>
  <si>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</si>
  <si>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</si>
  <si>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</si>
  <si>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</si>
  <si>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</si>
  <si>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</si>
  <si>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</si>
  <si>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</si>
  <si>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</si>
  <si>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</si>
  <si>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</si>
  <si>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</si>
  <si>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</si>
  <si>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</si>
  <si>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</si>
  <si>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</si>
  <si>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</si>
  <si>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</si>
  <si>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</si>
  <si>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</si>
  <si>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</si>
  <si>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</si>
  <si>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</si>
  <si>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</si>
  <si>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</si>
  <si>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</si>
  <si>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</si>
  <si>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</si>
  <si>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</si>
  <si>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</si>
  <si>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</si>
  <si>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</si>
  <si>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</si>
  <si>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</si>
  <si>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</si>
  <si>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</si>
  <si>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</si>
  <si>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</si>
  <si>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</si>
  <si>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</si>
  <si>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</si>
  <si>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</si>
  <si>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</si>
  <si>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</si>
  <si>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</si>
  <si>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</si>
  <si>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</si>
  <si>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</si>
  <si>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</si>
  <si>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</si>
  <si>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</si>
  <si>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</si>
  <si>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</si>
  <si>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</si>
  <si>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</si>
  <si>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</si>
  <si>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</si>
  <si>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</si>
  <si>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</si>
  <si>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</si>
  <si>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</si>
  <si>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</si>
  <si>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</si>
  <si>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</si>
  <si>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</si>
  <si>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</si>
  <si>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</si>
  <si>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</si>
  <si>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</si>
  <si>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</si>
  <si>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</si>
  <si>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</si>
  <si>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</si>
  <si>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</si>
  <si>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</si>
  <si>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</si>
  <si>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</si>
  <si>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</si>
  <si>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</si>
  <si>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</si>
  <si>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</si>
  <si>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</si>
  <si>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</si>
  <si>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</si>
  <si>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</si>
  <si>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</si>
  <si>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</si>
  <si>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</si>
  <si>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</si>
  <si>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</si>
  <si>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</si>
  <si>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</si>
  <si>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</si>
  <si>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</si>
  <si>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</si>
  <si>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</si>
  <si>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</si>
  <si>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</si>
  <si>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rugpjūčio 26 d.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</si>
</sst>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49" fontId="8" fillId="5" borderId="3" xfId="1" applyNumberFormat="1" applyFont="1" applyFill="1" applyBorder="1" applyAlignment="1" applyProtection="1">
      <alignment horizontal="center"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5" fillId="0" borderId="0" xfId="0" applyFont="1"/>
    <xf numFmtId="0" fontId="0" fillId="0" borderId="0" xfId="0" applyFont="1"/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1"/>
  <sheetViews>
    <sheetView tabSelected="1" zoomScaleNormal="100" workbookViewId="0">
      <selection activeCell="M12" sqref="M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8" ht="15.75" x14ac:dyDescent="0.25">
      <c r="A1" s="1"/>
      <c r="B1" s="1"/>
      <c r="C1" s="1"/>
      <c r="D1" s="153" t="s">
        <v>0</v>
      </c>
      <c r="E1" s="153"/>
      <c r="F1" s="153"/>
      <c r="G1" s="153"/>
      <c r="H1" s="154"/>
    </row>
    <row r="2" spans="1:8" ht="15.75" x14ac:dyDescent="0.25">
      <c r="A2" s="1"/>
      <c r="B2" s="1"/>
      <c r="C2" s="1"/>
      <c r="D2" s="153" t="s">
        <v>1</v>
      </c>
      <c r="E2" s="153"/>
      <c r="F2" s="153"/>
      <c r="G2" s="153"/>
      <c r="H2" s="154"/>
    </row>
    <row r="3" spans="1:8" ht="15.75" x14ac:dyDescent="0.25">
      <c r="A3" s="1"/>
      <c r="B3" s="1"/>
      <c r="C3" s="1"/>
      <c r="D3" s="153" t="s">
        <v>146</v>
      </c>
      <c r="E3" s="153"/>
      <c r="F3" s="153"/>
      <c r="G3" s="153"/>
      <c r="H3" s="154"/>
    </row>
    <row r="4" spans="1:8" ht="15.75" x14ac:dyDescent="0.25">
      <c r="A4" s="1"/>
      <c r="B4" s="1"/>
      <c r="C4" s="1"/>
      <c r="D4" s="153" t="s">
        <v>134</v>
      </c>
      <c r="E4" s="153"/>
      <c r="F4" s="153"/>
      <c r="G4" s="153"/>
      <c r="H4" s="154"/>
    </row>
    <row r="5" spans="1:8" ht="15.75" x14ac:dyDescent="0.25">
      <c r="A5" s="1"/>
      <c r="B5" s="1"/>
      <c r="C5" s="1"/>
      <c r="D5" s="1"/>
      <c r="E5" s="1"/>
      <c r="F5" s="2"/>
      <c r="G5" s="1"/>
    </row>
    <row r="6" spans="1:8" ht="15.75" x14ac:dyDescent="0.25">
      <c r="A6" s="1"/>
      <c r="B6" s="1"/>
      <c r="C6" s="1"/>
      <c r="D6" s="1"/>
      <c r="E6" s="1"/>
      <c r="F6" s="1"/>
      <c r="G6" s="1"/>
    </row>
    <row r="7" spans="1:8" ht="32.25" customHeight="1" x14ac:dyDescent="0.25">
      <c r="A7" s="117" t="s">
        <v>135</v>
      </c>
      <c r="B7" s="117"/>
      <c r="C7" s="117"/>
      <c r="D7" s="117"/>
      <c r="E7" s="117"/>
      <c r="F7" s="117"/>
      <c r="G7" s="117"/>
    </row>
    <row r="8" spans="1:8" ht="15.75" x14ac:dyDescent="0.25">
      <c r="A8" s="1"/>
      <c r="B8" s="1"/>
      <c r="C8" s="1"/>
      <c r="D8" s="1"/>
      <c r="E8" s="1"/>
      <c r="F8" s="1"/>
      <c r="G8" s="1"/>
    </row>
    <row r="9" spans="1:8" ht="15.75" x14ac:dyDescent="0.25">
      <c r="A9" s="1"/>
      <c r="B9" s="1"/>
      <c r="C9" s="1"/>
      <c r="D9" s="1"/>
      <c r="E9" s="1"/>
      <c r="F9" s="118" t="s">
        <v>2</v>
      </c>
      <c r="G9" s="118"/>
    </row>
    <row r="10" spans="1:8" x14ac:dyDescent="0.25">
      <c r="A10" s="119" t="s">
        <v>3</v>
      </c>
      <c r="B10" s="121" t="s">
        <v>4</v>
      </c>
      <c r="C10" s="119" t="s">
        <v>5</v>
      </c>
      <c r="D10" s="121" t="s">
        <v>6</v>
      </c>
      <c r="E10" s="121" t="s">
        <v>7</v>
      </c>
      <c r="F10" s="121"/>
      <c r="G10" s="121"/>
    </row>
    <row r="11" spans="1:8" x14ac:dyDescent="0.25">
      <c r="A11" s="119"/>
      <c r="B11" s="121"/>
      <c r="C11" s="119"/>
      <c r="D11" s="121"/>
      <c r="E11" s="121" t="s">
        <v>8</v>
      </c>
      <c r="F11" s="121"/>
      <c r="G11" s="121" t="s">
        <v>9</v>
      </c>
    </row>
    <row r="12" spans="1:8" ht="38.25" x14ac:dyDescent="0.25">
      <c r="A12" s="120"/>
      <c r="B12" s="122"/>
      <c r="C12" s="119"/>
      <c r="D12" s="121"/>
      <c r="E12" s="3" t="s">
        <v>10</v>
      </c>
      <c r="F12" s="4" t="s">
        <v>11</v>
      </c>
      <c r="G12" s="121"/>
    </row>
    <row r="13" spans="1:8" ht="18" customHeight="1" x14ac:dyDescent="0.25">
      <c r="A13" s="144" t="s">
        <v>12</v>
      </c>
      <c r="B13" s="41" t="s">
        <v>13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8" x14ac:dyDescent="0.25">
      <c r="A14" s="145"/>
      <c r="B14" s="49" t="s">
        <v>137</v>
      </c>
      <c r="C14" s="45" t="s">
        <v>14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8" ht="15" customHeight="1" x14ac:dyDescent="0.25">
      <c r="A15" s="145"/>
      <c r="B15" s="50" t="s">
        <v>22</v>
      </c>
      <c r="C15" s="90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8" s="64" customFormat="1" ht="15" customHeight="1" x14ac:dyDescent="0.2">
      <c r="A16" s="146"/>
      <c r="B16" s="60" t="s">
        <v>18</v>
      </c>
      <c r="C16" s="91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23" t="s">
        <v>15</v>
      </c>
      <c r="B17" s="51" t="s">
        <v>16</v>
      </c>
      <c r="C17" s="52"/>
      <c r="D17" s="53">
        <f t="shared" ref="D17" si="2">SUM(G17+E17)</f>
        <v>1350.3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963.59999999999991</v>
      </c>
    </row>
    <row r="18" spans="1:7" ht="15" customHeight="1" x14ac:dyDescent="0.25">
      <c r="A18" s="123"/>
      <c r="B18" s="49" t="s">
        <v>137</v>
      </c>
      <c r="C18" s="45" t="s">
        <v>14</v>
      </c>
      <c r="D18" s="46">
        <f t="shared" ref="D18:F18" si="4">SUM(D22+D19)</f>
        <v>385.3</v>
      </c>
      <c r="E18" s="46">
        <f t="shared" si="4"/>
        <v>16.400000000000002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24"/>
      <c r="B19" s="48" t="s">
        <v>22</v>
      </c>
      <c r="C19" s="90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24"/>
      <c r="B20" s="66" t="s">
        <v>18</v>
      </c>
      <c r="C20" s="95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24"/>
      <c r="B21" s="66" t="s">
        <v>19</v>
      </c>
      <c r="C21" s="95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24"/>
      <c r="B22" s="54" t="s">
        <v>20</v>
      </c>
      <c r="C22" s="91"/>
      <c r="D22" s="33">
        <f t="shared" si="1"/>
        <v>34.200000000000003</v>
      </c>
      <c r="E22" s="7">
        <f>20.1-15.5</f>
        <v>4.6000000000000014</v>
      </c>
      <c r="F22" s="7"/>
      <c r="G22" s="7">
        <f>14.1+15.5</f>
        <v>29.6</v>
      </c>
    </row>
    <row r="23" spans="1:7" ht="15" customHeight="1" x14ac:dyDescent="0.25">
      <c r="A23" s="124"/>
      <c r="B23" s="44" t="s">
        <v>127</v>
      </c>
      <c r="C23" s="55" t="s">
        <v>23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24"/>
      <c r="B24" s="48" t="s">
        <v>22</v>
      </c>
      <c r="C24" s="90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24"/>
      <c r="B25" s="67" t="s">
        <v>8</v>
      </c>
      <c r="C25" s="91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24"/>
      <c r="B26" s="59" t="s">
        <v>138</v>
      </c>
      <c r="C26" s="45" t="s">
        <v>25</v>
      </c>
      <c r="D26" s="58">
        <f t="shared" ref="D26:F26" si="9">SUM(D27)</f>
        <v>573.19999999999993</v>
      </c>
      <c r="E26" s="58">
        <f t="shared" si="9"/>
        <v>17.8</v>
      </c>
      <c r="F26" s="58">
        <f t="shared" si="9"/>
        <v>0</v>
      </c>
      <c r="G26" s="58">
        <f>SUM(G27)</f>
        <v>555.4</v>
      </c>
    </row>
    <row r="27" spans="1:7" ht="15" customHeight="1" x14ac:dyDescent="0.25">
      <c r="A27" s="124"/>
      <c r="B27" s="48" t="s">
        <v>22</v>
      </c>
      <c r="C27" s="101"/>
      <c r="D27" s="34">
        <f t="shared" si="1"/>
        <v>573.19999999999993</v>
      </c>
      <c r="E27" s="8">
        <f t="shared" ref="E27" si="10">SUM(E28:E29)</f>
        <v>17.8</v>
      </c>
      <c r="F27" s="8"/>
      <c r="G27" s="8">
        <f>SUM(G28:G29)</f>
        <v>555.4</v>
      </c>
    </row>
    <row r="28" spans="1:7" s="64" customFormat="1" ht="15" customHeight="1" x14ac:dyDescent="0.2">
      <c r="A28" s="124"/>
      <c r="B28" s="66" t="s">
        <v>18</v>
      </c>
      <c r="C28" s="102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24"/>
      <c r="B29" s="67" t="s">
        <v>19</v>
      </c>
      <c r="C29" s="103"/>
      <c r="D29" s="61">
        <f>SUM(G29+E29)</f>
        <v>553.79999999999995</v>
      </c>
      <c r="E29" s="62"/>
      <c r="F29" s="62"/>
      <c r="G29" s="62">
        <v>553.79999999999995</v>
      </c>
    </row>
    <row r="30" spans="1:7" ht="15" customHeight="1" x14ac:dyDescent="0.25">
      <c r="A30" s="124"/>
      <c r="B30" s="59" t="s">
        <v>129</v>
      </c>
      <c r="C30" s="55" t="s">
        <v>26</v>
      </c>
      <c r="D30" s="58">
        <f t="shared" ref="D30:F30" si="11">SUM(D31)</f>
        <v>143.4</v>
      </c>
      <c r="E30" s="58">
        <f t="shared" si="11"/>
        <v>119.10000000000001</v>
      </c>
      <c r="F30" s="58">
        <f t="shared" si="11"/>
        <v>0</v>
      </c>
      <c r="G30" s="58">
        <f>SUM(G31)</f>
        <v>24.3</v>
      </c>
    </row>
    <row r="31" spans="1:7" ht="15" customHeight="1" x14ac:dyDescent="0.25">
      <c r="A31" s="124"/>
      <c r="B31" s="48" t="s">
        <v>22</v>
      </c>
      <c r="C31" s="147"/>
      <c r="D31" s="34">
        <f t="shared" ref="D31" si="12">SUM(G31+E31)</f>
        <v>143.4</v>
      </c>
      <c r="E31" s="8">
        <f t="shared" ref="E31" si="13">SUM(E32:E34)</f>
        <v>119.10000000000001</v>
      </c>
      <c r="F31" s="8"/>
      <c r="G31" s="8">
        <f>SUM(G32:G34)</f>
        <v>24.3</v>
      </c>
    </row>
    <row r="32" spans="1:7" s="64" customFormat="1" ht="15" customHeight="1" x14ac:dyDescent="0.2">
      <c r="A32" s="124"/>
      <c r="B32" s="66" t="s">
        <v>18</v>
      </c>
      <c r="C32" s="105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24"/>
      <c r="B33" s="66" t="s">
        <v>24</v>
      </c>
      <c r="C33" s="105"/>
      <c r="D33" s="61">
        <f>SUM(G33+E33)</f>
        <v>25.3</v>
      </c>
      <c r="E33" s="62">
        <v>1</v>
      </c>
      <c r="F33" s="62"/>
      <c r="G33" s="62">
        <v>24.3</v>
      </c>
    </row>
    <row r="34" spans="1:7" s="64" customFormat="1" ht="15" customHeight="1" x14ac:dyDescent="0.2">
      <c r="A34" s="124"/>
      <c r="B34" s="67" t="s">
        <v>8</v>
      </c>
      <c r="C34" s="148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24"/>
      <c r="B35" s="57" t="s">
        <v>130</v>
      </c>
      <c r="C35" s="55" t="s">
        <v>27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24"/>
      <c r="B36" s="48" t="s">
        <v>22</v>
      </c>
      <c r="C36" s="90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24"/>
      <c r="B37" s="66" t="s">
        <v>8</v>
      </c>
      <c r="C37" s="95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24"/>
      <c r="B38" s="68" t="s">
        <v>28</v>
      </c>
      <c r="C38" s="91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24"/>
      <c r="B39" s="59" t="s">
        <v>139</v>
      </c>
      <c r="C39" s="55" t="s">
        <v>29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24"/>
      <c r="B40" s="48" t="s">
        <v>22</v>
      </c>
      <c r="C40" s="90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24"/>
      <c r="B41" s="66" t="s">
        <v>18</v>
      </c>
      <c r="C41" s="95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24"/>
      <c r="B42" s="68" t="s">
        <v>28</v>
      </c>
      <c r="C42" s="91"/>
      <c r="D42" s="32">
        <f t="shared" si="1"/>
        <v>103.9</v>
      </c>
      <c r="E42" s="10">
        <f>103.9-15</f>
        <v>88.9</v>
      </c>
      <c r="F42" s="11"/>
      <c r="G42" s="10">
        <v>15</v>
      </c>
    </row>
    <row r="43" spans="1:7" ht="18" customHeight="1" x14ac:dyDescent="0.25">
      <c r="A43" s="113" t="s">
        <v>30</v>
      </c>
      <c r="B43" s="69" t="s">
        <v>31</v>
      </c>
      <c r="C43" s="70"/>
      <c r="D43" s="71">
        <f t="shared" ref="D43" si="18">SUM(G43+E43)</f>
        <v>37.300000000000004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0</v>
      </c>
    </row>
    <row r="44" spans="1:7" ht="15" customHeight="1" x14ac:dyDescent="0.25">
      <c r="A44" s="114"/>
      <c r="B44" s="47" t="s">
        <v>137</v>
      </c>
      <c r="C44" s="45" t="s">
        <v>14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15"/>
      <c r="B45" s="48" t="s">
        <v>22</v>
      </c>
      <c r="C45" s="90"/>
      <c r="D45" s="34">
        <f t="shared" ref="D45:D202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15"/>
      <c r="B46" s="66" t="s">
        <v>18</v>
      </c>
      <c r="C46" s="95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15"/>
      <c r="B47" s="67" t="s">
        <v>19</v>
      </c>
      <c r="C47" s="91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14"/>
      <c r="B48" s="59" t="s">
        <v>140</v>
      </c>
      <c r="C48" s="45" t="s">
        <v>25</v>
      </c>
      <c r="D48" s="58">
        <f t="shared" ref="D48:F48" si="22">SUM(D49+D53)</f>
        <v>22.3</v>
      </c>
      <c r="E48" s="58">
        <f t="shared" si="22"/>
        <v>22.3</v>
      </c>
      <c r="F48" s="58">
        <f t="shared" si="22"/>
        <v>0</v>
      </c>
      <c r="G48" s="58">
        <f>SUM(G49+G53)</f>
        <v>0</v>
      </c>
    </row>
    <row r="49" spans="1:7" ht="15" customHeight="1" x14ac:dyDescent="0.25">
      <c r="A49" s="115"/>
      <c r="B49" s="48" t="s">
        <v>22</v>
      </c>
      <c r="C49" s="90"/>
      <c r="D49" s="34">
        <f t="shared" ref="D49" si="23">SUM(G49+E49)</f>
        <v>21.900000000000002</v>
      </c>
      <c r="E49" s="8">
        <f>SUM(E50:E52)</f>
        <v>21.900000000000002</v>
      </c>
      <c r="F49" s="8"/>
      <c r="G49" s="8"/>
    </row>
    <row r="50" spans="1:7" s="64" customFormat="1" ht="15" customHeight="1" x14ac:dyDescent="0.2">
      <c r="A50" s="115"/>
      <c r="B50" s="66" t="s">
        <v>18</v>
      </c>
      <c r="C50" s="95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15"/>
      <c r="B51" s="66" t="s">
        <v>19</v>
      </c>
      <c r="C51" s="95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15"/>
      <c r="B52" s="66" t="s">
        <v>8</v>
      </c>
      <c r="C52" s="95"/>
      <c r="D52" s="61">
        <f>SUM(G52+E52)</f>
        <v>2</v>
      </c>
      <c r="E52" s="62">
        <f>2-1.4</f>
        <v>0.60000000000000009</v>
      </c>
      <c r="F52" s="62"/>
      <c r="G52" s="62">
        <v>1.4</v>
      </c>
    </row>
    <row r="53" spans="1:7" ht="15" customHeight="1" x14ac:dyDescent="0.25">
      <c r="A53" s="115"/>
      <c r="B53" s="54" t="s">
        <v>20</v>
      </c>
      <c r="C53" s="91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14"/>
      <c r="B54" s="57" t="s">
        <v>141</v>
      </c>
      <c r="C54" s="45" t="s">
        <v>26</v>
      </c>
      <c r="D54" s="58">
        <f t="shared" ref="D54:F54" si="24">SUM(D56)</f>
        <v>0.1</v>
      </c>
      <c r="E54" s="58">
        <f t="shared" si="24"/>
        <v>0.1</v>
      </c>
      <c r="F54" s="58">
        <f t="shared" si="24"/>
        <v>0</v>
      </c>
      <c r="G54" s="58">
        <f>SUM(G56)</f>
        <v>0</v>
      </c>
    </row>
    <row r="55" spans="1:7" ht="15" customHeight="1" x14ac:dyDescent="0.25">
      <c r="A55" s="114"/>
      <c r="B55" s="50" t="s">
        <v>22</v>
      </c>
      <c r="C55" s="90"/>
      <c r="D55" s="65">
        <f t="shared" ref="D55" si="25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16"/>
      <c r="B56" s="60" t="s">
        <v>18</v>
      </c>
      <c r="C56" s="91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113" t="s">
        <v>136</v>
      </c>
      <c r="B57" s="72" t="s">
        <v>32</v>
      </c>
      <c r="C57" s="70"/>
      <c r="D57" s="71">
        <f t="shared" ref="D57" si="26">SUM(G57+E57)</f>
        <v>50.7</v>
      </c>
      <c r="E57" s="71">
        <f t="shared" ref="E57:F57" si="27">SUM(E69+E64+E61+E58)</f>
        <v>33.6</v>
      </c>
      <c r="F57" s="71">
        <f t="shared" si="27"/>
        <v>0</v>
      </c>
      <c r="G57" s="71">
        <f>SUM(G69+G64+G61+G58)</f>
        <v>17.100000000000001</v>
      </c>
    </row>
    <row r="58" spans="1:7" ht="15" customHeight="1" x14ac:dyDescent="0.25">
      <c r="A58" s="114"/>
      <c r="B58" s="49" t="s">
        <v>137</v>
      </c>
      <c r="C58" s="45" t="s">
        <v>14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14"/>
      <c r="B59" s="50" t="s">
        <v>22</v>
      </c>
      <c r="C59" s="90"/>
      <c r="D59" s="65">
        <f t="shared" ref="D59" si="28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14"/>
      <c r="B60" s="60" t="s">
        <v>18</v>
      </c>
      <c r="C60" s="91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14"/>
      <c r="B61" s="44" t="s">
        <v>127</v>
      </c>
      <c r="C61" s="55" t="s">
        <v>23</v>
      </c>
      <c r="D61" s="56">
        <f t="shared" ref="D61:F61" si="29">SUM(D62)</f>
        <v>11.1</v>
      </c>
      <c r="E61" s="56">
        <f t="shared" si="29"/>
        <v>0</v>
      </c>
      <c r="F61" s="56">
        <f t="shared" si="29"/>
        <v>0</v>
      </c>
      <c r="G61" s="56">
        <f>SUM(G62)</f>
        <v>11.1</v>
      </c>
    </row>
    <row r="62" spans="1:7" ht="15" customHeight="1" x14ac:dyDescent="0.25">
      <c r="A62" s="114"/>
      <c r="B62" s="50" t="s">
        <v>22</v>
      </c>
      <c r="C62" s="90"/>
      <c r="D62" s="65">
        <f t="shared" ref="D62" si="30">SUM(G62+E62)</f>
        <v>11.1</v>
      </c>
      <c r="E62" s="35"/>
      <c r="F62" s="5"/>
      <c r="G62" s="5">
        <f>SUM(G63)</f>
        <v>11.1</v>
      </c>
    </row>
    <row r="63" spans="1:7" ht="15" customHeight="1" x14ac:dyDescent="0.25">
      <c r="A63" s="114"/>
      <c r="B63" s="60" t="s">
        <v>19</v>
      </c>
      <c r="C63" s="91"/>
      <c r="D63" s="61">
        <f>SUM(G63+E63)</f>
        <v>11.1</v>
      </c>
      <c r="E63" s="62"/>
      <c r="F63" s="62"/>
      <c r="G63" s="62">
        <v>11.1</v>
      </c>
    </row>
    <row r="64" spans="1:7" ht="27" x14ac:dyDescent="0.25">
      <c r="A64" s="114"/>
      <c r="B64" s="59" t="s">
        <v>140</v>
      </c>
      <c r="C64" s="45" t="s">
        <v>25</v>
      </c>
      <c r="D64" s="58">
        <f t="shared" ref="D64:F64" si="31">SUM(D65+D68)</f>
        <v>38.6</v>
      </c>
      <c r="E64" s="58">
        <f t="shared" si="31"/>
        <v>32.6</v>
      </c>
      <c r="F64" s="58">
        <f t="shared" si="31"/>
        <v>0</v>
      </c>
      <c r="G64" s="58">
        <f>SUM(G65+G68)</f>
        <v>6</v>
      </c>
    </row>
    <row r="65" spans="1:7" ht="15" customHeight="1" x14ac:dyDescent="0.25">
      <c r="A65" s="115"/>
      <c r="B65" s="48" t="s">
        <v>22</v>
      </c>
      <c r="C65" s="104"/>
      <c r="D65" s="5">
        <f t="shared" ref="D65:D67" si="32">SUM(G65+E65)</f>
        <v>36.700000000000003</v>
      </c>
      <c r="E65" s="5">
        <f>SUM(E66:E67)</f>
        <v>30.7</v>
      </c>
      <c r="F65" s="5"/>
      <c r="G65" s="5">
        <f t="shared" ref="G65" si="33">SUM(G66:G67)</f>
        <v>6</v>
      </c>
    </row>
    <row r="66" spans="1:7" s="64" customFormat="1" ht="15" customHeight="1" x14ac:dyDescent="0.2">
      <c r="A66" s="115"/>
      <c r="B66" s="66" t="s">
        <v>18</v>
      </c>
      <c r="C66" s="105"/>
      <c r="D66" s="13">
        <f t="shared" si="32"/>
        <v>0.7</v>
      </c>
      <c r="E66" s="13">
        <v>0.7</v>
      </c>
      <c r="F66" s="5"/>
      <c r="G66" s="5"/>
    </row>
    <row r="67" spans="1:7" s="64" customFormat="1" ht="15" customHeight="1" x14ac:dyDescent="0.2">
      <c r="A67" s="115"/>
      <c r="B67" s="66" t="s">
        <v>19</v>
      </c>
      <c r="C67" s="105"/>
      <c r="D67" s="13">
        <f t="shared" si="32"/>
        <v>36</v>
      </c>
      <c r="E67" s="13">
        <v>30</v>
      </c>
      <c r="F67" s="5"/>
      <c r="G67" s="13">
        <v>6</v>
      </c>
    </row>
    <row r="68" spans="1:7" ht="15" customHeight="1" x14ac:dyDescent="0.25">
      <c r="A68" s="115"/>
      <c r="B68" s="54" t="s">
        <v>20</v>
      </c>
      <c r="C68" s="106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141</v>
      </c>
      <c r="C69" s="45" t="s">
        <v>26</v>
      </c>
      <c r="D69" s="58">
        <f t="shared" ref="D69:F69" si="34">SUM(D71)</f>
        <v>0.1</v>
      </c>
      <c r="E69" s="58">
        <f t="shared" si="34"/>
        <v>0.1</v>
      </c>
      <c r="F69" s="58">
        <f t="shared" si="34"/>
        <v>0</v>
      </c>
      <c r="G69" s="58">
        <f>SUM(G71)</f>
        <v>0</v>
      </c>
    </row>
    <row r="70" spans="1:7" ht="15" customHeight="1" x14ac:dyDescent="0.25">
      <c r="A70" s="40"/>
      <c r="B70" s="50" t="s">
        <v>22</v>
      </c>
      <c r="C70" s="90"/>
      <c r="D70" s="65">
        <f t="shared" ref="D70" si="35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18</v>
      </c>
      <c r="C71" s="91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113" t="s">
        <v>33</v>
      </c>
      <c r="B72" s="72" t="s">
        <v>34</v>
      </c>
      <c r="C72" s="73"/>
      <c r="D72" s="71">
        <f t="shared" ref="D72" si="36">SUM(G72+E72)</f>
        <v>9.3999999999999986</v>
      </c>
      <c r="E72" s="71">
        <f t="shared" ref="E72:F72" si="37">SUM(E73+E77+E82)</f>
        <v>9.3999999999999986</v>
      </c>
      <c r="F72" s="71">
        <f t="shared" si="37"/>
        <v>0</v>
      </c>
      <c r="G72" s="71">
        <f>SUM(G73+G77+G82)</f>
        <v>0</v>
      </c>
    </row>
    <row r="73" spans="1:7" ht="18" customHeight="1" x14ac:dyDescent="0.25">
      <c r="A73" s="114"/>
      <c r="B73" s="49" t="s">
        <v>137</v>
      </c>
      <c r="C73" s="45" t="s">
        <v>14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15"/>
      <c r="B74" s="48" t="s">
        <v>22</v>
      </c>
      <c r="C74" s="90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15"/>
      <c r="B75" s="66" t="s">
        <v>18</v>
      </c>
      <c r="C75" s="95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15"/>
      <c r="B76" s="67" t="s">
        <v>19</v>
      </c>
      <c r="C76" s="91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14"/>
      <c r="B77" s="59" t="s">
        <v>140</v>
      </c>
      <c r="C77" s="45" t="s">
        <v>25</v>
      </c>
      <c r="D77" s="58">
        <f t="shared" ref="D77" si="38">SUM(D78+D81)</f>
        <v>3.6999999999999997</v>
      </c>
      <c r="E77" s="58">
        <f t="shared" ref="E77" si="39">SUM(E78+E81)</f>
        <v>3.6999999999999997</v>
      </c>
      <c r="F77" s="58">
        <f t="shared" ref="F77" si="40">SUM(F78+F81)</f>
        <v>0</v>
      </c>
      <c r="G77" s="58">
        <f>SUM(G78+G81)</f>
        <v>0</v>
      </c>
    </row>
    <row r="78" spans="1:7" ht="15" customHeight="1" x14ac:dyDescent="0.25">
      <c r="A78" s="115"/>
      <c r="B78" s="48" t="s">
        <v>22</v>
      </c>
      <c r="C78" s="108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15"/>
      <c r="B79" s="66" t="s">
        <v>18</v>
      </c>
      <c r="C79" s="149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15"/>
      <c r="B80" s="66" t="s">
        <v>19</v>
      </c>
      <c r="C80" s="149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15"/>
      <c r="B81" s="54" t="s">
        <v>20</v>
      </c>
      <c r="C81" s="109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141</v>
      </c>
      <c r="C82" s="45" t="s">
        <v>26</v>
      </c>
      <c r="D82" s="58">
        <f t="shared" ref="D82:F82" si="41">SUM(D84)</f>
        <v>0.1</v>
      </c>
      <c r="E82" s="58">
        <f t="shared" si="41"/>
        <v>0.1</v>
      </c>
      <c r="F82" s="58">
        <f t="shared" si="41"/>
        <v>0</v>
      </c>
      <c r="G82" s="58">
        <f>SUM(G84)</f>
        <v>0</v>
      </c>
    </row>
    <row r="83" spans="1:7" x14ac:dyDescent="0.25">
      <c r="A83" s="40"/>
      <c r="B83" s="50" t="s">
        <v>22</v>
      </c>
      <c r="C83" s="90"/>
      <c r="D83" s="65">
        <f t="shared" ref="D83" si="42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18</v>
      </c>
      <c r="C84" s="91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113" t="s">
        <v>35</v>
      </c>
      <c r="B85" s="72" t="s">
        <v>36</v>
      </c>
      <c r="C85" s="70"/>
      <c r="D85" s="71">
        <f t="shared" ref="D85" si="43">SUM(G85+E85)</f>
        <v>34.400000000000006</v>
      </c>
      <c r="E85" s="71">
        <f t="shared" ref="E85" si="44">SUM(E86+E90+E95)</f>
        <v>18.200000000000003</v>
      </c>
      <c r="F85" s="71">
        <f t="shared" ref="F85" si="45">SUM(F86+F90+F95)</f>
        <v>0</v>
      </c>
      <c r="G85" s="71">
        <f>SUM(G86+G90+G95)</f>
        <v>16.2</v>
      </c>
    </row>
    <row r="86" spans="1:7" ht="15" customHeight="1" x14ac:dyDescent="0.25">
      <c r="A86" s="114"/>
      <c r="B86" s="49" t="s">
        <v>137</v>
      </c>
      <c r="C86" s="45" t="s">
        <v>14</v>
      </c>
      <c r="D86" s="46">
        <f>SUM(D87)</f>
        <v>7.2</v>
      </c>
      <c r="E86" s="46">
        <f>SUM(E87)</f>
        <v>7.2</v>
      </c>
      <c r="F86" s="46">
        <f>SUM(F87)</f>
        <v>0</v>
      </c>
      <c r="G86" s="46">
        <f>SUM(G87)</f>
        <v>0</v>
      </c>
    </row>
    <row r="87" spans="1:7" ht="15" customHeight="1" x14ac:dyDescent="0.25">
      <c r="A87" s="115"/>
      <c r="B87" s="48" t="s">
        <v>22</v>
      </c>
      <c r="C87" s="90"/>
      <c r="D87" s="32">
        <f t="shared" ref="D87:D89" si="46">SUM(G87+E87)</f>
        <v>7.2</v>
      </c>
      <c r="E87" s="5">
        <f>SUM(E88:E89)</f>
        <v>7.2</v>
      </c>
      <c r="F87" s="13"/>
      <c r="G87" s="13"/>
    </row>
    <row r="88" spans="1:7" s="64" customFormat="1" ht="15" customHeight="1" x14ac:dyDescent="0.2">
      <c r="A88" s="115"/>
      <c r="B88" s="66" t="s">
        <v>18</v>
      </c>
      <c r="C88" s="95"/>
      <c r="D88" s="74">
        <f t="shared" si="46"/>
        <v>0.9</v>
      </c>
      <c r="E88" s="13">
        <v>0.9</v>
      </c>
      <c r="F88" s="13"/>
      <c r="G88" s="13"/>
    </row>
    <row r="89" spans="1:7" s="64" customFormat="1" ht="15" customHeight="1" x14ac:dyDescent="0.2">
      <c r="A89" s="115"/>
      <c r="B89" s="67" t="s">
        <v>19</v>
      </c>
      <c r="C89" s="91"/>
      <c r="D89" s="74">
        <f t="shared" si="46"/>
        <v>6.3</v>
      </c>
      <c r="E89" s="13">
        <v>6.3</v>
      </c>
      <c r="F89" s="13"/>
      <c r="G89" s="13"/>
    </row>
    <row r="90" spans="1:7" s="64" customFormat="1" ht="27" x14ac:dyDescent="0.2">
      <c r="A90" s="115"/>
      <c r="B90" s="59" t="s">
        <v>140</v>
      </c>
      <c r="C90" s="45" t="s">
        <v>25</v>
      </c>
      <c r="D90" s="58">
        <f t="shared" ref="D90" si="47">SUM(D91+D94)</f>
        <v>27.099999999999998</v>
      </c>
      <c r="E90" s="58">
        <f t="shared" ref="E90" si="48">SUM(E91+E94)</f>
        <v>10.9</v>
      </c>
      <c r="F90" s="58">
        <f t="shared" ref="F90" si="49">SUM(F91+F94)</f>
        <v>0</v>
      </c>
      <c r="G90" s="58">
        <f>SUM(G91+G94)</f>
        <v>16.2</v>
      </c>
    </row>
    <row r="91" spans="1:7" ht="15" customHeight="1" x14ac:dyDescent="0.25">
      <c r="A91" s="115"/>
      <c r="B91" s="48" t="s">
        <v>22</v>
      </c>
      <c r="C91" s="101"/>
      <c r="D91" s="32">
        <f t="shared" si="20"/>
        <v>26.2</v>
      </c>
      <c r="E91" s="5">
        <f>SUM(E92:E93)</f>
        <v>10</v>
      </c>
      <c r="F91" s="5"/>
      <c r="G91" s="5">
        <f>SUM(G92:G93)</f>
        <v>16.2</v>
      </c>
    </row>
    <row r="92" spans="1:7" s="64" customFormat="1" ht="15" customHeight="1" x14ac:dyDescent="0.2">
      <c r="A92" s="115"/>
      <c r="B92" s="66" t="s">
        <v>18</v>
      </c>
      <c r="C92" s="102"/>
      <c r="D92" s="74">
        <f t="shared" si="20"/>
        <v>0.6</v>
      </c>
      <c r="E92" s="13">
        <v>0.6</v>
      </c>
      <c r="F92" s="5"/>
      <c r="G92" s="5"/>
    </row>
    <row r="93" spans="1:7" s="64" customFormat="1" ht="15" customHeight="1" x14ac:dyDescent="0.2">
      <c r="A93" s="115"/>
      <c r="B93" s="66" t="s">
        <v>19</v>
      </c>
      <c r="C93" s="102"/>
      <c r="D93" s="74">
        <f t="shared" si="20"/>
        <v>25.6</v>
      </c>
      <c r="E93" s="13">
        <v>9.4</v>
      </c>
      <c r="F93" s="5"/>
      <c r="G93" s="13">
        <v>16.2</v>
      </c>
    </row>
    <row r="94" spans="1:7" ht="15" customHeight="1" x14ac:dyDescent="0.25">
      <c r="A94" s="115"/>
      <c r="B94" s="54" t="s">
        <v>20</v>
      </c>
      <c r="C94" s="103"/>
      <c r="D94" s="32">
        <f t="shared" si="20"/>
        <v>0.9</v>
      </c>
      <c r="E94" s="5">
        <v>0.9</v>
      </c>
      <c r="F94" s="5"/>
      <c r="G94" s="13"/>
    </row>
    <row r="95" spans="1:7" ht="15" customHeight="1" x14ac:dyDescent="0.25">
      <c r="A95" s="76"/>
      <c r="B95" s="57" t="s">
        <v>141</v>
      </c>
      <c r="C95" s="45" t="s">
        <v>26</v>
      </c>
      <c r="D95" s="58">
        <f t="shared" ref="D95:F95" si="50">SUM(D97)</f>
        <v>0.1</v>
      </c>
      <c r="E95" s="58">
        <f t="shared" si="50"/>
        <v>0.1</v>
      </c>
      <c r="F95" s="58">
        <f t="shared" si="50"/>
        <v>0</v>
      </c>
      <c r="G95" s="58">
        <f>SUM(G97)</f>
        <v>0</v>
      </c>
    </row>
    <row r="96" spans="1:7" ht="15" customHeight="1" x14ac:dyDescent="0.25">
      <c r="A96" s="76"/>
      <c r="B96" s="48" t="s">
        <v>22</v>
      </c>
      <c r="C96" s="90"/>
      <c r="D96" s="65">
        <f t="shared" ref="D96" si="51">SUM(G96+E96)</f>
        <v>0.1</v>
      </c>
      <c r="E96" s="35">
        <f>SUM(E97)</f>
        <v>0.1</v>
      </c>
      <c r="F96" s="5"/>
      <c r="G96" s="6"/>
    </row>
    <row r="97" spans="1:7" ht="15" customHeight="1" x14ac:dyDescent="0.25">
      <c r="A97" s="76"/>
      <c r="B97" s="67" t="s">
        <v>18</v>
      </c>
      <c r="C97" s="91"/>
      <c r="D97" s="61">
        <f>SUM(G97+E97)</f>
        <v>0.1</v>
      </c>
      <c r="E97" s="62">
        <v>0.1</v>
      </c>
      <c r="F97" s="5"/>
      <c r="G97" s="63"/>
    </row>
    <row r="98" spans="1:7" ht="18" customHeight="1" x14ac:dyDescent="0.25">
      <c r="A98" s="113" t="s">
        <v>37</v>
      </c>
      <c r="B98" s="72" t="s">
        <v>38</v>
      </c>
      <c r="C98" s="70"/>
      <c r="D98" s="71">
        <f t="shared" ref="D98" si="52">SUM(G98+E98)</f>
        <v>70.3</v>
      </c>
      <c r="E98" s="71">
        <f t="shared" ref="E98:F98" si="53">SUM(E103+E106+E112+E99)</f>
        <v>10.299999999999999</v>
      </c>
      <c r="F98" s="71">
        <f t="shared" si="53"/>
        <v>0</v>
      </c>
      <c r="G98" s="71">
        <f>SUM(G103+G106+G112+G99)</f>
        <v>60</v>
      </c>
    </row>
    <row r="99" spans="1:7" ht="15" customHeight="1" x14ac:dyDescent="0.25">
      <c r="A99" s="114"/>
      <c r="B99" s="49" t="s">
        <v>137</v>
      </c>
      <c r="C99" s="45" t="s">
        <v>14</v>
      </c>
      <c r="D99" s="46">
        <f>SUM(D100)</f>
        <v>7.6</v>
      </c>
      <c r="E99" s="46">
        <f>SUM(E100)</f>
        <v>0.6</v>
      </c>
      <c r="F99" s="46">
        <f>SUM(F100)</f>
        <v>0</v>
      </c>
      <c r="G99" s="46">
        <f>SUM(G100)</f>
        <v>7</v>
      </c>
    </row>
    <row r="100" spans="1:7" ht="15" customHeight="1" x14ac:dyDescent="0.25">
      <c r="A100" s="115"/>
      <c r="B100" s="48" t="s">
        <v>22</v>
      </c>
      <c r="C100" s="90"/>
      <c r="D100" s="32">
        <f t="shared" ref="D100:D102" si="54">SUM(G100+E100)</f>
        <v>7.6</v>
      </c>
      <c r="E100" s="5">
        <f>SUM(E101:E102)</f>
        <v>0.6</v>
      </c>
      <c r="F100" s="5"/>
      <c r="G100" s="5">
        <f t="shared" ref="G100" si="55">SUM(G101:G102)</f>
        <v>7</v>
      </c>
    </row>
    <row r="101" spans="1:7" s="64" customFormat="1" ht="15" customHeight="1" x14ac:dyDescent="0.2">
      <c r="A101" s="115"/>
      <c r="B101" s="66" t="s">
        <v>18</v>
      </c>
      <c r="C101" s="95"/>
      <c r="D101" s="74">
        <f t="shared" si="54"/>
        <v>0.6</v>
      </c>
      <c r="E101" s="13">
        <v>0.6</v>
      </c>
      <c r="F101" s="13"/>
      <c r="G101" s="13"/>
    </row>
    <row r="102" spans="1:7" s="64" customFormat="1" ht="15" customHeight="1" x14ac:dyDescent="0.2">
      <c r="A102" s="115"/>
      <c r="B102" s="67" t="s">
        <v>19</v>
      </c>
      <c r="C102" s="91"/>
      <c r="D102" s="74">
        <f t="shared" si="54"/>
        <v>7</v>
      </c>
      <c r="E102" s="13"/>
      <c r="F102" s="13"/>
      <c r="G102" s="13">
        <v>7</v>
      </c>
    </row>
    <row r="103" spans="1:7" s="64" customFormat="1" ht="15" customHeight="1" x14ac:dyDescent="0.25">
      <c r="A103" s="115"/>
      <c r="B103" s="47" t="s">
        <v>127</v>
      </c>
      <c r="C103" s="55" t="s">
        <v>23</v>
      </c>
      <c r="D103" s="56">
        <f t="shared" ref="D103" si="56">SUM(D104)</f>
        <v>23</v>
      </c>
      <c r="E103" s="56">
        <f t="shared" ref="E103" si="57">SUM(E104)</f>
        <v>0</v>
      </c>
      <c r="F103" s="56">
        <f t="shared" ref="F103" si="58">SUM(F104)</f>
        <v>0</v>
      </c>
      <c r="G103" s="56">
        <f>SUM(G104)</f>
        <v>23</v>
      </c>
    </row>
    <row r="104" spans="1:7" s="64" customFormat="1" ht="15" customHeight="1" x14ac:dyDescent="0.2">
      <c r="A104" s="115"/>
      <c r="B104" s="48" t="s">
        <v>22</v>
      </c>
      <c r="C104" s="108"/>
      <c r="D104" s="65">
        <f t="shared" ref="D104" si="59">SUM(G104+E104)</f>
        <v>23</v>
      </c>
      <c r="E104" s="35"/>
      <c r="F104" s="5"/>
      <c r="G104" s="5">
        <f>SUM(G105)</f>
        <v>23</v>
      </c>
    </row>
    <row r="105" spans="1:7" ht="15" customHeight="1" x14ac:dyDescent="0.25">
      <c r="A105" s="115"/>
      <c r="B105" s="67" t="s">
        <v>19</v>
      </c>
      <c r="C105" s="109"/>
      <c r="D105" s="61">
        <f>SUM(G105+E105)</f>
        <v>23</v>
      </c>
      <c r="E105" s="62"/>
      <c r="F105" s="62"/>
      <c r="G105" s="62">
        <v>23</v>
      </c>
    </row>
    <row r="106" spans="1:7" ht="27" x14ac:dyDescent="0.25">
      <c r="A106" s="115"/>
      <c r="B106" s="59" t="s">
        <v>140</v>
      </c>
      <c r="C106" s="45" t="s">
        <v>25</v>
      </c>
      <c r="D106" s="58">
        <f t="shared" ref="D106:F106" si="60">SUM(D107+D111)</f>
        <v>39.1</v>
      </c>
      <c r="E106" s="58">
        <f t="shared" si="60"/>
        <v>9.1</v>
      </c>
      <c r="F106" s="58">
        <f t="shared" si="60"/>
        <v>0</v>
      </c>
      <c r="G106" s="58">
        <f>SUM(G107+G111)</f>
        <v>30</v>
      </c>
    </row>
    <row r="107" spans="1:7" ht="15" customHeight="1" x14ac:dyDescent="0.25">
      <c r="A107" s="115"/>
      <c r="B107" s="48" t="s">
        <v>17</v>
      </c>
      <c r="C107" s="101"/>
      <c r="D107" s="32">
        <f t="shared" si="20"/>
        <v>38.200000000000003</v>
      </c>
      <c r="E107" s="5">
        <f t="shared" ref="E107" si="61">SUM(E108:E110)</f>
        <v>8.1999999999999993</v>
      </c>
      <c r="F107" s="5"/>
      <c r="G107" s="5">
        <f>SUM(G108:G110)</f>
        <v>30</v>
      </c>
    </row>
    <row r="108" spans="1:7" s="64" customFormat="1" ht="15" customHeight="1" x14ac:dyDescent="0.2">
      <c r="A108" s="115"/>
      <c r="B108" s="66" t="s">
        <v>18</v>
      </c>
      <c r="C108" s="102"/>
      <c r="D108" s="74">
        <f t="shared" ref="D108:D110" si="62">SUM(G108+E108)</f>
        <v>0.2</v>
      </c>
      <c r="E108" s="13">
        <v>0.2</v>
      </c>
      <c r="F108" s="5"/>
      <c r="G108" s="5"/>
    </row>
    <row r="109" spans="1:7" s="64" customFormat="1" ht="15" customHeight="1" x14ac:dyDescent="0.2">
      <c r="A109" s="115"/>
      <c r="B109" s="66" t="s">
        <v>19</v>
      </c>
      <c r="C109" s="102"/>
      <c r="D109" s="74">
        <f t="shared" si="62"/>
        <v>34</v>
      </c>
      <c r="E109" s="13">
        <v>4</v>
      </c>
      <c r="F109" s="5"/>
      <c r="G109" s="13">
        <v>30</v>
      </c>
    </row>
    <row r="110" spans="1:7" s="64" customFormat="1" ht="15" customHeight="1" x14ac:dyDescent="0.2">
      <c r="A110" s="115"/>
      <c r="B110" s="66" t="s">
        <v>8</v>
      </c>
      <c r="C110" s="102"/>
      <c r="D110" s="74">
        <f t="shared" si="62"/>
        <v>4</v>
      </c>
      <c r="E110" s="13">
        <v>4</v>
      </c>
      <c r="F110" s="5"/>
      <c r="G110" s="13"/>
    </row>
    <row r="111" spans="1:7" ht="15" customHeight="1" x14ac:dyDescent="0.25">
      <c r="A111" s="115"/>
      <c r="B111" s="54" t="s">
        <v>20</v>
      </c>
      <c r="C111" s="103"/>
      <c r="D111" s="32">
        <f t="shared" si="20"/>
        <v>0.9</v>
      </c>
      <c r="E111" s="5">
        <v>0.9</v>
      </c>
      <c r="F111" s="13"/>
      <c r="G111" s="13"/>
    </row>
    <row r="112" spans="1:7" ht="15" customHeight="1" x14ac:dyDescent="0.25">
      <c r="A112" s="40"/>
      <c r="B112" s="59" t="s">
        <v>141</v>
      </c>
      <c r="C112" s="45" t="s">
        <v>26</v>
      </c>
      <c r="D112" s="58">
        <f t="shared" ref="D112:F112" si="63">SUM(D113)</f>
        <v>0.6</v>
      </c>
      <c r="E112" s="58">
        <f t="shared" si="63"/>
        <v>0.6</v>
      </c>
      <c r="F112" s="58">
        <f t="shared" si="63"/>
        <v>0</v>
      </c>
      <c r="G112" s="58">
        <f>SUM(G113)</f>
        <v>0</v>
      </c>
    </row>
    <row r="113" spans="1:7" ht="15" customHeight="1" x14ac:dyDescent="0.25">
      <c r="A113" s="76"/>
      <c r="B113" s="48" t="s">
        <v>17</v>
      </c>
      <c r="C113" s="101"/>
      <c r="D113" s="32">
        <f t="shared" si="20"/>
        <v>0.6</v>
      </c>
      <c r="E113" s="5">
        <f>SUM(E114:E115)</f>
        <v>0.6</v>
      </c>
      <c r="F113" s="5"/>
      <c r="G113" s="5"/>
    </row>
    <row r="114" spans="1:7" s="64" customFormat="1" ht="15" customHeight="1" x14ac:dyDescent="0.2">
      <c r="A114" s="77"/>
      <c r="B114" s="66" t="s">
        <v>18</v>
      </c>
      <c r="C114" s="102"/>
      <c r="D114" s="74">
        <f t="shared" si="20"/>
        <v>0.1</v>
      </c>
      <c r="E114" s="13">
        <v>0.1</v>
      </c>
      <c r="F114" s="13"/>
      <c r="G114" s="13"/>
    </row>
    <row r="115" spans="1:7" s="64" customFormat="1" ht="15" customHeight="1" x14ac:dyDescent="0.2">
      <c r="A115" s="77"/>
      <c r="B115" s="67" t="s">
        <v>8</v>
      </c>
      <c r="C115" s="103"/>
      <c r="D115" s="74">
        <f t="shared" si="20"/>
        <v>0.5</v>
      </c>
      <c r="E115" s="13">
        <v>0.5</v>
      </c>
      <c r="F115" s="13"/>
      <c r="G115" s="13"/>
    </row>
    <row r="116" spans="1:7" ht="18" customHeight="1" x14ac:dyDescent="0.25">
      <c r="A116" s="113" t="s">
        <v>39</v>
      </c>
      <c r="B116" s="72" t="s">
        <v>40</v>
      </c>
      <c r="C116" s="73"/>
      <c r="D116" s="71">
        <f t="shared" si="20"/>
        <v>20.9</v>
      </c>
      <c r="E116" s="71">
        <f t="shared" ref="E116:F116" si="64">SUM(E117+E120)</f>
        <v>20.9</v>
      </c>
      <c r="F116" s="71">
        <f t="shared" si="64"/>
        <v>0</v>
      </c>
      <c r="G116" s="71">
        <f>SUM(G117+G120)</f>
        <v>0</v>
      </c>
    </row>
    <row r="117" spans="1:7" ht="15" customHeight="1" x14ac:dyDescent="0.25">
      <c r="A117" s="114"/>
      <c r="B117" s="49" t="s">
        <v>137</v>
      </c>
      <c r="C117" s="45" t="s">
        <v>14</v>
      </c>
      <c r="D117" s="46">
        <f>SUM(D118)</f>
        <v>0.2</v>
      </c>
      <c r="E117" s="46">
        <f>SUM(E118)</f>
        <v>0.2</v>
      </c>
      <c r="F117" s="46">
        <f>SUM(F118)</f>
        <v>0</v>
      </c>
      <c r="G117" s="46">
        <f>SUM(G118)</f>
        <v>0</v>
      </c>
    </row>
    <row r="118" spans="1:7" ht="15" customHeight="1" x14ac:dyDescent="0.25">
      <c r="A118" s="114"/>
      <c r="B118" s="50" t="s">
        <v>22</v>
      </c>
      <c r="C118" s="90"/>
      <c r="D118" s="65">
        <f t="shared" ref="D118" si="65">SUM(G118+E118)</f>
        <v>0.2</v>
      </c>
      <c r="E118" s="5">
        <f>SUM(E119)</f>
        <v>0.2</v>
      </c>
      <c r="F118" s="5"/>
      <c r="G118" s="6"/>
    </row>
    <row r="119" spans="1:7" ht="15" customHeight="1" x14ac:dyDescent="0.25">
      <c r="A119" s="114"/>
      <c r="B119" s="60" t="s">
        <v>18</v>
      </c>
      <c r="C119" s="91"/>
      <c r="D119" s="61">
        <f>SUM(G119+E119)</f>
        <v>0.2</v>
      </c>
      <c r="E119" s="62">
        <v>0.2</v>
      </c>
      <c r="F119" s="5"/>
      <c r="G119" s="63"/>
    </row>
    <row r="120" spans="1:7" ht="27" x14ac:dyDescent="0.25">
      <c r="A120" s="114"/>
      <c r="B120" s="59" t="s">
        <v>140</v>
      </c>
      <c r="C120" s="45" t="s">
        <v>25</v>
      </c>
      <c r="D120" s="58">
        <f t="shared" ref="D120" si="66">SUM(D121+D125)</f>
        <v>20.7</v>
      </c>
      <c r="E120" s="58">
        <f t="shared" ref="E120" si="67">SUM(E121+E125)</f>
        <v>20.7</v>
      </c>
      <c r="F120" s="58">
        <f t="shared" ref="F120" si="68">SUM(F121+F125)</f>
        <v>0</v>
      </c>
      <c r="G120" s="58">
        <f>SUM(G121+G125)</f>
        <v>0</v>
      </c>
    </row>
    <row r="121" spans="1:7" ht="15" customHeight="1" x14ac:dyDescent="0.25">
      <c r="A121" s="115"/>
      <c r="B121" s="48" t="s">
        <v>22</v>
      </c>
      <c r="C121" s="101"/>
      <c r="D121" s="32">
        <f t="shared" ref="D121:D124" si="69">SUM(G121+E121)</f>
        <v>14.5</v>
      </c>
      <c r="E121" s="5">
        <f>SUM(E122:E124)</f>
        <v>14.5</v>
      </c>
      <c r="F121" s="5"/>
      <c r="G121" s="5"/>
    </row>
    <row r="122" spans="1:7" s="64" customFormat="1" ht="15" customHeight="1" x14ac:dyDescent="0.2">
      <c r="A122" s="115"/>
      <c r="B122" s="66" t="s">
        <v>18</v>
      </c>
      <c r="C122" s="102"/>
      <c r="D122" s="61">
        <f t="shared" si="69"/>
        <v>0.5</v>
      </c>
      <c r="E122" s="62">
        <v>0.5</v>
      </c>
      <c r="F122" s="13"/>
      <c r="G122" s="13"/>
    </row>
    <row r="123" spans="1:7" s="64" customFormat="1" ht="15" customHeight="1" x14ac:dyDescent="0.2">
      <c r="A123" s="115"/>
      <c r="B123" s="66" t="s">
        <v>19</v>
      </c>
      <c r="C123" s="102"/>
      <c r="D123" s="61">
        <f t="shared" si="69"/>
        <v>10</v>
      </c>
      <c r="E123" s="62">
        <v>10</v>
      </c>
      <c r="F123" s="13"/>
      <c r="G123" s="13"/>
    </row>
    <row r="124" spans="1:7" s="64" customFormat="1" ht="15" customHeight="1" x14ac:dyDescent="0.2">
      <c r="A124" s="115"/>
      <c r="B124" s="66" t="s">
        <v>8</v>
      </c>
      <c r="C124" s="102"/>
      <c r="D124" s="61">
        <f t="shared" si="69"/>
        <v>4</v>
      </c>
      <c r="E124" s="62">
        <v>4</v>
      </c>
      <c r="F124" s="13"/>
      <c r="G124" s="13"/>
    </row>
    <row r="125" spans="1:7" ht="15" customHeight="1" x14ac:dyDescent="0.25">
      <c r="A125" s="115"/>
      <c r="B125" s="54" t="s">
        <v>20</v>
      </c>
      <c r="C125" s="103"/>
      <c r="D125" s="32">
        <f t="shared" si="20"/>
        <v>6.2</v>
      </c>
      <c r="E125" s="5">
        <v>6.2</v>
      </c>
      <c r="F125" s="5"/>
      <c r="G125" s="5"/>
    </row>
    <row r="126" spans="1:7" ht="18" customHeight="1" x14ac:dyDescent="0.25">
      <c r="A126" s="113" t="s">
        <v>41</v>
      </c>
      <c r="B126" s="72" t="s">
        <v>42</v>
      </c>
      <c r="C126" s="70"/>
      <c r="D126" s="71">
        <f t="shared" si="20"/>
        <v>9</v>
      </c>
      <c r="E126" s="71">
        <f t="shared" ref="E126:F126" si="70">SUM(E128+E131+E136)</f>
        <v>4.0999999999999996</v>
      </c>
      <c r="F126" s="71">
        <f t="shared" si="70"/>
        <v>0</v>
      </c>
      <c r="G126" s="71">
        <f>SUM(G128+G131+G136)</f>
        <v>4.9000000000000004</v>
      </c>
    </row>
    <row r="127" spans="1:7" ht="15" customHeight="1" x14ac:dyDescent="0.25">
      <c r="A127" s="114"/>
      <c r="B127" s="49" t="s">
        <v>137</v>
      </c>
      <c r="C127" s="45" t="s">
        <v>14</v>
      </c>
      <c r="D127" s="46">
        <f>SUM(D128)</f>
        <v>5.8</v>
      </c>
      <c r="E127" s="46">
        <f>SUM(E128)</f>
        <v>1.9</v>
      </c>
      <c r="F127" s="46">
        <f>SUM(F128)</f>
        <v>0</v>
      </c>
      <c r="G127" s="46">
        <f>SUM(G128)</f>
        <v>3.9</v>
      </c>
    </row>
    <row r="128" spans="1:7" ht="15" customHeight="1" x14ac:dyDescent="0.25">
      <c r="A128" s="115"/>
      <c r="B128" s="48" t="s">
        <v>22</v>
      </c>
      <c r="C128" s="100"/>
      <c r="D128" s="5">
        <f t="shared" si="20"/>
        <v>5.8</v>
      </c>
      <c r="E128" s="5">
        <f>SUM(E129:E130)</f>
        <v>1.9</v>
      </c>
      <c r="F128" s="5"/>
      <c r="G128" s="5">
        <f t="shared" ref="G128" si="71">SUM(G129:G130)</f>
        <v>3.9</v>
      </c>
    </row>
    <row r="129" spans="1:7" s="64" customFormat="1" ht="15" customHeight="1" x14ac:dyDescent="0.2">
      <c r="A129" s="115"/>
      <c r="B129" s="66" t="s">
        <v>18</v>
      </c>
      <c r="C129" s="97"/>
      <c r="D129" s="62">
        <f t="shared" si="20"/>
        <v>0.9</v>
      </c>
      <c r="E129" s="62">
        <v>0.9</v>
      </c>
      <c r="F129" s="13"/>
      <c r="G129" s="13"/>
    </row>
    <row r="130" spans="1:7" s="64" customFormat="1" ht="15" customHeight="1" x14ac:dyDescent="0.2">
      <c r="A130" s="115"/>
      <c r="B130" s="67" t="s">
        <v>19</v>
      </c>
      <c r="C130" s="98"/>
      <c r="D130" s="62">
        <f t="shared" si="20"/>
        <v>4.9000000000000004</v>
      </c>
      <c r="E130" s="62">
        <v>1</v>
      </c>
      <c r="F130" s="13"/>
      <c r="G130" s="13">
        <v>3.9</v>
      </c>
    </row>
    <row r="131" spans="1:7" ht="27" x14ac:dyDescent="0.25">
      <c r="A131" s="114"/>
      <c r="B131" s="59" t="s">
        <v>140</v>
      </c>
      <c r="C131" s="45" t="s">
        <v>25</v>
      </c>
      <c r="D131" s="58">
        <f t="shared" ref="D131" si="72">SUM(D132+D136)</f>
        <v>3.1</v>
      </c>
      <c r="E131" s="58">
        <f t="shared" ref="E131" si="73">SUM(E132+E136)</f>
        <v>2.1</v>
      </c>
      <c r="F131" s="58">
        <f t="shared" ref="F131" si="74">SUM(F132+F136)</f>
        <v>0</v>
      </c>
      <c r="G131" s="58">
        <f>SUM(G132+G136)</f>
        <v>1</v>
      </c>
    </row>
    <row r="132" spans="1:7" ht="15" customHeight="1" x14ac:dyDescent="0.25">
      <c r="A132" s="115"/>
      <c r="B132" s="48" t="s">
        <v>22</v>
      </c>
      <c r="C132" s="104"/>
      <c r="D132" s="5">
        <f t="shared" si="20"/>
        <v>3</v>
      </c>
      <c r="E132" s="5">
        <f>SUM(E133:E134)</f>
        <v>2</v>
      </c>
      <c r="F132" s="5"/>
      <c r="G132" s="5">
        <f t="shared" ref="G132" si="75">SUM(G133:G134)</f>
        <v>1</v>
      </c>
    </row>
    <row r="133" spans="1:7" s="64" customFormat="1" ht="15" customHeight="1" x14ac:dyDescent="0.2">
      <c r="A133" s="115"/>
      <c r="B133" s="66" t="s">
        <v>18</v>
      </c>
      <c r="C133" s="105"/>
      <c r="D133" s="62">
        <f t="shared" si="20"/>
        <v>0.4</v>
      </c>
      <c r="E133" s="62">
        <v>0.4</v>
      </c>
      <c r="F133" s="62"/>
      <c r="G133" s="62"/>
    </row>
    <row r="134" spans="1:7" s="64" customFormat="1" ht="15" customHeight="1" x14ac:dyDescent="0.2">
      <c r="A134" s="115"/>
      <c r="B134" s="66" t="s">
        <v>19</v>
      </c>
      <c r="C134" s="105"/>
      <c r="D134" s="62">
        <f t="shared" si="20"/>
        <v>2.6</v>
      </c>
      <c r="E134" s="62">
        <v>1.6</v>
      </c>
      <c r="F134" s="62"/>
      <c r="G134" s="62">
        <v>1</v>
      </c>
    </row>
    <row r="135" spans="1:7" ht="15" customHeight="1" x14ac:dyDescent="0.25">
      <c r="A135" s="115"/>
      <c r="B135" s="54" t="s">
        <v>20</v>
      </c>
      <c r="C135" s="106"/>
      <c r="D135" s="5">
        <f t="shared" si="20"/>
        <v>0.1</v>
      </c>
      <c r="E135" s="5">
        <v>0.1</v>
      </c>
      <c r="F135" s="13"/>
      <c r="G135" s="13"/>
    </row>
    <row r="136" spans="1:7" ht="15" customHeight="1" x14ac:dyDescent="0.25">
      <c r="A136" s="40"/>
      <c r="B136" s="57" t="s">
        <v>141</v>
      </c>
      <c r="C136" s="45" t="s">
        <v>26</v>
      </c>
      <c r="D136" s="58">
        <f t="shared" ref="D136:F136" si="76">SUM(D138)</f>
        <v>0.1</v>
      </c>
      <c r="E136" s="58">
        <f t="shared" si="76"/>
        <v>0.1</v>
      </c>
      <c r="F136" s="58">
        <f t="shared" si="76"/>
        <v>0</v>
      </c>
      <c r="G136" s="58">
        <f>SUM(G138)</f>
        <v>0</v>
      </c>
    </row>
    <row r="137" spans="1:7" ht="15" customHeight="1" x14ac:dyDescent="0.25">
      <c r="A137" s="40"/>
      <c r="B137" s="48" t="s">
        <v>22</v>
      </c>
      <c r="C137" s="90"/>
      <c r="D137" s="65">
        <f t="shared" ref="D137" si="77">SUM(G137+E137)</f>
        <v>0.1</v>
      </c>
      <c r="E137" s="35">
        <f>SUM(E138)</f>
        <v>0.1</v>
      </c>
      <c r="F137" s="5"/>
      <c r="G137" s="6"/>
    </row>
    <row r="138" spans="1:7" ht="15" customHeight="1" x14ac:dyDescent="0.25">
      <c r="A138" s="37"/>
      <c r="B138" s="67" t="s">
        <v>18</v>
      </c>
      <c r="C138" s="91"/>
      <c r="D138" s="61">
        <f>SUM(G138+E138)</f>
        <v>0.1</v>
      </c>
      <c r="E138" s="62">
        <v>0.1</v>
      </c>
      <c r="F138" s="5"/>
      <c r="G138" s="63"/>
    </row>
    <row r="139" spans="1:7" ht="18" customHeight="1" x14ac:dyDescent="0.25">
      <c r="A139" s="113" t="s">
        <v>43</v>
      </c>
      <c r="B139" s="72" t="s">
        <v>44</v>
      </c>
      <c r="C139" s="70"/>
      <c r="D139" s="71">
        <f t="shared" ref="D139" si="78">SUM(G139+E139)</f>
        <v>64</v>
      </c>
      <c r="E139" s="71">
        <f t="shared" ref="E139:F139" si="79">SUM(E140+E144+E147)</f>
        <v>34.299999999999997</v>
      </c>
      <c r="F139" s="71">
        <f t="shared" si="79"/>
        <v>0</v>
      </c>
      <c r="G139" s="71">
        <f>SUM(G140+G144+G147)</f>
        <v>29.700000000000003</v>
      </c>
    </row>
    <row r="140" spans="1:7" ht="15" customHeight="1" x14ac:dyDescent="0.25">
      <c r="A140" s="114"/>
      <c r="B140" s="49" t="s">
        <v>137</v>
      </c>
      <c r="C140" s="45" t="s">
        <v>14</v>
      </c>
      <c r="D140" s="46">
        <f>SUM(D141)</f>
        <v>12.8</v>
      </c>
      <c r="E140" s="46">
        <f>SUM(E141)</f>
        <v>0.8</v>
      </c>
      <c r="F140" s="46">
        <f>SUM(F141)</f>
        <v>0</v>
      </c>
      <c r="G140" s="46">
        <f>SUM(G141)</f>
        <v>12</v>
      </c>
    </row>
    <row r="141" spans="1:7" ht="15" customHeight="1" x14ac:dyDescent="0.25">
      <c r="A141" s="115"/>
      <c r="B141" s="48" t="s">
        <v>22</v>
      </c>
      <c r="C141" s="96"/>
      <c r="D141" s="5">
        <f t="shared" ref="D141:D143" si="80">SUM(G141+E141)</f>
        <v>12.8</v>
      </c>
      <c r="E141" s="5">
        <f>SUM(E142:E143)</f>
        <v>0.8</v>
      </c>
      <c r="F141" s="5"/>
      <c r="G141" s="5">
        <f t="shared" ref="G141" si="81">SUM(G142:G143)</f>
        <v>12</v>
      </c>
    </row>
    <row r="142" spans="1:7" s="64" customFormat="1" ht="15" customHeight="1" x14ac:dyDescent="0.2">
      <c r="A142" s="115"/>
      <c r="B142" s="66" t="s">
        <v>18</v>
      </c>
      <c r="C142" s="97"/>
      <c r="D142" s="62">
        <f t="shared" si="80"/>
        <v>0.8</v>
      </c>
      <c r="E142" s="62">
        <v>0.8</v>
      </c>
      <c r="F142" s="13"/>
      <c r="G142" s="13"/>
    </row>
    <row r="143" spans="1:7" s="64" customFormat="1" ht="15" customHeight="1" x14ac:dyDescent="0.2">
      <c r="A143" s="115"/>
      <c r="B143" s="67" t="s">
        <v>19</v>
      </c>
      <c r="C143" s="107"/>
      <c r="D143" s="62">
        <f t="shared" si="80"/>
        <v>12</v>
      </c>
      <c r="E143" s="62"/>
      <c r="F143" s="13"/>
      <c r="G143" s="13">
        <v>12</v>
      </c>
    </row>
    <row r="144" spans="1:7" s="64" customFormat="1" ht="15" customHeight="1" x14ac:dyDescent="0.2">
      <c r="A144" s="115"/>
      <c r="B144" s="47" t="s">
        <v>127</v>
      </c>
      <c r="C144" s="55" t="s">
        <v>23</v>
      </c>
      <c r="D144" s="58">
        <f t="shared" ref="D144" si="82">SUM(D145)</f>
        <v>5.8</v>
      </c>
      <c r="E144" s="58">
        <f t="shared" ref="E144" si="83">SUM(E145)</f>
        <v>0</v>
      </c>
      <c r="F144" s="58">
        <f t="shared" ref="F144" si="84">SUM(F145)</f>
        <v>0</v>
      </c>
      <c r="G144" s="58">
        <f>SUM(G145)</f>
        <v>5.8</v>
      </c>
    </row>
    <row r="145" spans="1:7" s="64" customFormat="1" ht="15" customHeight="1" x14ac:dyDescent="0.2">
      <c r="A145" s="115"/>
      <c r="B145" s="48" t="s">
        <v>22</v>
      </c>
      <c r="C145" s="108"/>
      <c r="D145" s="65">
        <f t="shared" ref="D145" si="85">SUM(G145+E145)</f>
        <v>5.8</v>
      </c>
      <c r="E145" s="35"/>
      <c r="F145" s="5"/>
      <c r="G145" s="5">
        <f>SUM(G146)</f>
        <v>5.8</v>
      </c>
    </row>
    <row r="146" spans="1:7" ht="15" customHeight="1" x14ac:dyDescent="0.25">
      <c r="A146" s="114"/>
      <c r="B146" s="67" t="s">
        <v>19</v>
      </c>
      <c r="C146" s="109"/>
      <c r="D146" s="61">
        <f>SUM(G146+E146)</f>
        <v>5.8</v>
      </c>
      <c r="E146" s="62"/>
      <c r="F146" s="62"/>
      <c r="G146" s="62">
        <v>5.8</v>
      </c>
    </row>
    <row r="147" spans="1:7" ht="27" x14ac:dyDescent="0.25">
      <c r="A147" s="114"/>
      <c r="B147" s="59" t="s">
        <v>140</v>
      </c>
      <c r="C147" s="45" t="s">
        <v>25</v>
      </c>
      <c r="D147" s="58">
        <f t="shared" ref="D147:F147" si="86">SUM(D148+D151)</f>
        <v>45.4</v>
      </c>
      <c r="E147" s="58">
        <f t="shared" si="86"/>
        <v>33.5</v>
      </c>
      <c r="F147" s="58">
        <f t="shared" si="86"/>
        <v>0</v>
      </c>
      <c r="G147" s="58">
        <f>SUM(G148+G151)</f>
        <v>11.9</v>
      </c>
    </row>
    <row r="148" spans="1:7" ht="15" customHeight="1" x14ac:dyDescent="0.25">
      <c r="A148" s="115"/>
      <c r="B148" s="48" t="s">
        <v>22</v>
      </c>
      <c r="C148" s="90"/>
      <c r="D148" s="32">
        <f t="shared" ref="D148:D150" si="87">SUM(G148+E148)</f>
        <v>44.1</v>
      </c>
      <c r="E148" s="5">
        <f>SUM(E149:E150)</f>
        <v>32.200000000000003</v>
      </c>
      <c r="F148" s="5"/>
      <c r="G148" s="5">
        <f t="shared" ref="G148" si="88">SUM(G149:G150)</f>
        <v>11.9</v>
      </c>
    </row>
    <row r="149" spans="1:7" s="64" customFormat="1" ht="15" customHeight="1" x14ac:dyDescent="0.2">
      <c r="A149" s="115"/>
      <c r="B149" s="66" t="s">
        <v>18</v>
      </c>
      <c r="C149" s="95"/>
      <c r="D149" s="61">
        <f t="shared" si="87"/>
        <v>1.1000000000000001</v>
      </c>
      <c r="E149" s="62">
        <v>1.1000000000000001</v>
      </c>
      <c r="F149" s="13"/>
      <c r="G149" s="13"/>
    </row>
    <row r="150" spans="1:7" s="64" customFormat="1" ht="15" customHeight="1" x14ac:dyDescent="0.2">
      <c r="A150" s="115"/>
      <c r="B150" s="66" t="s">
        <v>19</v>
      </c>
      <c r="C150" s="95"/>
      <c r="D150" s="61">
        <f t="shared" si="87"/>
        <v>43</v>
      </c>
      <c r="E150" s="62">
        <v>31.1</v>
      </c>
      <c r="F150" s="13"/>
      <c r="G150" s="13">
        <v>11.9</v>
      </c>
    </row>
    <row r="151" spans="1:7" ht="15" customHeight="1" x14ac:dyDescent="0.25">
      <c r="A151" s="115"/>
      <c r="B151" s="54" t="s">
        <v>20</v>
      </c>
      <c r="C151" s="91"/>
      <c r="D151" s="32">
        <f t="shared" si="20"/>
        <v>1.3</v>
      </c>
      <c r="E151" s="5">
        <v>1.3</v>
      </c>
      <c r="F151" s="13"/>
      <c r="G151" s="13"/>
    </row>
    <row r="152" spans="1:7" ht="18" customHeight="1" x14ac:dyDescent="0.25">
      <c r="A152" s="113" t="s">
        <v>45</v>
      </c>
      <c r="B152" s="72" t="s">
        <v>46</v>
      </c>
      <c r="C152" s="70"/>
      <c r="D152" s="71">
        <f t="shared" si="20"/>
        <v>26.1</v>
      </c>
      <c r="E152" s="71">
        <f t="shared" ref="E152:F152" si="89">SUM(E153+E157+E162)</f>
        <v>26.1</v>
      </c>
      <c r="F152" s="71">
        <f t="shared" si="89"/>
        <v>0</v>
      </c>
      <c r="G152" s="71">
        <f>SUM(G153+G157+G162)</f>
        <v>0</v>
      </c>
    </row>
    <row r="153" spans="1:7" ht="15" customHeight="1" x14ac:dyDescent="0.25">
      <c r="A153" s="114"/>
      <c r="B153" s="49" t="s">
        <v>137</v>
      </c>
      <c r="C153" s="45" t="s">
        <v>14</v>
      </c>
      <c r="D153" s="46">
        <f>SUM(D154)</f>
        <v>8.6999999999999993</v>
      </c>
      <c r="E153" s="46">
        <f>SUM(E154)</f>
        <v>8.6999999999999993</v>
      </c>
      <c r="F153" s="46">
        <f>SUM(F154)</f>
        <v>0</v>
      </c>
      <c r="G153" s="46">
        <f>SUM(G154)</f>
        <v>0</v>
      </c>
    </row>
    <row r="154" spans="1:7" ht="15" customHeight="1" x14ac:dyDescent="0.25">
      <c r="A154" s="115"/>
      <c r="B154" s="48" t="s">
        <v>22</v>
      </c>
      <c r="C154" s="100"/>
      <c r="D154" s="5">
        <f t="shared" ref="D154:D160" si="90">SUM(G154+E154)</f>
        <v>8.6999999999999993</v>
      </c>
      <c r="E154" s="5">
        <f>SUM(E155:E156)</f>
        <v>8.6999999999999993</v>
      </c>
      <c r="F154" s="5"/>
      <c r="G154" s="5"/>
    </row>
    <row r="155" spans="1:7" s="64" customFormat="1" ht="15" customHeight="1" x14ac:dyDescent="0.2">
      <c r="A155" s="115"/>
      <c r="B155" s="66" t="s">
        <v>18</v>
      </c>
      <c r="C155" s="97"/>
      <c r="D155" s="62">
        <f t="shared" si="90"/>
        <v>0.7</v>
      </c>
      <c r="E155" s="62">
        <v>0.7</v>
      </c>
      <c r="F155" s="5"/>
      <c r="G155" s="5"/>
    </row>
    <row r="156" spans="1:7" s="64" customFormat="1" ht="15" customHeight="1" x14ac:dyDescent="0.2">
      <c r="A156" s="115"/>
      <c r="B156" s="67" t="s">
        <v>19</v>
      </c>
      <c r="C156" s="97"/>
      <c r="D156" s="62">
        <f t="shared" si="90"/>
        <v>8</v>
      </c>
      <c r="E156" s="62">
        <v>8</v>
      </c>
      <c r="F156" s="5"/>
      <c r="G156" s="5"/>
    </row>
    <row r="157" spans="1:7" s="64" customFormat="1" ht="27" x14ac:dyDescent="0.2">
      <c r="A157" s="115"/>
      <c r="B157" s="59" t="s">
        <v>140</v>
      </c>
      <c r="C157" s="45" t="s">
        <v>25</v>
      </c>
      <c r="D157" s="58">
        <f t="shared" ref="D157" si="91">SUM(D158+D161)</f>
        <v>17.3</v>
      </c>
      <c r="E157" s="58">
        <f t="shared" ref="E157" si="92">SUM(E158+E161)</f>
        <v>17.3</v>
      </c>
      <c r="F157" s="58">
        <f t="shared" ref="F157" si="93">SUM(F158+F161)</f>
        <v>0</v>
      </c>
      <c r="G157" s="58">
        <f>SUM(G158+G161)</f>
        <v>0</v>
      </c>
    </row>
    <row r="158" spans="1:7" ht="15" customHeight="1" x14ac:dyDescent="0.25">
      <c r="A158" s="115"/>
      <c r="B158" s="48" t="s">
        <v>22</v>
      </c>
      <c r="C158" s="90"/>
      <c r="D158" s="32">
        <f t="shared" si="90"/>
        <v>15.3</v>
      </c>
      <c r="E158" s="5">
        <f>SUM(E159:E160)</f>
        <v>15.3</v>
      </c>
      <c r="F158" s="5"/>
      <c r="G158" s="5"/>
    </row>
    <row r="159" spans="1:7" s="64" customFormat="1" ht="15" customHeight="1" x14ac:dyDescent="0.2">
      <c r="A159" s="115"/>
      <c r="B159" s="66" t="s">
        <v>18</v>
      </c>
      <c r="C159" s="95"/>
      <c r="D159" s="61">
        <f t="shared" si="90"/>
        <v>0.3</v>
      </c>
      <c r="E159" s="62">
        <v>0.3</v>
      </c>
      <c r="F159" s="13"/>
      <c r="G159" s="13"/>
    </row>
    <row r="160" spans="1:7" s="64" customFormat="1" ht="15" customHeight="1" x14ac:dyDescent="0.2">
      <c r="A160" s="115"/>
      <c r="B160" s="66" t="s">
        <v>19</v>
      </c>
      <c r="C160" s="95"/>
      <c r="D160" s="61">
        <f t="shared" si="90"/>
        <v>15</v>
      </c>
      <c r="E160" s="62">
        <v>15</v>
      </c>
      <c r="F160" s="13"/>
      <c r="G160" s="13"/>
    </row>
    <row r="161" spans="1:7" ht="15" customHeight="1" x14ac:dyDescent="0.25">
      <c r="A161" s="115"/>
      <c r="B161" s="54" t="s">
        <v>20</v>
      </c>
      <c r="C161" s="91"/>
      <c r="D161" s="32">
        <f t="shared" si="20"/>
        <v>2</v>
      </c>
      <c r="E161" s="5">
        <v>2</v>
      </c>
      <c r="F161" s="13"/>
      <c r="G161" s="13"/>
    </row>
    <row r="162" spans="1:7" ht="15" customHeight="1" x14ac:dyDescent="0.25">
      <c r="A162" s="76"/>
      <c r="B162" s="57" t="s">
        <v>141</v>
      </c>
      <c r="C162" s="45" t="s">
        <v>26</v>
      </c>
      <c r="D162" s="58">
        <f t="shared" ref="D162:F162" si="94">SUM(D164)</f>
        <v>0.1</v>
      </c>
      <c r="E162" s="58">
        <f t="shared" si="94"/>
        <v>0.1</v>
      </c>
      <c r="F162" s="58">
        <f t="shared" si="94"/>
        <v>0</v>
      </c>
      <c r="G162" s="58">
        <f>SUM(G164)</f>
        <v>0</v>
      </c>
    </row>
    <row r="163" spans="1:7" ht="15" customHeight="1" x14ac:dyDescent="0.25">
      <c r="A163" s="76"/>
      <c r="B163" s="48" t="s">
        <v>22</v>
      </c>
      <c r="C163" s="90"/>
      <c r="D163" s="65">
        <f t="shared" ref="D163" si="95">SUM(G163+E163)</f>
        <v>0.1</v>
      </c>
      <c r="E163" s="35">
        <f>SUM(E164)</f>
        <v>0.1</v>
      </c>
      <c r="F163" s="5"/>
      <c r="G163" s="6"/>
    </row>
    <row r="164" spans="1:7" ht="15" customHeight="1" x14ac:dyDescent="0.25">
      <c r="A164" s="37"/>
      <c r="B164" s="67" t="s">
        <v>18</v>
      </c>
      <c r="C164" s="91"/>
      <c r="D164" s="61">
        <f>SUM(G164+E164)</f>
        <v>0.1</v>
      </c>
      <c r="E164" s="62">
        <v>0.1</v>
      </c>
      <c r="F164" s="5"/>
      <c r="G164" s="63"/>
    </row>
    <row r="165" spans="1:7" ht="18" customHeight="1" x14ac:dyDescent="0.25">
      <c r="A165" s="113" t="s">
        <v>47</v>
      </c>
      <c r="B165" s="72" t="s">
        <v>48</v>
      </c>
      <c r="C165" s="70"/>
      <c r="D165" s="71">
        <f t="shared" ref="D165" si="96">SUM(G165+E165)</f>
        <v>2</v>
      </c>
      <c r="E165" s="71">
        <f t="shared" ref="E165:F165" si="97">SUM(E166+E169+E173)</f>
        <v>2</v>
      </c>
      <c r="F165" s="71">
        <f t="shared" si="97"/>
        <v>0</v>
      </c>
      <c r="G165" s="71">
        <f>SUM(G166+G169+G173)</f>
        <v>0</v>
      </c>
    </row>
    <row r="166" spans="1:7" ht="15" customHeight="1" x14ac:dyDescent="0.25">
      <c r="A166" s="114"/>
      <c r="B166" s="49" t="s">
        <v>137</v>
      </c>
      <c r="C166" s="45" t="s">
        <v>14</v>
      </c>
      <c r="D166" s="46">
        <f>SUM(D167)</f>
        <v>0.5</v>
      </c>
      <c r="E166" s="46">
        <f>SUM(E167)</f>
        <v>0.5</v>
      </c>
      <c r="F166" s="46">
        <f>SUM(F167)</f>
        <v>0</v>
      </c>
      <c r="G166" s="46">
        <f>SUM(G167)</f>
        <v>0</v>
      </c>
    </row>
    <row r="167" spans="1:7" ht="15" customHeight="1" x14ac:dyDescent="0.25">
      <c r="A167" s="114"/>
      <c r="B167" s="50" t="s">
        <v>22</v>
      </c>
      <c r="C167" s="90"/>
      <c r="D167" s="65">
        <f t="shared" ref="D167" si="98">SUM(G167+E167)</f>
        <v>0.5</v>
      </c>
      <c r="E167" s="5">
        <f>SUM(E168)</f>
        <v>0.5</v>
      </c>
      <c r="F167" s="5"/>
      <c r="G167" s="6"/>
    </row>
    <row r="168" spans="1:7" ht="15" customHeight="1" x14ac:dyDescent="0.25">
      <c r="A168" s="114"/>
      <c r="B168" s="60" t="s">
        <v>18</v>
      </c>
      <c r="C168" s="91"/>
      <c r="D168" s="61">
        <f>SUM(G168+E168)</f>
        <v>0.5</v>
      </c>
      <c r="E168" s="62">
        <v>0.5</v>
      </c>
      <c r="F168" s="5"/>
      <c r="G168" s="63"/>
    </row>
    <row r="169" spans="1:7" ht="27" x14ac:dyDescent="0.25">
      <c r="A169" s="114"/>
      <c r="B169" s="59" t="s">
        <v>140</v>
      </c>
      <c r="C169" s="45" t="s">
        <v>25</v>
      </c>
      <c r="D169" s="58">
        <f>SUM(D170+D172)</f>
        <v>1.4</v>
      </c>
      <c r="E169" s="58">
        <f>SUM(E170+E172)</f>
        <v>1.4</v>
      </c>
      <c r="F169" s="58">
        <f>SUM(F170+F172)</f>
        <v>0</v>
      </c>
      <c r="G169" s="58">
        <f>SUM(G170+G172)</f>
        <v>0</v>
      </c>
    </row>
    <row r="170" spans="1:7" ht="15" customHeight="1" x14ac:dyDescent="0.25">
      <c r="A170" s="115"/>
      <c r="B170" s="48" t="s">
        <v>22</v>
      </c>
      <c r="C170" s="100"/>
      <c r="D170" s="65">
        <f t="shared" ref="D170" si="99">SUM(G170+E170)</f>
        <v>0.2</v>
      </c>
      <c r="E170" s="35">
        <f>SUM(E171)</f>
        <v>0.2</v>
      </c>
      <c r="F170" s="5"/>
      <c r="G170" s="6"/>
    </row>
    <row r="171" spans="1:7" ht="15" customHeight="1" x14ac:dyDescent="0.25">
      <c r="A171" s="115"/>
      <c r="B171" s="66" t="s">
        <v>18</v>
      </c>
      <c r="C171" s="97"/>
      <c r="D171" s="61">
        <f>SUM(G171+E171)</f>
        <v>0.2</v>
      </c>
      <c r="E171" s="62">
        <v>0.2</v>
      </c>
      <c r="F171" s="5"/>
      <c r="G171" s="63"/>
    </row>
    <row r="172" spans="1:7" ht="15" customHeight="1" x14ac:dyDescent="0.25">
      <c r="A172" s="115"/>
      <c r="B172" s="54" t="s">
        <v>20</v>
      </c>
      <c r="C172" s="98"/>
      <c r="D172" s="5">
        <f t="shared" si="20"/>
        <v>1.2</v>
      </c>
      <c r="E172" s="5">
        <v>1.2</v>
      </c>
      <c r="F172" s="13"/>
      <c r="G172" s="13"/>
    </row>
    <row r="173" spans="1:7" ht="15" customHeight="1" x14ac:dyDescent="0.25">
      <c r="A173" s="40"/>
      <c r="B173" s="78" t="s">
        <v>141</v>
      </c>
      <c r="C173" s="45" t="s">
        <v>26</v>
      </c>
      <c r="D173" s="58">
        <f t="shared" ref="D173:F173" si="100">SUM(D175)</f>
        <v>0.1</v>
      </c>
      <c r="E173" s="58">
        <f t="shared" si="100"/>
        <v>0.1</v>
      </c>
      <c r="F173" s="58">
        <f t="shared" si="100"/>
        <v>0</v>
      </c>
      <c r="G173" s="58">
        <f>SUM(G175)</f>
        <v>0</v>
      </c>
    </row>
    <row r="174" spans="1:7" ht="15" customHeight="1" x14ac:dyDescent="0.25">
      <c r="A174" s="40"/>
      <c r="B174" s="48" t="s">
        <v>22</v>
      </c>
      <c r="C174" s="90"/>
      <c r="D174" s="65">
        <f t="shared" ref="D174" si="101">SUM(G174+E174)</f>
        <v>0.1</v>
      </c>
      <c r="E174" s="35">
        <f>SUM(E175)</f>
        <v>0.1</v>
      </c>
      <c r="F174" s="5"/>
      <c r="G174" s="6"/>
    </row>
    <row r="175" spans="1:7" ht="15" customHeight="1" x14ac:dyDescent="0.25">
      <c r="A175" s="37"/>
      <c r="B175" s="67" t="s">
        <v>18</v>
      </c>
      <c r="C175" s="91"/>
      <c r="D175" s="61">
        <f>SUM(G175+E175)</f>
        <v>0.1</v>
      </c>
      <c r="E175" s="62">
        <v>0.1</v>
      </c>
      <c r="F175" s="5"/>
      <c r="G175" s="63"/>
    </row>
    <row r="176" spans="1:7" ht="18" customHeight="1" x14ac:dyDescent="0.25">
      <c r="A176" s="113" t="s">
        <v>49</v>
      </c>
      <c r="B176" s="72" t="s">
        <v>50</v>
      </c>
      <c r="C176" s="70"/>
      <c r="D176" s="71">
        <f t="shared" ref="D176" si="102">SUM(G176+E176)</f>
        <v>18.899999999999999</v>
      </c>
      <c r="E176" s="71">
        <f t="shared" ref="E176:F176" si="103">SUM(E177+E180+E185)</f>
        <v>18.899999999999999</v>
      </c>
      <c r="F176" s="71">
        <f t="shared" si="103"/>
        <v>0</v>
      </c>
      <c r="G176" s="71">
        <f>SUM(G177+G180+G185)</f>
        <v>0</v>
      </c>
    </row>
    <row r="177" spans="1:7" ht="15" customHeight="1" x14ac:dyDescent="0.25">
      <c r="A177" s="114"/>
      <c r="B177" s="49" t="s">
        <v>137</v>
      </c>
      <c r="C177" s="45" t="s">
        <v>14</v>
      </c>
      <c r="D177" s="46">
        <f>SUM(D178)</f>
        <v>0.6</v>
      </c>
      <c r="E177" s="46">
        <f>SUM(E178)</f>
        <v>0.6</v>
      </c>
      <c r="F177" s="46">
        <f>SUM(F178)</f>
        <v>0</v>
      </c>
      <c r="G177" s="46">
        <f>SUM(G178)</f>
        <v>0</v>
      </c>
    </row>
    <row r="178" spans="1:7" ht="15" customHeight="1" x14ac:dyDescent="0.25">
      <c r="A178" s="114"/>
      <c r="B178" s="50" t="s">
        <v>22</v>
      </c>
      <c r="C178" s="90"/>
      <c r="D178" s="65">
        <f t="shared" ref="D178" si="104">SUM(G178+E178)</f>
        <v>0.6</v>
      </c>
      <c r="E178" s="5">
        <f>SUM(E179)</f>
        <v>0.6</v>
      </c>
      <c r="F178" s="5"/>
      <c r="G178" s="6"/>
    </row>
    <row r="179" spans="1:7" ht="15" customHeight="1" x14ac:dyDescent="0.25">
      <c r="A179" s="114"/>
      <c r="B179" s="60" t="s">
        <v>18</v>
      </c>
      <c r="C179" s="91"/>
      <c r="D179" s="61">
        <f>SUM(G179+E179)</f>
        <v>0.6</v>
      </c>
      <c r="E179" s="62">
        <v>0.6</v>
      </c>
      <c r="F179" s="5"/>
      <c r="G179" s="63"/>
    </row>
    <row r="180" spans="1:7" ht="27" x14ac:dyDescent="0.25">
      <c r="A180" s="114"/>
      <c r="B180" s="59" t="s">
        <v>140</v>
      </c>
      <c r="C180" s="45" t="s">
        <v>25</v>
      </c>
      <c r="D180" s="58">
        <f t="shared" ref="D180:F180" si="105">SUM(D181+D184)</f>
        <v>18.099999999999998</v>
      </c>
      <c r="E180" s="58">
        <f t="shared" si="105"/>
        <v>18.099999999999998</v>
      </c>
      <c r="F180" s="58">
        <f t="shared" si="105"/>
        <v>0</v>
      </c>
      <c r="G180" s="58">
        <f>SUM(G181+G184)</f>
        <v>0</v>
      </c>
    </row>
    <row r="181" spans="1:7" ht="15" customHeight="1" x14ac:dyDescent="0.25">
      <c r="A181" s="115"/>
      <c r="B181" s="48" t="s">
        <v>22</v>
      </c>
      <c r="C181" s="110"/>
      <c r="D181" s="5">
        <f t="shared" si="20"/>
        <v>17.2</v>
      </c>
      <c r="E181" s="5">
        <f>SUM(E182:E183)</f>
        <v>17.2</v>
      </c>
      <c r="F181" s="5"/>
      <c r="G181" s="5"/>
    </row>
    <row r="182" spans="1:7" s="64" customFormat="1" ht="15" customHeight="1" x14ac:dyDescent="0.2">
      <c r="A182" s="115"/>
      <c r="B182" s="66" t="s">
        <v>18</v>
      </c>
      <c r="C182" s="111"/>
      <c r="D182" s="62">
        <f t="shared" si="20"/>
        <v>0.2</v>
      </c>
      <c r="E182" s="62">
        <v>0.2</v>
      </c>
      <c r="F182" s="62"/>
      <c r="G182" s="62"/>
    </row>
    <row r="183" spans="1:7" s="64" customFormat="1" ht="15" customHeight="1" x14ac:dyDescent="0.2">
      <c r="A183" s="115"/>
      <c r="B183" s="66" t="s">
        <v>19</v>
      </c>
      <c r="C183" s="111"/>
      <c r="D183" s="62">
        <f t="shared" si="20"/>
        <v>17</v>
      </c>
      <c r="E183" s="62">
        <v>17</v>
      </c>
      <c r="F183" s="62"/>
      <c r="G183" s="62"/>
    </row>
    <row r="184" spans="1:7" ht="15" customHeight="1" x14ac:dyDescent="0.25">
      <c r="A184" s="115"/>
      <c r="B184" s="54" t="s">
        <v>20</v>
      </c>
      <c r="C184" s="112"/>
      <c r="D184" s="5">
        <f t="shared" si="20"/>
        <v>0.9</v>
      </c>
      <c r="E184" s="5">
        <v>0.9</v>
      </c>
      <c r="F184" s="13"/>
      <c r="G184" s="13"/>
    </row>
    <row r="185" spans="1:7" ht="15" customHeight="1" x14ac:dyDescent="0.25">
      <c r="A185" s="40"/>
      <c r="B185" s="78" t="s">
        <v>141</v>
      </c>
      <c r="C185" s="45" t="s">
        <v>26</v>
      </c>
      <c r="D185" s="58">
        <f t="shared" ref="D185:F185" si="106">SUM(D187)</f>
        <v>0.2</v>
      </c>
      <c r="E185" s="58">
        <f t="shared" si="106"/>
        <v>0.2</v>
      </c>
      <c r="F185" s="58">
        <f t="shared" si="106"/>
        <v>0</v>
      </c>
      <c r="G185" s="58">
        <f>SUM(G187)</f>
        <v>0</v>
      </c>
    </row>
    <row r="186" spans="1:7" ht="15" customHeight="1" x14ac:dyDescent="0.25">
      <c r="A186" s="40"/>
      <c r="B186" s="48" t="s">
        <v>22</v>
      </c>
      <c r="C186" s="90"/>
      <c r="D186" s="65">
        <f t="shared" ref="D186" si="107">SUM(G186+E186)</f>
        <v>0.2</v>
      </c>
      <c r="E186" s="35">
        <f>SUM(E187)</f>
        <v>0.2</v>
      </c>
      <c r="F186" s="5"/>
      <c r="G186" s="6"/>
    </row>
    <row r="187" spans="1:7" ht="15" customHeight="1" x14ac:dyDescent="0.25">
      <c r="A187" s="37"/>
      <c r="B187" s="67" t="s">
        <v>18</v>
      </c>
      <c r="C187" s="91"/>
      <c r="D187" s="61">
        <f>SUM(G187+E187)</f>
        <v>0.2</v>
      </c>
      <c r="E187" s="62">
        <v>0.2</v>
      </c>
      <c r="F187" s="5"/>
      <c r="G187" s="63"/>
    </row>
    <row r="188" spans="1:7" ht="18" customHeight="1" x14ac:dyDescent="0.25">
      <c r="A188" s="113" t="s">
        <v>51</v>
      </c>
      <c r="B188" s="72" t="s">
        <v>52</v>
      </c>
      <c r="C188" s="70"/>
      <c r="D188" s="71">
        <f t="shared" ref="D188" si="108">SUM(G188+E188)</f>
        <v>37.200000000000003</v>
      </c>
      <c r="E188" s="71">
        <f t="shared" ref="E188:F188" si="109">SUM(E189+E192)</f>
        <v>26.4</v>
      </c>
      <c r="F188" s="71">
        <f t="shared" si="109"/>
        <v>0</v>
      </c>
      <c r="G188" s="71">
        <f>SUM(G189+G192)</f>
        <v>10.8</v>
      </c>
    </row>
    <row r="189" spans="1:7" ht="15" customHeight="1" x14ac:dyDescent="0.25">
      <c r="A189" s="114"/>
      <c r="B189" s="49" t="s">
        <v>137</v>
      </c>
      <c r="C189" s="45" t="s">
        <v>14</v>
      </c>
      <c r="D189" s="46">
        <f>SUM(D190)</f>
        <v>0.6</v>
      </c>
      <c r="E189" s="46">
        <f>SUM(E190)</f>
        <v>0.6</v>
      </c>
      <c r="F189" s="46">
        <f>SUM(F190)</f>
        <v>0</v>
      </c>
      <c r="G189" s="46">
        <f>SUM(G190)</f>
        <v>0</v>
      </c>
    </row>
    <row r="190" spans="1:7" ht="15" customHeight="1" x14ac:dyDescent="0.25">
      <c r="A190" s="114"/>
      <c r="B190" s="50" t="s">
        <v>22</v>
      </c>
      <c r="C190" s="90"/>
      <c r="D190" s="65">
        <f t="shared" ref="D190" si="110">SUM(G190+E190)</f>
        <v>0.6</v>
      </c>
      <c r="E190" s="5">
        <f>SUM(E191)</f>
        <v>0.6</v>
      </c>
      <c r="F190" s="5"/>
      <c r="G190" s="6"/>
    </row>
    <row r="191" spans="1:7" ht="15" customHeight="1" x14ac:dyDescent="0.25">
      <c r="A191" s="114"/>
      <c r="B191" s="60" t="s">
        <v>18</v>
      </c>
      <c r="C191" s="91"/>
      <c r="D191" s="61">
        <f>SUM(G191+E191)</f>
        <v>0.6</v>
      </c>
      <c r="E191" s="62">
        <v>0.6</v>
      </c>
      <c r="F191" s="5"/>
      <c r="G191" s="63"/>
    </row>
    <row r="192" spans="1:7" ht="27" x14ac:dyDescent="0.25">
      <c r="A192" s="114"/>
      <c r="B192" s="59" t="s">
        <v>140</v>
      </c>
      <c r="C192" s="45" t="s">
        <v>25</v>
      </c>
      <c r="D192" s="58">
        <f t="shared" ref="D192:F192" si="111">SUM(D193+D197)</f>
        <v>36.6</v>
      </c>
      <c r="E192" s="58">
        <f t="shared" si="111"/>
        <v>25.799999999999997</v>
      </c>
      <c r="F192" s="58">
        <f t="shared" si="111"/>
        <v>0</v>
      </c>
      <c r="G192" s="58">
        <f>SUM(G193+G197)</f>
        <v>10.8</v>
      </c>
    </row>
    <row r="193" spans="1:7" ht="15" customHeight="1" x14ac:dyDescent="0.25">
      <c r="A193" s="115"/>
      <c r="B193" s="48" t="s">
        <v>22</v>
      </c>
      <c r="C193" s="110"/>
      <c r="D193" s="5">
        <f t="shared" si="20"/>
        <v>34.200000000000003</v>
      </c>
      <c r="E193" s="5">
        <f>SUM(E194:E196)</f>
        <v>23.4</v>
      </c>
      <c r="F193" s="5"/>
      <c r="G193" s="5">
        <f t="shared" ref="G193" si="112">SUM(G194:G196)</f>
        <v>10.8</v>
      </c>
    </row>
    <row r="194" spans="1:7" s="64" customFormat="1" ht="15" customHeight="1" x14ac:dyDescent="0.2">
      <c r="A194" s="115"/>
      <c r="B194" s="66" t="s">
        <v>18</v>
      </c>
      <c r="C194" s="111"/>
      <c r="D194" s="62">
        <f t="shared" si="20"/>
        <v>0.4</v>
      </c>
      <c r="E194" s="62">
        <v>0.4</v>
      </c>
      <c r="F194" s="62"/>
      <c r="G194" s="62"/>
    </row>
    <row r="195" spans="1:7" s="64" customFormat="1" ht="15" customHeight="1" x14ac:dyDescent="0.2">
      <c r="A195" s="115"/>
      <c r="B195" s="66" t="s">
        <v>19</v>
      </c>
      <c r="C195" s="111"/>
      <c r="D195" s="62">
        <f t="shared" si="20"/>
        <v>30.8</v>
      </c>
      <c r="E195" s="62">
        <v>20</v>
      </c>
      <c r="F195" s="62"/>
      <c r="G195" s="62">
        <v>10.8</v>
      </c>
    </row>
    <row r="196" spans="1:7" s="64" customFormat="1" ht="15" customHeight="1" x14ac:dyDescent="0.2">
      <c r="A196" s="115"/>
      <c r="B196" s="66" t="s">
        <v>8</v>
      </c>
      <c r="C196" s="111"/>
      <c r="D196" s="62">
        <f t="shared" si="20"/>
        <v>3</v>
      </c>
      <c r="E196" s="62">
        <v>3</v>
      </c>
      <c r="F196" s="62"/>
      <c r="G196" s="62"/>
    </row>
    <row r="197" spans="1:7" ht="15" customHeight="1" x14ac:dyDescent="0.25">
      <c r="A197" s="115"/>
      <c r="B197" s="54" t="s">
        <v>20</v>
      </c>
      <c r="C197" s="112"/>
      <c r="D197" s="5">
        <f t="shared" si="20"/>
        <v>2.4</v>
      </c>
      <c r="E197" s="5">
        <v>2.4</v>
      </c>
      <c r="F197" s="13"/>
      <c r="G197" s="13"/>
    </row>
    <row r="198" spans="1:7" ht="18" customHeight="1" x14ac:dyDescent="0.25">
      <c r="A198" s="113" t="s">
        <v>53</v>
      </c>
      <c r="B198" s="69" t="s">
        <v>54</v>
      </c>
      <c r="C198" s="70"/>
      <c r="D198" s="71">
        <f t="shared" si="20"/>
        <v>39.6</v>
      </c>
      <c r="E198" s="71">
        <f t="shared" ref="E198:F198" si="113">SUM(E199)</f>
        <v>39.6</v>
      </c>
      <c r="F198" s="71">
        <f t="shared" si="113"/>
        <v>0</v>
      </c>
      <c r="G198" s="71">
        <f>SUM(G199)</f>
        <v>0</v>
      </c>
    </row>
    <row r="199" spans="1:7" ht="27" x14ac:dyDescent="0.25">
      <c r="A199" s="114"/>
      <c r="B199" s="59" t="s">
        <v>142</v>
      </c>
      <c r="C199" s="55" t="s">
        <v>21</v>
      </c>
      <c r="D199" s="58">
        <f t="shared" ref="D199:F199" si="114">SUM(D200+D203)</f>
        <v>39.6</v>
      </c>
      <c r="E199" s="58">
        <f t="shared" si="114"/>
        <v>39.6</v>
      </c>
      <c r="F199" s="58">
        <f t="shared" si="114"/>
        <v>0</v>
      </c>
      <c r="G199" s="58">
        <f>SUM(G200+G203)</f>
        <v>0</v>
      </c>
    </row>
    <row r="200" spans="1:7" ht="15" customHeight="1" x14ac:dyDescent="0.25">
      <c r="A200" s="115"/>
      <c r="B200" s="48" t="s">
        <v>22</v>
      </c>
      <c r="C200" s="92"/>
      <c r="D200" s="5">
        <f t="shared" si="20"/>
        <v>39</v>
      </c>
      <c r="E200" s="5">
        <f>SUM(E201:E202)</f>
        <v>39</v>
      </c>
      <c r="F200" s="5"/>
      <c r="G200" s="5"/>
    </row>
    <row r="201" spans="1:7" s="64" customFormat="1" ht="15" customHeight="1" x14ac:dyDescent="0.2">
      <c r="A201" s="115"/>
      <c r="B201" s="66" t="s">
        <v>18</v>
      </c>
      <c r="C201" s="93"/>
      <c r="D201" s="62">
        <f t="shared" si="20"/>
        <v>9</v>
      </c>
      <c r="E201" s="62">
        <v>9</v>
      </c>
      <c r="F201" s="75"/>
      <c r="G201" s="75"/>
    </row>
    <row r="202" spans="1:7" s="64" customFormat="1" ht="15" customHeight="1" x14ac:dyDescent="0.2">
      <c r="A202" s="115"/>
      <c r="B202" s="66" t="s">
        <v>19</v>
      </c>
      <c r="C202" s="93"/>
      <c r="D202" s="62">
        <f t="shared" si="20"/>
        <v>30</v>
      </c>
      <c r="E202" s="62">
        <v>30</v>
      </c>
      <c r="F202" s="75"/>
      <c r="G202" s="62"/>
    </row>
    <row r="203" spans="1:7" ht="15" customHeight="1" x14ac:dyDescent="0.25">
      <c r="A203" s="125"/>
      <c r="B203" s="54" t="s">
        <v>20</v>
      </c>
      <c r="C203" s="94"/>
      <c r="D203" s="5">
        <f t="shared" ref="D203:D204" si="115">SUM(G203+E203)</f>
        <v>0.6</v>
      </c>
      <c r="E203" s="5">
        <v>0.6</v>
      </c>
      <c r="F203" s="13"/>
      <c r="G203" s="14"/>
    </row>
    <row r="204" spans="1:7" ht="18" customHeight="1" x14ac:dyDescent="0.25">
      <c r="A204" s="113" t="s">
        <v>55</v>
      </c>
      <c r="B204" s="69" t="s">
        <v>56</v>
      </c>
      <c r="C204" s="70"/>
      <c r="D204" s="71">
        <f t="shared" si="115"/>
        <v>23.3</v>
      </c>
      <c r="E204" s="71">
        <f t="shared" ref="E204:F204" si="116">SUM(E205)</f>
        <v>23.3</v>
      </c>
      <c r="F204" s="71">
        <f t="shared" si="116"/>
        <v>0</v>
      </c>
      <c r="G204" s="71">
        <f>SUM(G205)</f>
        <v>0</v>
      </c>
    </row>
    <row r="205" spans="1:7" ht="27" x14ac:dyDescent="0.25">
      <c r="A205" s="114"/>
      <c r="B205" s="59" t="s">
        <v>142</v>
      </c>
      <c r="C205" s="55" t="s">
        <v>21</v>
      </c>
      <c r="D205" s="58">
        <f t="shared" ref="D205:F205" si="117">SUM(D206)</f>
        <v>23.3</v>
      </c>
      <c r="E205" s="58">
        <f t="shared" si="117"/>
        <v>23.3</v>
      </c>
      <c r="F205" s="58">
        <f t="shared" si="117"/>
        <v>0</v>
      </c>
      <c r="G205" s="58">
        <f>SUM(G206)</f>
        <v>0</v>
      </c>
    </row>
    <row r="206" spans="1:7" ht="15" customHeight="1" x14ac:dyDescent="0.25">
      <c r="A206" s="115"/>
      <c r="B206" s="48" t="s">
        <v>22</v>
      </c>
      <c r="C206" s="92"/>
      <c r="D206" s="5">
        <f t="shared" ref="D206:D251" si="118">SUM(G206+E206)</f>
        <v>23.3</v>
      </c>
      <c r="E206" s="5">
        <f>SUM(E207:E208)</f>
        <v>23.3</v>
      </c>
      <c r="F206" s="5"/>
      <c r="G206" s="5"/>
    </row>
    <row r="207" spans="1:7" s="64" customFormat="1" ht="15" customHeight="1" x14ac:dyDescent="0.2">
      <c r="A207" s="115"/>
      <c r="B207" s="66" t="s">
        <v>18</v>
      </c>
      <c r="C207" s="93"/>
      <c r="D207" s="62">
        <f t="shared" si="118"/>
        <v>3.3</v>
      </c>
      <c r="E207" s="62">
        <v>3.3</v>
      </c>
      <c r="F207" s="75"/>
      <c r="G207" s="75"/>
    </row>
    <row r="208" spans="1:7" s="64" customFormat="1" ht="15" customHeight="1" x14ac:dyDescent="0.2">
      <c r="A208" s="125"/>
      <c r="B208" s="67" t="s">
        <v>19</v>
      </c>
      <c r="C208" s="94"/>
      <c r="D208" s="62">
        <f t="shared" si="118"/>
        <v>20</v>
      </c>
      <c r="E208" s="62">
        <v>20</v>
      </c>
      <c r="F208" s="75"/>
      <c r="G208" s="62"/>
    </row>
    <row r="209" spans="1:7" ht="18" customHeight="1" x14ac:dyDescent="0.25">
      <c r="A209" s="128" t="s">
        <v>57</v>
      </c>
      <c r="B209" s="69" t="s">
        <v>58</v>
      </c>
      <c r="C209" s="79"/>
      <c r="D209" s="71">
        <f t="shared" si="118"/>
        <v>37.200000000000003</v>
      </c>
      <c r="E209" s="71">
        <f t="shared" ref="E209:F209" si="119">SUM(E210+E216)</f>
        <v>6.8000000000000007</v>
      </c>
      <c r="F209" s="71">
        <f t="shared" si="119"/>
        <v>0</v>
      </c>
      <c r="G209" s="71">
        <f>SUM(G210+G216)</f>
        <v>30.4</v>
      </c>
    </row>
    <row r="210" spans="1:7" ht="27" x14ac:dyDescent="0.25">
      <c r="A210" s="115"/>
      <c r="B210" s="59" t="s">
        <v>142</v>
      </c>
      <c r="C210" s="55" t="s">
        <v>21</v>
      </c>
      <c r="D210" s="58">
        <f t="shared" ref="D210:F210" si="120">SUM(D211+D215)</f>
        <v>36.799999999999997</v>
      </c>
      <c r="E210" s="58">
        <f t="shared" si="120"/>
        <v>6.8000000000000007</v>
      </c>
      <c r="F210" s="58">
        <f t="shared" si="120"/>
        <v>0</v>
      </c>
      <c r="G210" s="58">
        <f>SUM(G211+G215)</f>
        <v>30</v>
      </c>
    </row>
    <row r="211" spans="1:7" ht="15" customHeight="1" x14ac:dyDescent="0.25">
      <c r="A211" s="115"/>
      <c r="B211" s="48" t="s">
        <v>22</v>
      </c>
      <c r="C211" s="92"/>
      <c r="D211" s="5">
        <f t="shared" si="118"/>
        <v>33.299999999999997</v>
      </c>
      <c r="E211" s="5">
        <f t="shared" ref="E211" si="121">SUM(E212:E214)</f>
        <v>3.3000000000000003</v>
      </c>
      <c r="F211" s="5"/>
      <c r="G211" s="5">
        <f>SUM(G212:G214)</f>
        <v>30</v>
      </c>
    </row>
    <row r="212" spans="1:7" s="64" customFormat="1" ht="15" customHeight="1" x14ac:dyDescent="0.2">
      <c r="A212" s="115"/>
      <c r="B212" s="66" t="s">
        <v>18</v>
      </c>
      <c r="C212" s="93"/>
      <c r="D212" s="62">
        <f t="shared" si="118"/>
        <v>2.2000000000000002</v>
      </c>
      <c r="E212" s="62">
        <v>2.2000000000000002</v>
      </c>
      <c r="F212" s="75"/>
      <c r="G212" s="75"/>
    </row>
    <row r="213" spans="1:7" s="64" customFormat="1" ht="15" customHeight="1" x14ac:dyDescent="0.2">
      <c r="A213" s="115"/>
      <c r="B213" s="66" t="s">
        <v>19</v>
      </c>
      <c r="C213" s="93"/>
      <c r="D213" s="62">
        <f t="shared" si="118"/>
        <v>30</v>
      </c>
      <c r="E213" s="62"/>
      <c r="F213" s="75"/>
      <c r="G213" s="62">
        <v>30</v>
      </c>
    </row>
    <row r="214" spans="1:7" s="64" customFormat="1" ht="15" customHeight="1" x14ac:dyDescent="0.2">
      <c r="A214" s="115"/>
      <c r="B214" s="66" t="s">
        <v>8</v>
      </c>
      <c r="C214" s="93"/>
      <c r="D214" s="62">
        <f t="shared" si="118"/>
        <v>1.1000000000000001</v>
      </c>
      <c r="E214" s="62">
        <v>1.1000000000000001</v>
      </c>
      <c r="F214" s="75"/>
      <c r="G214" s="62"/>
    </row>
    <row r="215" spans="1:7" ht="15" customHeight="1" x14ac:dyDescent="0.25">
      <c r="A215" s="115"/>
      <c r="B215" s="54" t="s">
        <v>20</v>
      </c>
      <c r="C215" s="94"/>
      <c r="D215" s="5">
        <f t="shared" si="118"/>
        <v>3.5</v>
      </c>
      <c r="E215" s="5">
        <v>3.5</v>
      </c>
      <c r="F215" s="13"/>
      <c r="G215" s="14"/>
    </row>
    <row r="216" spans="1:7" ht="27" x14ac:dyDescent="0.25">
      <c r="A216" s="115"/>
      <c r="B216" s="59" t="s">
        <v>140</v>
      </c>
      <c r="C216" s="45" t="s">
        <v>25</v>
      </c>
      <c r="D216" s="58">
        <f t="shared" ref="D216:F216" si="122">SUM(D217)</f>
        <v>0.4</v>
      </c>
      <c r="E216" s="58">
        <f t="shared" si="122"/>
        <v>0</v>
      </c>
      <c r="F216" s="58">
        <f t="shared" si="122"/>
        <v>0</v>
      </c>
      <c r="G216" s="58">
        <f>SUM(G217)</f>
        <v>0.4</v>
      </c>
    </row>
    <row r="217" spans="1:7" ht="15" customHeight="1" x14ac:dyDescent="0.25">
      <c r="A217" s="115"/>
      <c r="B217" s="48" t="s">
        <v>22</v>
      </c>
      <c r="C217" s="90"/>
      <c r="D217" s="65">
        <f t="shared" ref="D217" si="123">SUM(G217+E217)</f>
        <v>0.4</v>
      </c>
      <c r="E217" s="5"/>
      <c r="F217" s="5"/>
      <c r="G217" s="5">
        <f t="shared" ref="G217" si="124">SUM(G218)</f>
        <v>0.4</v>
      </c>
    </row>
    <row r="218" spans="1:7" ht="15" customHeight="1" x14ac:dyDescent="0.25">
      <c r="A218" s="125"/>
      <c r="B218" s="67" t="s">
        <v>8</v>
      </c>
      <c r="C218" s="91"/>
      <c r="D218" s="61">
        <f>SUM(G218+E218)</f>
        <v>0.4</v>
      </c>
      <c r="E218" s="62"/>
      <c r="F218" s="5"/>
      <c r="G218" s="62">
        <v>0.4</v>
      </c>
    </row>
    <row r="219" spans="1:7" ht="18" customHeight="1" x14ac:dyDescent="0.25">
      <c r="A219" s="113" t="s">
        <v>59</v>
      </c>
      <c r="B219" s="69" t="s">
        <v>60</v>
      </c>
      <c r="C219" s="73"/>
      <c r="D219" s="71">
        <f t="shared" ref="D219" si="125">SUM(G219+E219)</f>
        <v>48</v>
      </c>
      <c r="E219" s="71">
        <f t="shared" ref="E219:F219" si="126">SUM(E220)</f>
        <v>48</v>
      </c>
      <c r="F219" s="71">
        <f t="shared" si="126"/>
        <v>0</v>
      </c>
      <c r="G219" s="71">
        <f>SUM(G220)</f>
        <v>0</v>
      </c>
    </row>
    <row r="220" spans="1:7" ht="27" x14ac:dyDescent="0.25">
      <c r="A220" s="114"/>
      <c r="B220" s="59" t="s">
        <v>142</v>
      </c>
      <c r="C220" s="55" t="s">
        <v>21</v>
      </c>
      <c r="D220" s="58">
        <f t="shared" ref="D220:F220" si="127">SUM(D221+D225)</f>
        <v>48</v>
      </c>
      <c r="E220" s="58">
        <f t="shared" si="127"/>
        <v>48</v>
      </c>
      <c r="F220" s="58">
        <f t="shared" si="127"/>
        <v>0</v>
      </c>
      <c r="G220" s="58">
        <f>SUM(G221+G225)</f>
        <v>0</v>
      </c>
    </row>
    <row r="221" spans="1:7" ht="15" customHeight="1" x14ac:dyDescent="0.25">
      <c r="A221" s="115"/>
      <c r="B221" s="48" t="s">
        <v>22</v>
      </c>
      <c r="C221" s="92"/>
      <c r="D221" s="5">
        <f>SUM(G221+E221)</f>
        <v>36.6</v>
      </c>
      <c r="E221" s="5">
        <f>SUM(E222:E224)</f>
        <v>36.6</v>
      </c>
      <c r="F221" s="5"/>
      <c r="G221" s="5"/>
    </row>
    <row r="222" spans="1:7" s="64" customFormat="1" ht="15" customHeight="1" x14ac:dyDescent="0.2">
      <c r="A222" s="115"/>
      <c r="B222" s="66" t="s">
        <v>18</v>
      </c>
      <c r="C222" s="93"/>
      <c r="D222" s="62">
        <f>SUM(G222+E222)</f>
        <v>5.0999999999999996</v>
      </c>
      <c r="E222" s="62">
        <v>5.0999999999999996</v>
      </c>
      <c r="F222" s="75"/>
      <c r="G222" s="75"/>
    </row>
    <row r="223" spans="1:7" s="64" customFormat="1" ht="15" customHeight="1" x14ac:dyDescent="0.2">
      <c r="A223" s="115"/>
      <c r="B223" s="66" t="s">
        <v>19</v>
      </c>
      <c r="C223" s="93"/>
      <c r="D223" s="62">
        <f>SUM(G223+E223)</f>
        <v>30</v>
      </c>
      <c r="E223" s="62">
        <v>30</v>
      </c>
      <c r="F223" s="75"/>
      <c r="G223" s="62"/>
    </row>
    <row r="224" spans="1:7" s="64" customFormat="1" ht="15" customHeight="1" x14ac:dyDescent="0.2">
      <c r="A224" s="115"/>
      <c r="B224" s="66" t="s">
        <v>8</v>
      </c>
      <c r="C224" s="93"/>
      <c r="D224" s="62">
        <f>SUM(G224+E224)</f>
        <v>1.5</v>
      </c>
      <c r="E224" s="62">
        <v>1.5</v>
      </c>
      <c r="F224" s="75"/>
      <c r="G224" s="62"/>
    </row>
    <row r="225" spans="1:7" ht="15" customHeight="1" x14ac:dyDescent="0.25">
      <c r="A225" s="125"/>
      <c r="B225" s="54" t="s">
        <v>20</v>
      </c>
      <c r="C225" s="94"/>
      <c r="D225" s="5">
        <f t="shared" ref="D225" si="128">SUM(G225+E225)</f>
        <v>11.4</v>
      </c>
      <c r="E225" s="5">
        <v>11.4</v>
      </c>
      <c r="F225" s="13"/>
      <c r="G225" s="5"/>
    </row>
    <row r="226" spans="1:7" ht="18" customHeight="1" x14ac:dyDescent="0.25">
      <c r="A226" s="126" t="s">
        <v>61</v>
      </c>
      <c r="B226" s="69" t="s">
        <v>62</v>
      </c>
      <c r="C226" s="73"/>
      <c r="D226" s="71">
        <f t="shared" ref="D226" si="129">SUM(G226+E226)</f>
        <v>40.5</v>
      </c>
      <c r="E226" s="71">
        <f t="shared" ref="E226:F226" si="130">SUM(E227)</f>
        <v>29</v>
      </c>
      <c r="F226" s="71">
        <f t="shared" si="130"/>
        <v>0</v>
      </c>
      <c r="G226" s="71">
        <f>SUM(G227)</f>
        <v>11.5</v>
      </c>
    </row>
    <row r="227" spans="1:7" ht="27" x14ac:dyDescent="0.25">
      <c r="A227" s="126"/>
      <c r="B227" s="59" t="s">
        <v>142</v>
      </c>
      <c r="C227" s="55" t="s">
        <v>21</v>
      </c>
      <c r="D227" s="58">
        <f t="shared" ref="D227:F227" si="131">SUM(D228)</f>
        <v>40.5</v>
      </c>
      <c r="E227" s="58">
        <f t="shared" si="131"/>
        <v>29</v>
      </c>
      <c r="F227" s="58">
        <f t="shared" si="131"/>
        <v>0</v>
      </c>
      <c r="G227" s="58">
        <f>SUM(G228)</f>
        <v>11.5</v>
      </c>
    </row>
    <row r="228" spans="1:7" ht="15" customHeight="1" x14ac:dyDescent="0.25">
      <c r="A228" s="127"/>
      <c r="B228" s="48" t="s">
        <v>22</v>
      </c>
      <c r="C228" s="99"/>
      <c r="D228" s="5">
        <f t="shared" si="118"/>
        <v>40.5</v>
      </c>
      <c r="E228" s="5">
        <f>SUM(E229:E230)</f>
        <v>29</v>
      </c>
      <c r="F228" s="5"/>
      <c r="G228" s="5">
        <f t="shared" ref="G228" si="132">SUM(G229:G230)</f>
        <v>11.5</v>
      </c>
    </row>
    <row r="229" spans="1:7" s="64" customFormat="1" ht="15" customHeight="1" x14ac:dyDescent="0.2">
      <c r="A229" s="127"/>
      <c r="B229" s="66" t="s">
        <v>18</v>
      </c>
      <c r="C229" s="93"/>
      <c r="D229" s="62">
        <f t="shared" si="118"/>
        <v>0.5</v>
      </c>
      <c r="E229" s="62">
        <v>0.5</v>
      </c>
      <c r="F229" s="75"/>
      <c r="G229" s="75"/>
    </row>
    <row r="230" spans="1:7" s="64" customFormat="1" ht="15" customHeight="1" x14ac:dyDescent="0.2">
      <c r="A230" s="127"/>
      <c r="B230" s="67" t="s">
        <v>19</v>
      </c>
      <c r="C230" s="94"/>
      <c r="D230" s="62">
        <f t="shared" si="118"/>
        <v>40</v>
      </c>
      <c r="E230" s="62">
        <v>28.5</v>
      </c>
      <c r="F230" s="75"/>
      <c r="G230" s="62">
        <v>11.5</v>
      </c>
    </row>
    <row r="231" spans="1:7" ht="18" customHeight="1" x14ac:dyDescent="0.25">
      <c r="A231" s="126" t="s">
        <v>63</v>
      </c>
      <c r="B231" s="80" t="s">
        <v>64</v>
      </c>
      <c r="C231" s="81"/>
      <c r="D231" s="82">
        <f t="shared" si="118"/>
        <v>50.1</v>
      </c>
      <c r="E231" s="82">
        <f t="shared" ref="E231:F231" si="133">SUM(E232)</f>
        <v>10.4</v>
      </c>
      <c r="F231" s="82">
        <f t="shared" si="133"/>
        <v>0</v>
      </c>
      <c r="G231" s="82">
        <f>SUM(G232)</f>
        <v>39.700000000000003</v>
      </c>
    </row>
    <row r="232" spans="1:7" ht="27" x14ac:dyDescent="0.25">
      <c r="A232" s="126"/>
      <c r="B232" s="59" t="s">
        <v>142</v>
      </c>
      <c r="C232" s="55" t="s">
        <v>21</v>
      </c>
      <c r="D232" s="58">
        <f t="shared" ref="D232:F232" si="134">SUM(D233+D237)</f>
        <v>50.099999999999994</v>
      </c>
      <c r="E232" s="58">
        <f t="shared" si="134"/>
        <v>10.4</v>
      </c>
      <c r="F232" s="58">
        <f t="shared" si="134"/>
        <v>0</v>
      </c>
      <c r="G232" s="58">
        <f>SUM(G233+G237)</f>
        <v>39.700000000000003</v>
      </c>
    </row>
    <row r="233" spans="1:7" ht="15" customHeight="1" x14ac:dyDescent="0.25">
      <c r="A233" s="127"/>
      <c r="B233" s="48" t="s">
        <v>22</v>
      </c>
      <c r="C233" s="100"/>
      <c r="D233" s="5">
        <f t="shared" ref="D233:E233" si="135">SUM(D234:D236)</f>
        <v>44.3</v>
      </c>
      <c r="E233" s="5">
        <f t="shared" si="135"/>
        <v>4.6000000000000005</v>
      </c>
      <c r="F233" s="5"/>
      <c r="G233" s="5">
        <f>SUM(G234:G236)</f>
        <v>39.700000000000003</v>
      </c>
    </row>
    <row r="234" spans="1:7" s="64" customFormat="1" ht="15" customHeight="1" x14ac:dyDescent="0.2">
      <c r="A234" s="127"/>
      <c r="B234" s="66" t="s">
        <v>18</v>
      </c>
      <c r="C234" s="97"/>
      <c r="D234" s="62">
        <f t="shared" si="118"/>
        <v>2.4</v>
      </c>
      <c r="E234" s="62">
        <v>2.4</v>
      </c>
      <c r="F234" s="75"/>
      <c r="G234" s="75"/>
    </row>
    <row r="235" spans="1:7" s="64" customFormat="1" ht="15" customHeight="1" x14ac:dyDescent="0.2">
      <c r="A235" s="127"/>
      <c r="B235" s="66" t="s">
        <v>19</v>
      </c>
      <c r="C235" s="97"/>
      <c r="D235" s="62">
        <f t="shared" si="118"/>
        <v>41.5</v>
      </c>
      <c r="E235" s="62">
        <v>1.8</v>
      </c>
      <c r="F235" s="75"/>
      <c r="G235" s="62">
        <v>39.700000000000003</v>
      </c>
    </row>
    <row r="236" spans="1:7" s="64" customFormat="1" ht="15" customHeight="1" x14ac:dyDescent="0.2">
      <c r="A236" s="127"/>
      <c r="B236" s="66" t="s">
        <v>8</v>
      </c>
      <c r="C236" s="97"/>
      <c r="D236" s="62">
        <f t="shared" si="118"/>
        <v>0.4</v>
      </c>
      <c r="E236" s="62">
        <v>0.4</v>
      </c>
      <c r="F236" s="75"/>
      <c r="G236" s="62"/>
    </row>
    <row r="237" spans="1:7" ht="15" customHeight="1" x14ac:dyDescent="0.25">
      <c r="A237" s="127"/>
      <c r="B237" s="54" t="s">
        <v>20</v>
      </c>
      <c r="C237" s="98"/>
      <c r="D237" s="5">
        <f t="shared" si="118"/>
        <v>5.8</v>
      </c>
      <c r="E237" s="5">
        <v>5.8</v>
      </c>
      <c r="F237" s="13"/>
      <c r="G237" s="14"/>
    </row>
    <row r="238" spans="1:7" ht="18" customHeight="1" x14ac:dyDescent="0.25">
      <c r="A238" s="126" t="s">
        <v>65</v>
      </c>
      <c r="B238" s="69" t="s">
        <v>66</v>
      </c>
      <c r="C238" s="79"/>
      <c r="D238" s="71">
        <f t="shared" si="118"/>
        <v>61.5</v>
      </c>
      <c r="E238" s="71">
        <f t="shared" ref="E238:F238" si="136">SUM(E239)</f>
        <v>32.5</v>
      </c>
      <c r="F238" s="71">
        <f t="shared" si="136"/>
        <v>0</v>
      </c>
      <c r="G238" s="71">
        <f>SUM(G239)</f>
        <v>29</v>
      </c>
    </row>
    <row r="239" spans="1:7" ht="27" x14ac:dyDescent="0.25">
      <c r="A239" s="126"/>
      <c r="B239" s="59" t="s">
        <v>142</v>
      </c>
      <c r="C239" s="55" t="s">
        <v>21</v>
      </c>
      <c r="D239" s="58">
        <f t="shared" ref="D239:F239" si="137">SUM(D240+D244)</f>
        <v>61.5</v>
      </c>
      <c r="E239" s="58">
        <f t="shared" si="137"/>
        <v>32.5</v>
      </c>
      <c r="F239" s="58">
        <f t="shared" si="137"/>
        <v>0</v>
      </c>
      <c r="G239" s="58">
        <f>SUM(G240+G244)</f>
        <v>29</v>
      </c>
    </row>
    <row r="240" spans="1:7" ht="15" customHeight="1" x14ac:dyDescent="0.25">
      <c r="A240" s="127"/>
      <c r="B240" s="48" t="s">
        <v>22</v>
      </c>
      <c r="C240" s="92"/>
      <c r="D240" s="5">
        <f t="shared" si="118"/>
        <v>60.6</v>
      </c>
      <c r="E240" s="5">
        <f t="shared" ref="E240" si="138">SUM(E241:E243)</f>
        <v>31.6</v>
      </c>
      <c r="F240" s="5"/>
      <c r="G240" s="5">
        <f>SUM(G241:G243)</f>
        <v>29</v>
      </c>
    </row>
    <row r="241" spans="1:7" s="64" customFormat="1" ht="15" customHeight="1" x14ac:dyDescent="0.2">
      <c r="A241" s="127"/>
      <c r="B241" s="66" t="s">
        <v>18</v>
      </c>
      <c r="C241" s="93"/>
      <c r="D241" s="62">
        <f t="shared" si="118"/>
        <v>10</v>
      </c>
      <c r="E241" s="62">
        <v>10</v>
      </c>
      <c r="F241" s="75"/>
      <c r="G241" s="75"/>
    </row>
    <row r="242" spans="1:7" s="64" customFormat="1" ht="15" customHeight="1" x14ac:dyDescent="0.2">
      <c r="A242" s="127"/>
      <c r="B242" s="66" t="s">
        <v>19</v>
      </c>
      <c r="C242" s="93"/>
      <c r="D242" s="62">
        <f t="shared" si="118"/>
        <v>49</v>
      </c>
      <c r="E242" s="62">
        <v>20</v>
      </c>
      <c r="F242" s="75"/>
      <c r="G242" s="62">
        <v>29</v>
      </c>
    </row>
    <row r="243" spans="1:7" s="64" customFormat="1" ht="15" customHeight="1" x14ac:dyDescent="0.2">
      <c r="A243" s="127"/>
      <c r="B243" s="66" t="s">
        <v>8</v>
      </c>
      <c r="C243" s="93"/>
      <c r="D243" s="62">
        <f t="shared" si="118"/>
        <v>1.6</v>
      </c>
      <c r="E243" s="62">
        <v>1.6</v>
      </c>
      <c r="F243" s="75"/>
      <c r="G243" s="62"/>
    </row>
    <row r="244" spans="1:7" ht="15" customHeight="1" x14ac:dyDescent="0.25">
      <c r="A244" s="127"/>
      <c r="B244" s="54" t="s">
        <v>20</v>
      </c>
      <c r="C244" s="94"/>
      <c r="D244" s="5">
        <f t="shared" si="118"/>
        <v>0.9</v>
      </c>
      <c r="E244" s="5">
        <v>0.9</v>
      </c>
      <c r="F244" s="13"/>
      <c r="G244" s="14"/>
    </row>
    <row r="245" spans="1:7" ht="18" customHeight="1" x14ac:dyDescent="0.25">
      <c r="A245" s="113" t="s">
        <v>67</v>
      </c>
      <c r="B245" s="69" t="s">
        <v>69</v>
      </c>
      <c r="C245" s="79"/>
      <c r="D245" s="71">
        <f t="shared" si="118"/>
        <v>44.6</v>
      </c>
      <c r="E245" s="71">
        <f t="shared" ref="E245:F245" si="139">SUM(E246)</f>
        <v>4.5999999999999996</v>
      </c>
      <c r="F245" s="71">
        <f t="shared" si="139"/>
        <v>0</v>
      </c>
      <c r="G245" s="71">
        <f>SUM(G246)</f>
        <v>40</v>
      </c>
    </row>
    <row r="246" spans="1:7" ht="27" x14ac:dyDescent="0.25">
      <c r="A246" s="114"/>
      <c r="B246" s="59" t="s">
        <v>142</v>
      </c>
      <c r="C246" s="55" t="s">
        <v>21</v>
      </c>
      <c r="D246" s="58">
        <f t="shared" ref="D246:F246" si="140">SUM(D247+D250)</f>
        <v>44.599999999999994</v>
      </c>
      <c r="E246" s="58">
        <f t="shared" si="140"/>
        <v>4.5999999999999996</v>
      </c>
      <c r="F246" s="58">
        <f t="shared" si="140"/>
        <v>0</v>
      </c>
      <c r="G246" s="58">
        <f>SUM(G247+G250)</f>
        <v>40</v>
      </c>
    </row>
    <row r="247" spans="1:7" ht="15" customHeight="1" x14ac:dyDescent="0.25">
      <c r="A247" s="115"/>
      <c r="B247" s="48" t="s">
        <v>22</v>
      </c>
      <c r="C247" s="92"/>
      <c r="D247" s="5">
        <f t="shared" ref="D247:D249" si="141">SUM(G247+E247)</f>
        <v>43.8</v>
      </c>
      <c r="E247" s="5">
        <f>SUM(E248:E249)</f>
        <v>3.8</v>
      </c>
      <c r="F247" s="5"/>
      <c r="G247" s="5">
        <f>SUM(G248:G249)</f>
        <v>40</v>
      </c>
    </row>
    <row r="248" spans="1:7" s="64" customFormat="1" ht="15" customHeight="1" x14ac:dyDescent="0.2">
      <c r="A248" s="115"/>
      <c r="B248" s="66" t="s">
        <v>18</v>
      </c>
      <c r="C248" s="93"/>
      <c r="D248" s="62">
        <f t="shared" si="141"/>
        <v>3.8</v>
      </c>
      <c r="E248" s="62">
        <v>3.8</v>
      </c>
      <c r="F248" s="62"/>
      <c r="G248" s="75"/>
    </row>
    <row r="249" spans="1:7" s="64" customFormat="1" ht="15" customHeight="1" x14ac:dyDescent="0.2">
      <c r="A249" s="115"/>
      <c r="B249" s="66" t="s">
        <v>19</v>
      </c>
      <c r="C249" s="93"/>
      <c r="D249" s="62">
        <f t="shared" si="141"/>
        <v>40</v>
      </c>
      <c r="E249" s="62"/>
      <c r="F249" s="62"/>
      <c r="G249" s="62">
        <v>40</v>
      </c>
    </row>
    <row r="250" spans="1:7" ht="15" customHeight="1" x14ac:dyDescent="0.25">
      <c r="A250" s="115"/>
      <c r="B250" s="54" t="s">
        <v>20</v>
      </c>
      <c r="C250" s="94"/>
      <c r="D250" s="5">
        <f t="shared" si="118"/>
        <v>0.8</v>
      </c>
      <c r="E250" s="5">
        <v>0.8</v>
      </c>
      <c r="F250" s="14"/>
      <c r="G250" s="14"/>
    </row>
    <row r="251" spans="1:7" ht="18" customHeight="1" x14ac:dyDescent="0.25">
      <c r="A251" s="113" t="s">
        <v>68</v>
      </c>
      <c r="B251" s="69" t="s">
        <v>74</v>
      </c>
      <c r="C251" s="70"/>
      <c r="D251" s="71">
        <f t="shared" si="118"/>
        <v>12.5</v>
      </c>
      <c r="E251" s="71">
        <f t="shared" ref="E251:F251" si="142">SUM(E252)</f>
        <v>9</v>
      </c>
      <c r="F251" s="71">
        <f t="shared" si="142"/>
        <v>0</v>
      </c>
      <c r="G251" s="71">
        <f>SUM(G252)</f>
        <v>3.5</v>
      </c>
    </row>
    <row r="252" spans="1:7" ht="27" x14ac:dyDescent="0.25">
      <c r="A252" s="114"/>
      <c r="B252" s="59" t="s">
        <v>142</v>
      </c>
      <c r="C252" s="55" t="s">
        <v>21</v>
      </c>
      <c r="D252" s="58">
        <f t="shared" ref="D252" si="143">SUM(D253+D256)</f>
        <v>12.5</v>
      </c>
      <c r="E252" s="58">
        <f t="shared" ref="E252" si="144">SUM(E253+E256)</f>
        <v>9</v>
      </c>
      <c r="F252" s="58">
        <f t="shared" ref="F252" si="145">SUM(F253+F256)</f>
        <v>0</v>
      </c>
      <c r="G252" s="58">
        <f>SUM(G253+G256)</f>
        <v>3.5</v>
      </c>
    </row>
    <row r="253" spans="1:7" ht="15" customHeight="1" x14ac:dyDescent="0.25">
      <c r="A253" s="115"/>
      <c r="B253" s="48" t="s">
        <v>22</v>
      </c>
      <c r="C253" s="92"/>
      <c r="D253" s="5">
        <f>SUM(G253+E253)</f>
        <v>11.8</v>
      </c>
      <c r="E253" s="5">
        <f>SUM(E254:E255)</f>
        <v>8.3000000000000007</v>
      </c>
      <c r="F253" s="5"/>
      <c r="G253" s="5">
        <f t="shared" ref="G253" si="146">SUM(G254:G255)</f>
        <v>3.5</v>
      </c>
    </row>
    <row r="254" spans="1:7" ht="15" customHeight="1" x14ac:dyDescent="0.25">
      <c r="A254" s="115"/>
      <c r="B254" s="85" t="s">
        <v>18</v>
      </c>
      <c r="C254" s="93"/>
      <c r="D254" s="9">
        <f>SUM(G254+E254)</f>
        <v>3.3</v>
      </c>
      <c r="E254" s="9">
        <v>3.3</v>
      </c>
      <c r="F254" s="5"/>
      <c r="G254" s="5"/>
    </row>
    <row r="255" spans="1:7" ht="15" customHeight="1" x14ac:dyDescent="0.25">
      <c r="A255" s="115"/>
      <c r="B255" s="85" t="s">
        <v>19</v>
      </c>
      <c r="C255" s="93"/>
      <c r="D255" s="9">
        <f>SUM(G255+E255)</f>
        <v>8.5</v>
      </c>
      <c r="E255" s="9">
        <v>5</v>
      </c>
      <c r="F255" s="5"/>
      <c r="G255" s="5">
        <v>3.5</v>
      </c>
    </row>
    <row r="256" spans="1:7" ht="15" customHeight="1" x14ac:dyDescent="0.25">
      <c r="A256" s="115"/>
      <c r="B256" s="54" t="s">
        <v>20</v>
      </c>
      <c r="C256" s="94"/>
      <c r="D256" s="5">
        <f t="shared" ref="D256:D316" si="147">SUM(G256+E256)</f>
        <v>0.7</v>
      </c>
      <c r="E256" s="5">
        <v>0.7</v>
      </c>
      <c r="F256" s="13"/>
      <c r="G256" s="14"/>
    </row>
    <row r="257" spans="1:7" ht="18" customHeight="1" x14ac:dyDescent="0.25">
      <c r="A257" s="113" t="s">
        <v>70</v>
      </c>
      <c r="B257" s="69" t="s">
        <v>76</v>
      </c>
      <c r="C257" s="73"/>
      <c r="D257" s="71">
        <f t="shared" si="147"/>
        <v>46.6</v>
      </c>
      <c r="E257" s="71">
        <f t="shared" ref="E257:F257" si="148">SUM(E258+E264)</f>
        <v>42.6</v>
      </c>
      <c r="F257" s="71">
        <f t="shared" si="148"/>
        <v>0</v>
      </c>
      <c r="G257" s="71">
        <f>SUM(G258+G264)</f>
        <v>4</v>
      </c>
    </row>
    <row r="258" spans="1:7" ht="27" x14ac:dyDescent="0.25">
      <c r="A258" s="114"/>
      <c r="B258" s="59" t="s">
        <v>142</v>
      </c>
      <c r="C258" s="55" t="s">
        <v>21</v>
      </c>
      <c r="D258" s="58">
        <f t="shared" ref="D258:F258" si="149">SUM(D259+D263)</f>
        <v>45.6</v>
      </c>
      <c r="E258" s="58">
        <f t="shared" si="149"/>
        <v>42.6</v>
      </c>
      <c r="F258" s="58">
        <f t="shared" si="149"/>
        <v>0</v>
      </c>
      <c r="G258" s="58">
        <f>SUM(G259+G263)</f>
        <v>3</v>
      </c>
    </row>
    <row r="259" spans="1:7" ht="15" customHeight="1" x14ac:dyDescent="0.25">
      <c r="A259" s="115"/>
      <c r="B259" s="48" t="s">
        <v>22</v>
      </c>
      <c r="C259" s="92"/>
      <c r="D259" s="5">
        <f t="shared" ref="D259:E259" si="150">SUM(D260:D262)</f>
        <v>43.1</v>
      </c>
      <c r="E259" s="5">
        <f t="shared" si="150"/>
        <v>40.1</v>
      </c>
      <c r="F259" s="5"/>
      <c r="G259" s="5">
        <f>SUM(G260:G262)</f>
        <v>3</v>
      </c>
    </row>
    <row r="260" spans="1:7" s="64" customFormat="1" ht="15" customHeight="1" x14ac:dyDescent="0.2">
      <c r="A260" s="115"/>
      <c r="B260" s="66" t="s">
        <v>18</v>
      </c>
      <c r="C260" s="93"/>
      <c r="D260" s="62">
        <f t="shared" ref="D260:D263" si="151">SUM(G260+E260)</f>
        <v>4.2</v>
      </c>
      <c r="E260" s="62">
        <f>4.2</f>
        <v>4.2</v>
      </c>
      <c r="F260" s="75"/>
      <c r="G260" s="75"/>
    </row>
    <row r="261" spans="1:7" s="64" customFormat="1" ht="15" customHeight="1" x14ac:dyDescent="0.2">
      <c r="A261" s="115"/>
      <c r="B261" s="66" t="s">
        <v>19</v>
      </c>
      <c r="C261" s="93"/>
      <c r="D261" s="62">
        <f t="shared" si="151"/>
        <v>22.8</v>
      </c>
      <c r="E261" s="62">
        <v>20</v>
      </c>
      <c r="F261" s="75"/>
      <c r="G261" s="62">
        <v>2.8</v>
      </c>
    </row>
    <row r="262" spans="1:7" s="64" customFormat="1" ht="15" customHeight="1" x14ac:dyDescent="0.2">
      <c r="A262" s="115"/>
      <c r="B262" s="66" t="s">
        <v>8</v>
      </c>
      <c r="C262" s="93"/>
      <c r="D262" s="62">
        <f t="shared" si="151"/>
        <v>16.100000000000001</v>
      </c>
      <c r="E262" s="62">
        <f>16.1-0.2</f>
        <v>15.900000000000002</v>
      </c>
      <c r="F262" s="75"/>
      <c r="G262" s="62">
        <v>0.2</v>
      </c>
    </row>
    <row r="263" spans="1:7" ht="15" customHeight="1" x14ac:dyDescent="0.25">
      <c r="A263" s="115"/>
      <c r="B263" s="54" t="s">
        <v>20</v>
      </c>
      <c r="C263" s="94"/>
      <c r="D263" s="5">
        <f t="shared" si="151"/>
        <v>2.5</v>
      </c>
      <c r="E263" s="5">
        <v>2.5</v>
      </c>
      <c r="F263" s="13"/>
      <c r="G263" s="14"/>
    </row>
    <row r="264" spans="1:7" ht="27" x14ac:dyDescent="0.25">
      <c r="A264" s="76"/>
      <c r="B264" s="59" t="s">
        <v>140</v>
      </c>
      <c r="C264" s="45" t="s">
        <v>25</v>
      </c>
      <c r="D264" s="58">
        <f t="shared" ref="D264:G265" si="152">SUM(D265)</f>
        <v>1</v>
      </c>
      <c r="E264" s="58">
        <f t="shared" si="152"/>
        <v>0</v>
      </c>
      <c r="F264" s="58">
        <f t="shared" si="152"/>
        <v>0</v>
      </c>
      <c r="G264" s="58">
        <f>SUM(G265)</f>
        <v>1</v>
      </c>
    </row>
    <row r="265" spans="1:7" ht="15" customHeight="1" x14ac:dyDescent="0.25">
      <c r="A265" s="76"/>
      <c r="B265" s="48" t="s">
        <v>22</v>
      </c>
      <c r="C265" s="90"/>
      <c r="D265" s="65">
        <f t="shared" ref="D265" si="153">SUM(G265+E265)</f>
        <v>1</v>
      </c>
      <c r="E265" s="65"/>
      <c r="F265" s="65"/>
      <c r="G265" s="65">
        <f t="shared" si="152"/>
        <v>1</v>
      </c>
    </row>
    <row r="266" spans="1:7" ht="15" customHeight="1" x14ac:dyDescent="0.25">
      <c r="A266" s="39"/>
      <c r="B266" s="67" t="s">
        <v>19</v>
      </c>
      <c r="C266" s="91"/>
      <c r="D266" s="61">
        <f>SUM(G266+E266)</f>
        <v>1</v>
      </c>
      <c r="E266" s="62"/>
      <c r="F266" s="62"/>
      <c r="G266" s="62">
        <v>1</v>
      </c>
    </row>
    <row r="267" spans="1:7" ht="18" customHeight="1" x14ac:dyDescent="0.25">
      <c r="A267" s="113" t="s">
        <v>71</v>
      </c>
      <c r="B267" s="69" t="s">
        <v>78</v>
      </c>
      <c r="C267" s="73"/>
      <c r="D267" s="71">
        <f t="shared" ref="D267" si="154">SUM(G267+E267)</f>
        <v>23.2</v>
      </c>
      <c r="E267" s="71">
        <f t="shared" ref="E267:F267" si="155">SUM(E268)</f>
        <v>23.2</v>
      </c>
      <c r="F267" s="71">
        <f t="shared" si="155"/>
        <v>0</v>
      </c>
      <c r="G267" s="71">
        <f>SUM(G268)</f>
        <v>0</v>
      </c>
    </row>
    <row r="268" spans="1:7" ht="27" x14ac:dyDescent="0.25">
      <c r="A268" s="114"/>
      <c r="B268" s="59" t="s">
        <v>142</v>
      </c>
      <c r="C268" s="55" t="s">
        <v>21</v>
      </c>
      <c r="D268" s="58">
        <f t="shared" ref="D268:F268" si="156">SUM(D269+D272)</f>
        <v>23.2</v>
      </c>
      <c r="E268" s="58">
        <f t="shared" si="156"/>
        <v>23.2</v>
      </c>
      <c r="F268" s="58">
        <f t="shared" si="156"/>
        <v>0</v>
      </c>
      <c r="G268" s="58">
        <f>SUM(G269+G272)</f>
        <v>0</v>
      </c>
    </row>
    <row r="269" spans="1:7" ht="15" customHeight="1" x14ac:dyDescent="0.25">
      <c r="A269" s="115"/>
      <c r="B269" s="48" t="s">
        <v>22</v>
      </c>
      <c r="C269" s="92"/>
      <c r="D269" s="5">
        <f t="shared" si="147"/>
        <v>19.5</v>
      </c>
      <c r="E269" s="5">
        <f>SUM(E270:E271)</f>
        <v>19.5</v>
      </c>
      <c r="F269" s="5"/>
      <c r="G269" s="5"/>
    </row>
    <row r="270" spans="1:7" s="64" customFormat="1" ht="15" customHeight="1" x14ac:dyDescent="0.2">
      <c r="A270" s="115"/>
      <c r="B270" s="66" t="s">
        <v>18</v>
      </c>
      <c r="C270" s="93"/>
      <c r="D270" s="62">
        <f t="shared" si="147"/>
        <v>4.5</v>
      </c>
      <c r="E270" s="62">
        <v>4.5</v>
      </c>
      <c r="F270" s="75"/>
      <c r="G270" s="75"/>
    </row>
    <row r="271" spans="1:7" s="64" customFormat="1" ht="15" customHeight="1" x14ac:dyDescent="0.2">
      <c r="A271" s="115"/>
      <c r="B271" s="66" t="s">
        <v>19</v>
      </c>
      <c r="C271" s="93"/>
      <c r="D271" s="62">
        <f t="shared" si="147"/>
        <v>15</v>
      </c>
      <c r="E271" s="62">
        <v>15</v>
      </c>
      <c r="F271" s="75"/>
      <c r="G271" s="62"/>
    </row>
    <row r="272" spans="1:7" ht="15" customHeight="1" x14ac:dyDescent="0.25">
      <c r="A272" s="115"/>
      <c r="B272" s="54" t="s">
        <v>20</v>
      </c>
      <c r="C272" s="94"/>
      <c r="D272" s="5">
        <f t="shared" si="147"/>
        <v>3.7</v>
      </c>
      <c r="E272" s="5">
        <v>3.7</v>
      </c>
      <c r="F272" s="13"/>
      <c r="G272" s="14"/>
    </row>
    <row r="273" spans="1:7" ht="18" customHeight="1" x14ac:dyDescent="0.25">
      <c r="A273" s="113" t="s">
        <v>72</v>
      </c>
      <c r="B273" s="69" t="s">
        <v>80</v>
      </c>
      <c r="C273" s="73"/>
      <c r="D273" s="71">
        <f t="shared" si="147"/>
        <v>29.9</v>
      </c>
      <c r="E273" s="71">
        <f t="shared" ref="E273:F273" si="157">SUM(E274)</f>
        <v>29.9</v>
      </c>
      <c r="F273" s="71">
        <f t="shared" si="157"/>
        <v>0</v>
      </c>
      <c r="G273" s="71">
        <f>SUM(G274)</f>
        <v>0</v>
      </c>
    </row>
    <row r="274" spans="1:7" ht="27" x14ac:dyDescent="0.25">
      <c r="A274" s="114"/>
      <c r="B274" s="59" t="s">
        <v>142</v>
      </c>
      <c r="C274" s="55" t="s">
        <v>21</v>
      </c>
      <c r="D274" s="58">
        <f t="shared" ref="D274:F274" si="158">SUM(D275+D279)</f>
        <v>29.9</v>
      </c>
      <c r="E274" s="58">
        <f t="shared" si="158"/>
        <v>29.9</v>
      </c>
      <c r="F274" s="58">
        <f t="shared" si="158"/>
        <v>0</v>
      </c>
      <c r="G274" s="58">
        <f>SUM(G275+G279)</f>
        <v>0</v>
      </c>
    </row>
    <row r="275" spans="1:7" ht="15" customHeight="1" x14ac:dyDescent="0.25">
      <c r="A275" s="115"/>
      <c r="B275" s="48" t="s">
        <v>22</v>
      </c>
      <c r="C275" s="92"/>
      <c r="D275" s="5">
        <f t="shared" si="147"/>
        <v>27</v>
      </c>
      <c r="E275" s="5">
        <f>SUM(E276:E278)</f>
        <v>27</v>
      </c>
      <c r="F275" s="12"/>
      <c r="G275" s="5"/>
    </row>
    <row r="276" spans="1:7" s="64" customFormat="1" ht="15" customHeight="1" x14ac:dyDescent="0.2">
      <c r="A276" s="115"/>
      <c r="B276" s="66" t="s">
        <v>18</v>
      </c>
      <c r="C276" s="93"/>
      <c r="D276" s="62">
        <f t="shared" si="147"/>
        <v>4</v>
      </c>
      <c r="E276" s="62">
        <v>4</v>
      </c>
      <c r="F276" s="75"/>
      <c r="G276" s="75"/>
    </row>
    <row r="277" spans="1:7" s="64" customFormat="1" ht="15" customHeight="1" x14ac:dyDescent="0.2">
      <c r="A277" s="115"/>
      <c r="B277" s="66" t="s">
        <v>19</v>
      </c>
      <c r="C277" s="93"/>
      <c r="D277" s="62">
        <f t="shared" si="147"/>
        <v>16</v>
      </c>
      <c r="E277" s="62">
        <v>16</v>
      </c>
      <c r="F277" s="75"/>
      <c r="G277" s="62"/>
    </row>
    <row r="278" spans="1:7" s="64" customFormat="1" ht="15" customHeight="1" x14ac:dyDescent="0.2">
      <c r="A278" s="115"/>
      <c r="B278" s="66" t="s">
        <v>8</v>
      </c>
      <c r="C278" s="93"/>
      <c r="D278" s="62">
        <f t="shared" si="147"/>
        <v>7</v>
      </c>
      <c r="E278" s="62">
        <v>7</v>
      </c>
      <c r="F278" s="75"/>
      <c r="G278" s="62"/>
    </row>
    <row r="279" spans="1:7" ht="15" customHeight="1" x14ac:dyDescent="0.25">
      <c r="A279" s="115"/>
      <c r="B279" s="54" t="s">
        <v>20</v>
      </c>
      <c r="C279" s="94"/>
      <c r="D279" s="5">
        <f>SUM(G279+E279)</f>
        <v>2.9</v>
      </c>
      <c r="E279" s="5">
        <v>2.9</v>
      </c>
      <c r="F279" s="13"/>
      <c r="G279" s="14"/>
    </row>
    <row r="280" spans="1:7" ht="18" customHeight="1" x14ac:dyDescent="0.25">
      <c r="A280" s="113" t="s">
        <v>73</v>
      </c>
      <c r="B280" s="69" t="s">
        <v>83</v>
      </c>
      <c r="C280" s="73"/>
      <c r="D280" s="71">
        <f t="shared" ref="D280" si="159">SUM(G280+E280)</f>
        <v>9.3000000000000007</v>
      </c>
      <c r="E280" s="71">
        <f t="shared" ref="E280:F280" si="160">SUM(E281)</f>
        <v>5.8000000000000007</v>
      </c>
      <c r="F280" s="71">
        <f t="shared" si="160"/>
        <v>0</v>
      </c>
      <c r="G280" s="71">
        <f>SUM(G281)</f>
        <v>3.5</v>
      </c>
    </row>
    <row r="281" spans="1:7" ht="27" x14ac:dyDescent="0.25">
      <c r="A281" s="114"/>
      <c r="B281" s="59" t="s">
        <v>142</v>
      </c>
      <c r="C281" s="55" t="s">
        <v>21</v>
      </c>
      <c r="D281" s="58">
        <f t="shared" ref="D281:F281" si="161">SUM(D282+D284)</f>
        <v>9.3000000000000007</v>
      </c>
      <c r="E281" s="58">
        <f t="shared" si="161"/>
        <v>5.8000000000000007</v>
      </c>
      <c r="F281" s="58">
        <f t="shared" si="161"/>
        <v>0</v>
      </c>
      <c r="G281" s="58">
        <f>SUM(G282+G284)</f>
        <v>3.5</v>
      </c>
    </row>
    <row r="282" spans="1:7" ht="15" customHeight="1" x14ac:dyDescent="0.25">
      <c r="A282" s="115"/>
      <c r="B282" s="48" t="s">
        <v>22</v>
      </c>
      <c r="C282" s="90"/>
      <c r="D282" s="65">
        <f t="shared" ref="D282" si="162">SUM(G282+E282)</f>
        <v>2.2000000000000002</v>
      </c>
      <c r="E282" s="65">
        <f>SUM(E283)</f>
        <v>2.2000000000000002</v>
      </c>
      <c r="F282" s="5"/>
      <c r="G282" s="5"/>
    </row>
    <row r="283" spans="1:7" ht="15" customHeight="1" x14ac:dyDescent="0.25">
      <c r="A283" s="115"/>
      <c r="B283" s="66" t="s">
        <v>18</v>
      </c>
      <c r="C283" s="95"/>
      <c r="D283" s="61">
        <f>SUM(G283+E283)</f>
        <v>2.2000000000000002</v>
      </c>
      <c r="E283" s="62">
        <v>2.2000000000000002</v>
      </c>
      <c r="F283" s="5"/>
      <c r="G283" s="62"/>
    </row>
    <row r="284" spans="1:7" ht="15" customHeight="1" x14ac:dyDescent="0.25">
      <c r="A284" s="115"/>
      <c r="B284" s="54" t="s">
        <v>20</v>
      </c>
      <c r="C284" s="91"/>
      <c r="D284" s="32">
        <f>SUM(G284+E284)</f>
        <v>7.1</v>
      </c>
      <c r="E284" s="5">
        <v>3.6</v>
      </c>
      <c r="F284" s="14"/>
      <c r="G284" s="5">
        <v>3.5</v>
      </c>
    </row>
    <row r="285" spans="1:7" ht="18" customHeight="1" x14ac:dyDescent="0.25">
      <c r="A285" s="113" t="s">
        <v>75</v>
      </c>
      <c r="B285" s="69" t="s">
        <v>85</v>
      </c>
      <c r="C285" s="73"/>
      <c r="D285" s="71">
        <f t="shared" ref="D285" si="163">SUM(G285+E285)</f>
        <v>21.3</v>
      </c>
      <c r="E285" s="71">
        <f t="shared" ref="E285:F285" si="164">SUM(E286)</f>
        <v>19.3</v>
      </c>
      <c r="F285" s="71">
        <f t="shared" si="164"/>
        <v>0</v>
      </c>
      <c r="G285" s="71">
        <f>SUM(G286)</f>
        <v>2</v>
      </c>
    </row>
    <row r="286" spans="1:7" ht="27" x14ac:dyDescent="0.25">
      <c r="A286" s="114"/>
      <c r="B286" s="59" t="s">
        <v>142</v>
      </c>
      <c r="C286" s="55" t="s">
        <v>21</v>
      </c>
      <c r="D286" s="58">
        <f t="shared" ref="D286:F286" si="165">SUM(D287+D290)</f>
        <v>21.3</v>
      </c>
      <c r="E286" s="58">
        <f t="shared" si="165"/>
        <v>19.3</v>
      </c>
      <c r="F286" s="58">
        <f t="shared" si="165"/>
        <v>0</v>
      </c>
      <c r="G286" s="58">
        <f>SUM(G287+G290)</f>
        <v>2</v>
      </c>
    </row>
    <row r="287" spans="1:7" ht="15" customHeight="1" x14ac:dyDescent="0.25">
      <c r="A287" s="115"/>
      <c r="B287" s="48" t="s">
        <v>22</v>
      </c>
      <c r="C287" s="96"/>
      <c r="D287" s="5">
        <f t="shared" si="147"/>
        <v>13</v>
      </c>
      <c r="E287" s="5">
        <f>SUM(E288:E289)</f>
        <v>11</v>
      </c>
      <c r="F287" s="5"/>
      <c r="G287" s="5">
        <f t="shared" ref="G287" si="166">SUM(G288:G289)</f>
        <v>2</v>
      </c>
    </row>
    <row r="288" spans="1:7" s="64" customFormat="1" ht="15" customHeight="1" x14ac:dyDescent="0.2">
      <c r="A288" s="115"/>
      <c r="B288" s="66" t="s">
        <v>18</v>
      </c>
      <c r="C288" s="97"/>
      <c r="D288" s="62">
        <f t="shared" si="147"/>
        <v>2.6</v>
      </c>
      <c r="E288" s="62">
        <v>2.6</v>
      </c>
      <c r="F288" s="75"/>
      <c r="G288" s="75"/>
    </row>
    <row r="289" spans="1:7" s="64" customFormat="1" ht="15" customHeight="1" x14ac:dyDescent="0.2">
      <c r="A289" s="115"/>
      <c r="B289" s="66" t="s">
        <v>19</v>
      </c>
      <c r="C289" s="97"/>
      <c r="D289" s="62">
        <f t="shared" si="147"/>
        <v>10.4</v>
      </c>
      <c r="E289" s="62">
        <v>8.4</v>
      </c>
      <c r="F289" s="75"/>
      <c r="G289" s="62">
        <v>2</v>
      </c>
    </row>
    <row r="290" spans="1:7" ht="15" customHeight="1" x14ac:dyDescent="0.25">
      <c r="A290" s="115"/>
      <c r="B290" s="54" t="s">
        <v>20</v>
      </c>
      <c r="C290" s="98"/>
      <c r="D290" s="5">
        <f t="shared" si="147"/>
        <v>8.3000000000000007</v>
      </c>
      <c r="E290" s="5">
        <v>8.3000000000000007</v>
      </c>
      <c r="F290" s="13"/>
      <c r="G290" s="14"/>
    </row>
    <row r="291" spans="1:7" ht="18" customHeight="1" x14ac:dyDescent="0.25">
      <c r="A291" s="113" t="s">
        <v>77</v>
      </c>
      <c r="B291" s="69" t="s">
        <v>87</v>
      </c>
      <c r="C291" s="73"/>
      <c r="D291" s="71">
        <f t="shared" si="147"/>
        <v>23.1</v>
      </c>
      <c r="E291" s="71">
        <f t="shared" ref="E291:F291" si="167">SUM(E292)</f>
        <v>17.3</v>
      </c>
      <c r="F291" s="71">
        <f t="shared" si="167"/>
        <v>0</v>
      </c>
      <c r="G291" s="71">
        <f>SUM(G292)</f>
        <v>5.8</v>
      </c>
    </row>
    <row r="292" spans="1:7" ht="27" x14ac:dyDescent="0.25">
      <c r="A292" s="114"/>
      <c r="B292" s="59" t="s">
        <v>142</v>
      </c>
      <c r="C292" s="55" t="s">
        <v>21</v>
      </c>
      <c r="D292" s="58">
        <f t="shared" ref="D292:F292" si="168">SUM(D293+D297)</f>
        <v>23.1</v>
      </c>
      <c r="E292" s="58">
        <f t="shared" si="168"/>
        <v>17.3</v>
      </c>
      <c r="F292" s="58">
        <f t="shared" si="168"/>
        <v>0</v>
      </c>
      <c r="G292" s="58">
        <f>SUM(G293+G297)</f>
        <v>5.8</v>
      </c>
    </row>
    <row r="293" spans="1:7" ht="15" customHeight="1" x14ac:dyDescent="0.25">
      <c r="A293" s="115"/>
      <c r="B293" s="48" t="s">
        <v>22</v>
      </c>
      <c r="C293" s="96"/>
      <c r="D293" s="5">
        <f t="shared" ref="D293:E293" si="169">SUM(D294:D296)</f>
        <v>16.100000000000001</v>
      </c>
      <c r="E293" s="5">
        <f t="shared" si="169"/>
        <v>10.3</v>
      </c>
      <c r="F293" s="5"/>
      <c r="G293" s="5">
        <f>SUM(G294:G296)</f>
        <v>5.8</v>
      </c>
    </row>
    <row r="294" spans="1:7" s="64" customFormat="1" ht="15" customHeight="1" x14ac:dyDescent="0.2">
      <c r="A294" s="115"/>
      <c r="B294" s="66" t="s">
        <v>18</v>
      </c>
      <c r="C294" s="97"/>
      <c r="D294" s="13">
        <f t="shared" ref="D294:D296" si="170">SUM(G294+E294)</f>
        <v>2</v>
      </c>
      <c r="E294" s="13">
        <v>2</v>
      </c>
      <c r="F294" s="14"/>
      <c r="G294" s="14"/>
    </row>
    <row r="295" spans="1:7" s="64" customFormat="1" ht="15" customHeight="1" x14ac:dyDescent="0.2">
      <c r="A295" s="115"/>
      <c r="B295" s="66" t="s">
        <v>19</v>
      </c>
      <c r="C295" s="97"/>
      <c r="D295" s="13">
        <f t="shared" si="170"/>
        <v>12.1</v>
      </c>
      <c r="E295" s="13">
        <v>6.3</v>
      </c>
      <c r="F295" s="14"/>
      <c r="G295" s="13">
        <v>5.8</v>
      </c>
    </row>
    <row r="296" spans="1:7" s="64" customFormat="1" ht="15" customHeight="1" x14ac:dyDescent="0.2">
      <c r="A296" s="115"/>
      <c r="B296" s="66" t="s">
        <v>8</v>
      </c>
      <c r="C296" s="97"/>
      <c r="D296" s="13">
        <f t="shared" si="170"/>
        <v>2</v>
      </c>
      <c r="E296" s="13">
        <v>2</v>
      </c>
      <c r="F296" s="14"/>
      <c r="G296" s="13"/>
    </row>
    <row r="297" spans="1:7" ht="15" customHeight="1" x14ac:dyDescent="0.25">
      <c r="A297" s="115"/>
      <c r="B297" s="54" t="s">
        <v>20</v>
      </c>
      <c r="C297" s="98"/>
      <c r="D297" s="5">
        <f>SUM(G297+E297)</f>
        <v>7</v>
      </c>
      <c r="E297" s="5">
        <v>7</v>
      </c>
      <c r="F297" s="14"/>
      <c r="G297" s="14"/>
    </row>
    <row r="298" spans="1:7" ht="18" customHeight="1" x14ac:dyDescent="0.25">
      <c r="A298" s="113" t="s">
        <v>79</v>
      </c>
      <c r="B298" s="69" t="s">
        <v>143</v>
      </c>
      <c r="C298" s="73"/>
      <c r="D298" s="71">
        <f t="shared" ref="D298" si="171">SUM(G298+E298)</f>
        <v>20.599999999999998</v>
      </c>
      <c r="E298" s="71">
        <f t="shared" ref="E298:F298" si="172">SUM(E299)</f>
        <v>20.599999999999998</v>
      </c>
      <c r="F298" s="71">
        <f t="shared" si="172"/>
        <v>0</v>
      </c>
      <c r="G298" s="71">
        <f>SUM(G299)</f>
        <v>0</v>
      </c>
    </row>
    <row r="299" spans="1:7" ht="27" x14ac:dyDescent="0.25">
      <c r="A299" s="114"/>
      <c r="B299" s="59" t="s">
        <v>142</v>
      </c>
      <c r="C299" s="55" t="s">
        <v>21</v>
      </c>
      <c r="D299" s="58">
        <f t="shared" ref="D299:F299" si="173">SUM(D300+D302)</f>
        <v>20.599999999999998</v>
      </c>
      <c r="E299" s="58">
        <f t="shared" si="173"/>
        <v>20.599999999999998</v>
      </c>
      <c r="F299" s="58">
        <f t="shared" si="173"/>
        <v>0</v>
      </c>
      <c r="G299" s="58">
        <f>SUM(G300+G302)</f>
        <v>0</v>
      </c>
    </row>
    <row r="300" spans="1:7" x14ac:dyDescent="0.25">
      <c r="A300" s="114"/>
      <c r="B300" s="48" t="s">
        <v>22</v>
      </c>
      <c r="C300" s="90"/>
      <c r="D300" s="65">
        <f t="shared" ref="D300" si="174">SUM(G300+E300)</f>
        <v>1.7</v>
      </c>
      <c r="E300" s="65">
        <f>SUM(E301)</f>
        <v>1.7</v>
      </c>
      <c r="F300" s="5"/>
      <c r="G300" s="5"/>
    </row>
    <row r="301" spans="1:7" x14ac:dyDescent="0.25">
      <c r="A301" s="114"/>
      <c r="B301" s="66" t="s">
        <v>18</v>
      </c>
      <c r="C301" s="95"/>
      <c r="D301" s="61">
        <f>SUM(G301+E301)</f>
        <v>1.7</v>
      </c>
      <c r="E301" s="62">
        <v>1.7</v>
      </c>
      <c r="F301" s="5"/>
      <c r="G301" s="62"/>
    </row>
    <row r="302" spans="1:7" ht="15" customHeight="1" x14ac:dyDescent="0.25">
      <c r="A302" s="114"/>
      <c r="B302" s="54" t="s">
        <v>20</v>
      </c>
      <c r="C302" s="91"/>
      <c r="D302" s="32">
        <f>SUM(G302+E302)</f>
        <v>18.899999999999999</v>
      </c>
      <c r="E302" s="5">
        <v>18.899999999999999</v>
      </c>
      <c r="F302" s="14"/>
      <c r="G302" s="5"/>
    </row>
    <row r="303" spans="1:7" ht="18" customHeight="1" x14ac:dyDescent="0.25">
      <c r="A303" s="113" t="s">
        <v>81</v>
      </c>
      <c r="B303" s="69" t="s">
        <v>144</v>
      </c>
      <c r="C303" s="73"/>
      <c r="D303" s="71">
        <f t="shared" ref="D303" si="175">SUM(G303+E303)</f>
        <v>37.4</v>
      </c>
      <c r="E303" s="71">
        <f t="shared" ref="E303:F303" si="176">SUM(E304)</f>
        <v>37.4</v>
      </c>
      <c r="F303" s="71">
        <f t="shared" si="176"/>
        <v>0</v>
      </c>
      <c r="G303" s="71">
        <f>SUM(G304)</f>
        <v>0</v>
      </c>
    </row>
    <row r="304" spans="1:7" ht="27" x14ac:dyDescent="0.25">
      <c r="A304" s="114"/>
      <c r="B304" s="59" t="s">
        <v>142</v>
      </c>
      <c r="C304" s="55" t="s">
        <v>21</v>
      </c>
      <c r="D304" s="58">
        <f t="shared" ref="D304:F304" si="177">SUM(D305+D309)</f>
        <v>37.4</v>
      </c>
      <c r="E304" s="58">
        <f t="shared" si="177"/>
        <v>37.4</v>
      </c>
      <c r="F304" s="58">
        <f t="shared" si="177"/>
        <v>0</v>
      </c>
      <c r="G304" s="58">
        <f>SUM(G305+G309)</f>
        <v>0</v>
      </c>
    </row>
    <row r="305" spans="1:7" ht="15" customHeight="1" x14ac:dyDescent="0.25">
      <c r="A305" s="115"/>
      <c r="B305" s="48" t="s">
        <v>22</v>
      </c>
      <c r="C305" s="92"/>
      <c r="D305" s="5">
        <f t="shared" ref="D305:D308" si="178">SUM(G305+E305)</f>
        <v>21.8</v>
      </c>
      <c r="E305" s="5">
        <f>SUM(E306:E308)</f>
        <v>21.8</v>
      </c>
      <c r="F305" s="12"/>
      <c r="G305" s="5"/>
    </row>
    <row r="306" spans="1:7" s="64" customFormat="1" ht="15" customHeight="1" x14ac:dyDescent="0.2">
      <c r="A306" s="115"/>
      <c r="B306" s="66" t="s">
        <v>18</v>
      </c>
      <c r="C306" s="93"/>
      <c r="D306" s="62">
        <f t="shared" si="178"/>
        <v>5.8</v>
      </c>
      <c r="E306" s="62">
        <v>5.8</v>
      </c>
      <c r="F306" s="75"/>
      <c r="G306" s="75"/>
    </row>
    <row r="307" spans="1:7" s="64" customFormat="1" ht="15" customHeight="1" x14ac:dyDescent="0.2">
      <c r="A307" s="115"/>
      <c r="B307" s="66" t="s">
        <v>19</v>
      </c>
      <c r="C307" s="93"/>
      <c r="D307" s="62">
        <f t="shared" si="178"/>
        <v>1.2</v>
      </c>
      <c r="E307" s="62">
        <v>1.2</v>
      </c>
      <c r="F307" s="75"/>
      <c r="G307" s="62"/>
    </row>
    <row r="308" spans="1:7" s="64" customFormat="1" ht="15" customHeight="1" x14ac:dyDescent="0.2">
      <c r="A308" s="115"/>
      <c r="B308" s="66" t="s">
        <v>8</v>
      </c>
      <c r="C308" s="93"/>
      <c r="D308" s="62">
        <f t="shared" si="178"/>
        <v>14.8</v>
      </c>
      <c r="E308" s="62">
        <v>14.8</v>
      </c>
      <c r="F308" s="75"/>
      <c r="G308" s="62"/>
    </row>
    <row r="309" spans="1:7" ht="15" customHeight="1" x14ac:dyDescent="0.25">
      <c r="A309" s="115"/>
      <c r="B309" s="54" t="s">
        <v>20</v>
      </c>
      <c r="C309" s="94"/>
      <c r="D309" s="5">
        <f>SUM(G309+E309)</f>
        <v>15.6</v>
      </c>
      <c r="E309" s="5">
        <v>15.6</v>
      </c>
      <c r="F309" s="14"/>
      <c r="G309" s="36"/>
    </row>
    <row r="310" spans="1:7" ht="18" customHeight="1" x14ac:dyDescent="0.25">
      <c r="A310" s="113" t="s">
        <v>82</v>
      </c>
      <c r="B310" s="69" t="s">
        <v>91</v>
      </c>
      <c r="C310" s="73"/>
      <c r="D310" s="71">
        <f t="shared" ref="D310" si="179">SUM(G310+E310)</f>
        <v>15.4</v>
      </c>
      <c r="E310" s="71">
        <f t="shared" ref="E310:F310" si="180">SUM(E311)</f>
        <v>15.4</v>
      </c>
      <c r="F310" s="71">
        <f t="shared" si="180"/>
        <v>0</v>
      </c>
      <c r="G310" s="71">
        <f>SUM(G311)</f>
        <v>0</v>
      </c>
    </row>
    <row r="311" spans="1:7" ht="27" x14ac:dyDescent="0.25">
      <c r="A311" s="114"/>
      <c r="B311" s="59" t="s">
        <v>142</v>
      </c>
      <c r="C311" s="55" t="s">
        <v>21</v>
      </c>
      <c r="D311" s="58">
        <f t="shared" ref="D311:F311" si="181">SUM(D312+D315)</f>
        <v>15.4</v>
      </c>
      <c r="E311" s="58">
        <f t="shared" si="181"/>
        <v>15.4</v>
      </c>
      <c r="F311" s="58">
        <f t="shared" si="181"/>
        <v>0</v>
      </c>
      <c r="G311" s="58">
        <f>SUM(G312+G315)</f>
        <v>0</v>
      </c>
    </row>
    <row r="312" spans="1:7" ht="15" customHeight="1" x14ac:dyDescent="0.25">
      <c r="A312" s="115"/>
      <c r="B312" s="48" t="s">
        <v>22</v>
      </c>
      <c r="C312" s="96"/>
      <c r="D312" s="5">
        <f t="shared" si="147"/>
        <v>4</v>
      </c>
      <c r="E312" s="5">
        <f t="shared" ref="E312" si="182">SUM(E313:E314)</f>
        <v>4</v>
      </c>
      <c r="F312" s="5"/>
      <c r="G312" s="5"/>
    </row>
    <row r="313" spans="1:7" s="64" customFormat="1" ht="15" customHeight="1" x14ac:dyDescent="0.2">
      <c r="A313" s="115"/>
      <c r="B313" s="66" t="s">
        <v>18</v>
      </c>
      <c r="C313" s="97"/>
      <c r="D313" s="62">
        <f t="shared" si="147"/>
        <v>2</v>
      </c>
      <c r="E313" s="62">
        <v>2</v>
      </c>
      <c r="F313" s="12"/>
      <c r="G313" s="5"/>
    </row>
    <row r="314" spans="1:7" s="64" customFormat="1" ht="15" customHeight="1" x14ac:dyDescent="0.2">
      <c r="A314" s="115"/>
      <c r="B314" s="66" t="s">
        <v>19</v>
      </c>
      <c r="C314" s="97"/>
      <c r="D314" s="62">
        <f t="shared" si="147"/>
        <v>2</v>
      </c>
      <c r="E314" s="62">
        <v>2</v>
      </c>
      <c r="F314" s="12"/>
      <c r="G314" s="13"/>
    </row>
    <row r="315" spans="1:7" ht="15" customHeight="1" x14ac:dyDescent="0.25">
      <c r="A315" s="115"/>
      <c r="B315" s="54" t="s">
        <v>20</v>
      </c>
      <c r="C315" s="98"/>
      <c r="D315" s="5">
        <f t="shared" si="147"/>
        <v>11.4</v>
      </c>
      <c r="E315" s="5">
        <v>11.4</v>
      </c>
      <c r="F315" s="13"/>
      <c r="G315" s="14"/>
    </row>
    <row r="316" spans="1:7" ht="18" customHeight="1" x14ac:dyDescent="0.25">
      <c r="A316" s="113" t="s">
        <v>84</v>
      </c>
      <c r="B316" s="69" t="s">
        <v>94</v>
      </c>
      <c r="C316" s="73"/>
      <c r="D316" s="71">
        <f t="shared" si="147"/>
        <v>17</v>
      </c>
      <c r="E316" s="71">
        <f t="shared" ref="E316:F316" si="183">SUM(E317)</f>
        <v>15</v>
      </c>
      <c r="F316" s="71">
        <f t="shared" si="183"/>
        <v>0</v>
      </c>
      <c r="G316" s="71">
        <f>SUM(G317)</f>
        <v>2</v>
      </c>
    </row>
    <row r="317" spans="1:7" ht="27" x14ac:dyDescent="0.25">
      <c r="A317" s="114"/>
      <c r="B317" s="59" t="s">
        <v>142</v>
      </c>
      <c r="C317" s="55" t="s">
        <v>21</v>
      </c>
      <c r="D317" s="58">
        <f t="shared" ref="D317" si="184">SUM(D318+D321)</f>
        <v>17</v>
      </c>
      <c r="E317" s="58">
        <f t="shared" ref="E317" si="185">SUM(E318+E321)</f>
        <v>15</v>
      </c>
      <c r="F317" s="58">
        <f t="shared" ref="F317" si="186">SUM(F318+F321)</f>
        <v>0</v>
      </c>
      <c r="G317" s="58">
        <f>SUM(G318+G321)</f>
        <v>2</v>
      </c>
    </row>
    <row r="318" spans="1:7" ht="15" customHeight="1" x14ac:dyDescent="0.25">
      <c r="A318" s="115"/>
      <c r="B318" s="48" t="s">
        <v>22</v>
      </c>
      <c r="C318" s="92"/>
      <c r="D318" s="5">
        <f>SUM(G318+E318)</f>
        <v>7.7</v>
      </c>
      <c r="E318" s="5">
        <f>SUM(E319:E320)</f>
        <v>5.7</v>
      </c>
      <c r="F318" s="5"/>
      <c r="G318" s="5">
        <f t="shared" ref="G318" si="187">SUM(G319:G320)</f>
        <v>2</v>
      </c>
    </row>
    <row r="319" spans="1:7" s="64" customFormat="1" ht="15" customHeight="1" x14ac:dyDescent="0.2">
      <c r="A319" s="115"/>
      <c r="B319" s="66" t="s">
        <v>18</v>
      </c>
      <c r="C319" s="93"/>
      <c r="D319" s="13">
        <f t="shared" ref="D319:D320" si="188">SUM(G319+E319)</f>
        <v>2.7</v>
      </c>
      <c r="E319" s="13">
        <v>2.7</v>
      </c>
      <c r="F319" s="14"/>
      <c r="G319" s="14"/>
    </row>
    <row r="320" spans="1:7" s="64" customFormat="1" ht="15" customHeight="1" x14ac:dyDescent="0.2">
      <c r="A320" s="115"/>
      <c r="B320" s="66" t="s">
        <v>19</v>
      </c>
      <c r="C320" s="93"/>
      <c r="D320" s="13">
        <f t="shared" si="188"/>
        <v>5</v>
      </c>
      <c r="E320" s="13">
        <v>3</v>
      </c>
      <c r="F320" s="14"/>
      <c r="G320" s="13">
        <v>2</v>
      </c>
    </row>
    <row r="321" spans="1:7" ht="15" customHeight="1" x14ac:dyDescent="0.25">
      <c r="A321" s="115"/>
      <c r="B321" s="54" t="s">
        <v>20</v>
      </c>
      <c r="C321" s="94"/>
      <c r="D321" s="5">
        <f t="shared" ref="D321:D406" si="189">SUM(G321+E321)</f>
        <v>9.3000000000000007</v>
      </c>
      <c r="E321" s="5">
        <v>9.3000000000000007</v>
      </c>
      <c r="F321" s="13"/>
      <c r="G321" s="14"/>
    </row>
    <row r="322" spans="1:7" ht="18" customHeight="1" x14ac:dyDescent="0.25">
      <c r="A322" s="113" t="s">
        <v>86</v>
      </c>
      <c r="B322" s="69" t="s">
        <v>145</v>
      </c>
      <c r="C322" s="73"/>
      <c r="D322" s="71">
        <f t="shared" si="189"/>
        <v>56.9</v>
      </c>
      <c r="E322" s="71">
        <f t="shared" ref="E322:F322" si="190">SUM(E323)</f>
        <v>37.299999999999997</v>
      </c>
      <c r="F322" s="71">
        <f t="shared" si="190"/>
        <v>0</v>
      </c>
      <c r="G322" s="71">
        <f>SUM(G323)</f>
        <v>19.600000000000001</v>
      </c>
    </row>
    <row r="323" spans="1:7" ht="27" x14ac:dyDescent="0.25">
      <c r="A323" s="114"/>
      <c r="B323" s="59" t="s">
        <v>142</v>
      </c>
      <c r="C323" s="55" t="s">
        <v>21</v>
      </c>
      <c r="D323" s="58">
        <f t="shared" ref="D323" si="191">SUM(D324+D327)</f>
        <v>56.9</v>
      </c>
      <c r="E323" s="58">
        <f t="shared" ref="E323" si="192">SUM(E324+E327)</f>
        <v>37.299999999999997</v>
      </c>
      <c r="F323" s="58">
        <f t="shared" ref="F323" si="193">SUM(F324+F327)</f>
        <v>0</v>
      </c>
      <c r="G323" s="58">
        <f>SUM(G324+G327)</f>
        <v>19.600000000000001</v>
      </c>
    </row>
    <row r="324" spans="1:7" ht="15" customHeight="1" x14ac:dyDescent="0.25">
      <c r="A324" s="115"/>
      <c r="B324" s="48" t="s">
        <v>22</v>
      </c>
      <c r="C324" s="92"/>
      <c r="D324" s="5">
        <f t="shared" si="189"/>
        <v>39</v>
      </c>
      <c r="E324" s="5">
        <f>SUM(E325:E326)</f>
        <v>28.2</v>
      </c>
      <c r="F324" s="5"/>
      <c r="G324" s="5">
        <f t="shared" ref="G324" si="194">SUM(G325:G326)</f>
        <v>10.8</v>
      </c>
    </row>
    <row r="325" spans="1:7" s="64" customFormat="1" ht="15" customHeight="1" x14ac:dyDescent="0.2">
      <c r="A325" s="115"/>
      <c r="B325" s="66" t="s">
        <v>18</v>
      </c>
      <c r="C325" s="93"/>
      <c r="D325" s="62">
        <f t="shared" si="189"/>
        <v>4</v>
      </c>
      <c r="E325" s="62">
        <v>4</v>
      </c>
      <c r="F325" s="5"/>
      <c r="G325" s="5"/>
    </row>
    <row r="326" spans="1:7" s="64" customFormat="1" ht="15" customHeight="1" x14ac:dyDescent="0.2">
      <c r="A326" s="115"/>
      <c r="B326" s="66" t="s">
        <v>19</v>
      </c>
      <c r="C326" s="93"/>
      <c r="D326" s="62">
        <f t="shared" si="189"/>
        <v>35</v>
      </c>
      <c r="E326" s="62">
        <v>24.2</v>
      </c>
      <c r="F326" s="5"/>
      <c r="G326" s="62">
        <v>10.8</v>
      </c>
    </row>
    <row r="327" spans="1:7" ht="15" customHeight="1" x14ac:dyDescent="0.25">
      <c r="A327" s="115"/>
      <c r="B327" s="54" t="s">
        <v>20</v>
      </c>
      <c r="C327" s="94"/>
      <c r="D327" s="5">
        <f>SUM(G327+E327)</f>
        <v>17.899999999999999</v>
      </c>
      <c r="E327" s="5">
        <v>9.1</v>
      </c>
      <c r="F327" s="14"/>
      <c r="G327" s="5">
        <v>8.8000000000000007</v>
      </c>
    </row>
    <row r="328" spans="1:7" ht="18" customHeight="1" x14ac:dyDescent="0.25">
      <c r="A328" s="113" t="s">
        <v>88</v>
      </c>
      <c r="B328" s="69" t="s">
        <v>97</v>
      </c>
      <c r="C328" s="73"/>
      <c r="D328" s="71">
        <f t="shared" ref="D328" si="195">SUM(G328+E328)</f>
        <v>4.7</v>
      </c>
      <c r="E328" s="71">
        <f t="shared" ref="E328:F328" si="196">SUM(E329)</f>
        <v>4.7</v>
      </c>
      <c r="F328" s="71">
        <f t="shared" si="196"/>
        <v>0</v>
      </c>
      <c r="G328" s="71">
        <f>SUM(G329)</f>
        <v>0</v>
      </c>
    </row>
    <row r="329" spans="1:7" ht="27" x14ac:dyDescent="0.25">
      <c r="A329" s="114"/>
      <c r="B329" s="59" t="s">
        <v>142</v>
      </c>
      <c r="C329" s="55" t="s">
        <v>21</v>
      </c>
      <c r="D329" s="58">
        <f t="shared" ref="D329:F329" si="197">SUM(D330+D332)</f>
        <v>4.7</v>
      </c>
      <c r="E329" s="58">
        <f t="shared" si="197"/>
        <v>4.7</v>
      </c>
      <c r="F329" s="58">
        <f t="shared" si="197"/>
        <v>0</v>
      </c>
      <c r="G329" s="58">
        <f>SUM(G330+G332)</f>
        <v>0</v>
      </c>
    </row>
    <row r="330" spans="1:7" x14ac:dyDescent="0.25">
      <c r="A330" s="114"/>
      <c r="B330" s="48" t="s">
        <v>22</v>
      </c>
      <c r="C330" s="90"/>
      <c r="D330" s="65">
        <f t="shared" ref="D330" si="198">SUM(G330+E330)</f>
        <v>0.8</v>
      </c>
      <c r="E330" s="65">
        <f>SUM(E331)</f>
        <v>0.8</v>
      </c>
      <c r="F330" s="5"/>
      <c r="G330" s="5"/>
    </row>
    <row r="331" spans="1:7" x14ac:dyDescent="0.25">
      <c r="A331" s="114"/>
      <c r="B331" s="66" t="s">
        <v>18</v>
      </c>
      <c r="C331" s="95"/>
      <c r="D331" s="61">
        <f>SUM(G331+E331)</f>
        <v>0.8</v>
      </c>
      <c r="E331" s="62">
        <v>0.8</v>
      </c>
      <c r="F331" s="5"/>
      <c r="G331" s="62"/>
    </row>
    <row r="332" spans="1:7" x14ac:dyDescent="0.25">
      <c r="A332" s="114"/>
      <c r="B332" s="54" t="s">
        <v>20</v>
      </c>
      <c r="C332" s="91"/>
      <c r="D332" s="32">
        <f>SUM(G332+E332)</f>
        <v>3.9</v>
      </c>
      <c r="E332" s="5">
        <v>3.9</v>
      </c>
      <c r="F332" s="14"/>
      <c r="G332" s="5"/>
    </row>
    <row r="333" spans="1:7" ht="18" customHeight="1" x14ac:dyDescent="0.25">
      <c r="A333" s="113" t="s">
        <v>89</v>
      </c>
      <c r="B333" s="72" t="s">
        <v>99</v>
      </c>
      <c r="C333" s="86"/>
      <c r="D333" s="71">
        <f t="shared" ref="D333" si="199">SUM(G333+E333)</f>
        <v>6.6</v>
      </c>
      <c r="E333" s="71">
        <f t="shared" ref="E333:F334" si="200">SUM(E334)</f>
        <v>4.5</v>
      </c>
      <c r="F333" s="71">
        <f t="shared" si="200"/>
        <v>0</v>
      </c>
      <c r="G333" s="71">
        <f>SUM(G334)</f>
        <v>2.1</v>
      </c>
    </row>
    <row r="334" spans="1:7" ht="27" x14ac:dyDescent="0.25">
      <c r="A334" s="114"/>
      <c r="B334" s="59" t="s">
        <v>142</v>
      </c>
      <c r="C334" s="55" t="s">
        <v>21</v>
      </c>
      <c r="D334" s="58">
        <f t="shared" ref="D334" si="201">SUM(D335)</f>
        <v>6.6</v>
      </c>
      <c r="E334" s="58">
        <f t="shared" si="200"/>
        <v>4.5</v>
      </c>
      <c r="F334" s="58">
        <f t="shared" si="200"/>
        <v>0</v>
      </c>
      <c r="G334" s="58">
        <f>SUM(G335)</f>
        <v>2.1</v>
      </c>
    </row>
    <row r="335" spans="1:7" ht="15" customHeight="1" x14ac:dyDescent="0.25">
      <c r="A335" s="115"/>
      <c r="B335" s="48" t="s">
        <v>22</v>
      </c>
      <c r="C335" s="92"/>
      <c r="D335" s="5">
        <f>SUM(G335+E335)</f>
        <v>6.6</v>
      </c>
      <c r="E335" s="5">
        <f t="shared" ref="E335" si="202">SUM(E336:E338)</f>
        <v>4.5</v>
      </c>
      <c r="F335" s="5"/>
      <c r="G335" s="5">
        <f>SUM(G336:G338)</f>
        <v>2.1</v>
      </c>
    </row>
    <row r="336" spans="1:7" s="64" customFormat="1" ht="15" customHeight="1" x14ac:dyDescent="0.2">
      <c r="A336" s="77"/>
      <c r="B336" s="66" t="s">
        <v>18</v>
      </c>
      <c r="C336" s="93"/>
      <c r="D336" s="13">
        <f t="shared" ref="D336:D339" si="203">SUM(G336+E336)</f>
        <v>0.5</v>
      </c>
      <c r="E336" s="13">
        <v>0.5</v>
      </c>
      <c r="F336" s="14"/>
      <c r="G336" s="14"/>
    </row>
    <row r="337" spans="1:7" s="64" customFormat="1" ht="15" customHeight="1" x14ac:dyDescent="0.2">
      <c r="A337" s="77"/>
      <c r="B337" s="66" t="s">
        <v>19</v>
      </c>
      <c r="C337" s="93"/>
      <c r="D337" s="13">
        <f t="shared" si="203"/>
        <v>2.1</v>
      </c>
      <c r="E337" s="13"/>
      <c r="F337" s="14"/>
      <c r="G337" s="13">
        <v>2.1</v>
      </c>
    </row>
    <row r="338" spans="1:7" s="64" customFormat="1" ht="15" customHeight="1" x14ac:dyDescent="0.2">
      <c r="A338" s="77"/>
      <c r="B338" s="67" t="s">
        <v>8</v>
      </c>
      <c r="C338" s="94"/>
      <c r="D338" s="13">
        <f t="shared" si="203"/>
        <v>4</v>
      </c>
      <c r="E338" s="13">
        <v>4</v>
      </c>
      <c r="F338" s="14"/>
      <c r="G338" s="13"/>
    </row>
    <row r="339" spans="1:7" ht="18" customHeight="1" x14ac:dyDescent="0.25">
      <c r="A339" s="113" t="s">
        <v>90</v>
      </c>
      <c r="B339" s="69" t="s">
        <v>101</v>
      </c>
      <c r="C339" s="86"/>
      <c r="D339" s="71">
        <f t="shared" si="203"/>
        <v>5.9</v>
      </c>
      <c r="E339" s="71">
        <f t="shared" ref="E339:F339" si="204">SUM(E340)</f>
        <v>5.9</v>
      </c>
      <c r="F339" s="71">
        <f t="shared" si="204"/>
        <v>0</v>
      </c>
      <c r="G339" s="71">
        <f>SUM(G340)</f>
        <v>0</v>
      </c>
    </row>
    <row r="340" spans="1:7" ht="27" x14ac:dyDescent="0.25">
      <c r="A340" s="114"/>
      <c r="B340" s="59" t="s">
        <v>142</v>
      </c>
      <c r="C340" s="55" t="s">
        <v>21</v>
      </c>
      <c r="D340" s="58">
        <f t="shared" ref="D340:F340" si="205">SUM(D341+D343)</f>
        <v>5.9</v>
      </c>
      <c r="E340" s="58">
        <f t="shared" si="205"/>
        <v>5.9</v>
      </c>
      <c r="F340" s="58">
        <f t="shared" si="205"/>
        <v>0</v>
      </c>
      <c r="G340" s="58">
        <f>SUM(G341+G343)</f>
        <v>0</v>
      </c>
    </row>
    <row r="341" spans="1:7" x14ac:dyDescent="0.25">
      <c r="A341" s="114"/>
      <c r="B341" s="48" t="s">
        <v>22</v>
      </c>
      <c r="C341" s="90"/>
      <c r="D341" s="65">
        <f t="shared" ref="D341" si="206">SUM(G341+E341)</f>
        <v>1.2</v>
      </c>
      <c r="E341" s="65">
        <f>SUM(E342)</f>
        <v>1.2</v>
      </c>
      <c r="F341" s="5"/>
      <c r="G341" s="5"/>
    </row>
    <row r="342" spans="1:7" x14ac:dyDescent="0.25">
      <c r="A342" s="114"/>
      <c r="B342" s="66" t="s">
        <v>18</v>
      </c>
      <c r="C342" s="95"/>
      <c r="D342" s="61">
        <f>SUM(G342+E342)</f>
        <v>1.2</v>
      </c>
      <c r="E342" s="62">
        <v>1.2</v>
      </c>
      <c r="F342" s="5"/>
      <c r="G342" s="62"/>
    </row>
    <row r="343" spans="1:7" x14ac:dyDescent="0.25">
      <c r="A343" s="114"/>
      <c r="B343" s="54" t="s">
        <v>20</v>
      </c>
      <c r="C343" s="91"/>
      <c r="D343" s="32">
        <f>SUM(G343+E343)</f>
        <v>4.7</v>
      </c>
      <c r="E343" s="5">
        <v>4.7</v>
      </c>
      <c r="F343" s="14"/>
      <c r="G343" s="5"/>
    </row>
    <row r="344" spans="1:7" ht="18" customHeight="1" x14ac:dyDescent="0.25">
      <c r="A344" s="113" t="s">
        <v>92</v>
      </c>
      <c r="B344" s="69" t="s">
        <v>103</v>
      </c>
      <c r="C344" s="70"/>
      <c r="D344" s="71">
        <f t="shared" ref="D344" si="207">SUM(G344+E344)</f>
        <v>38.5</v>
      </c>
      <c r="E344" s="71">
        <f t="shared" ref="E344:F344" si="208">SUM(E345)</f>
        <v>38.5</v>
      </c>
      <c r="F344" s="71">
        <f t="shared" si="208"/>
        <v>0</v>
      </c>
      <c r="G344" s="71">
        <f>SUM(G345)</f>
        <v>0</v>
      </c>
    </row>
    <row r="345" spans="1:7" x14ac:dyDescent="0.25">
      <c r="A345" s="114"/>
      <c r="B345" s="47" t="s">
        <v>127</v>
      </c>
      <c r="C345" s="55" t="s">
        <v>23</v>
      </c>
      <c r="D345" s="56">
        <f t="shared" ref="D345:F345" si="209">SUM(D346+D349)</f>
        <v>38.5</v>
      </c>
      <c r="E345" s="56">
        <f t="shared" si="209"/>
        <v>38.5</v>
      </c>
      <c r="F345" s="56">
        <f t="shared" si="209"/>
        <v>0</v>
      </c>
      <c r="G345" s="56">
        <f>SUM(G346+G349)</f>
        <v>0</v>
      </c>
    </row>
    <row r="346" spans="1:7" ht="15" customHeight="1" x14ac:dyDescent="0.25">
      <c r="A346" s="115"/>
      <c r="B346" s="48" t="s">
        <v>22</v>
      </c>
      <c r="C346" s="129"/>
      <c r="D346" s="5">
        <f t="shared" ref="D346" si="210">SUM(G346+E346)</f>
        <v>37.299999999999997</v>
      </c>
      <c r="E346" s="5">
        <f>SUM(E347:E348)</f>
        <v>37.299999999999997</v>
      </c>
      <c r="F346" s="5"/>
      <c r="G346" s="5"/>
    </row>
    <row r="347" spans="1:7" s="64" customFormat="1" ht="15" customHeight="1" x14ac:dyDescent="0.2">
      <c r="A347" s="115"/>
      <c r="B347" s="66" t="s">
        <v>18</v>
      </c>
      <c r="C347" s="130"/>
      <c r="D347" s="62">
        <f t="shared" ref="D347:D350" si="211">SUM(G347+E347)</f>
        <v>7.3</v>
      </c>
      <c r="E347" s="62">
        <v>7.3</v>
      </c>
      <c r="F347" s="62"/>
      <c r="G347" s="62"/>
    </row>
    <row r="348" spans="1:7" s="64" customFormat="1" ht="15" customHeight="1" x14ac:dyDescent="0.2">
      <c r="A348" s="115"/>
      <c r="B348" s="66" t="s">
        <v>19</v>
      </c>
      <c r="C348" s="130"/>
      <c r="D348" s="62">
        <f t="shared" si="211"/>
        <v>30</v>
      </c>
      <c r="E348" s="62">
        <v>30</v>
      </c>
      <c r="F348" s="62"/>
      <c r="G348" s="62"/>
    </row>
    <row r="349" spans="1:7" ht="15" customHeight="1" x14ac:dyDescent="0.25">
      <c r="A349" s="115"/>
      <c r="B349" s="54" t="s">
        <v>20</v>
      </c>
      <c r="C349" s="131"/>
      <c r="D349" s="38">
        <f t="shared" si="211"/>
        <v>1.2</v>
      </c>
      <c r="E349" s="5">
        <v>1.2</v>
      </c>
      <c r="F349" s="9"/>
      <c r="G349" s="9"/>
    </row>
    <row r="350" spans="1:7" ht="18" customHeight="1" x14ac:dyDescent="0.25">
      <c r="A350" s="113" t="s">
        <v>93</v>
      </c>
      <c r="B350" s="69" t="s">
        <v>105</v>
      </c>
      <c r="C350" s="70"/>
      <c r="D350" s="71">
        <f t="shared" si="211"/>
        <v>2.6</v>
      </c>
      <c r="E350" s="71">
        <f t="shared" ref="E350:F350" si="212">SUM(E351)</f>
        <v>2.6</v>
      </c>
      <c r="F350" s="71">
        <f t="shared" si="212"/>
        <v>0</v>
      </c>
      <c r="G350" s="71">
        <f>SUM(G351)</f>
        <v>0</v>
      </c>
    </row>
    <row r="351" spans="1:7" x14ac:dyDescent="0.25">
      <c r="A351" s="114"/>
      <c r="B351" s="47" t="s">
        <v>127</v>
      </c>
      <c r="C351" s="55" t="s">
        <v>23</v>
      </c>
      <c r="D351" s="56">
        <f t="shared" ref="D351:F351" si="213">SUM(D352+D354)</f>
        <v>2.6</v>
      </c>
      <c r="E351" s="56">
        <f t="shared" si="213"/>
        <v>2.6</v>
      </c>
      <c r="F351" s="56">
        <f t="shared" si="213"/>
        <v>0</v>
      </c>
      <c r="G351" s="56">
        <f>SUM(G352+G354)</f>
        <v>0</v>
      </c>
    </row>
    <row r="352" spans="1:7" x14ac:dyDescent="0.25">
      <c r="A352" s="114"/>
      <c r="B352" s="48" t="s">
        <v>22</v>
      </c>
      <c r="C352" s="90"/>
      <c r="D352" s="65">
        <f t="shared" ref="D352" si="214">SUM(G352+E352)</f>
        <v>1</v>
      </c>
      <c r="E352" s="65">
        <f>SUM(E353)</f>
        <v>1</v>
      </c>
      <c r="F352" s="5"/>
      <c r="G352" s="5"/>
    </row>
    <row r="353" spans="1:7" x14ac:dyDescent="0.25">
      <c r="A353" s="114"/>
      <c r="B353" s="66" t="s">
        <v>18</v>
      </c>
      <c r="C353" s="95"/>
      <c r="D353" s="61">
        <f>SUM(G353+E353)</f>
        <v>1</v>
      </c>
      <c r="E353" s="62">
        <v>1</v>
      </c>
      <c r="F353" s="5"/>
      <c r="G353" s="62"/>
    </row>
    <row r="354" spans="1:7" x14ac:dyDescent="0.25">
      <c r="A354" s="116"/>
      <c r="B354" s="54" t="s">
        <v>20</v>
      </c>
      <c r="C354" s="91"/>
      <c r="D354" s="32">
        <f>SUM(G354+E354)</f>
        <v>1.6</v>
      </c>
      <c r="E354" s="5">
        <v>1.6</v>
      </c>
      <c r="F354" s="14"/>
      <c r="G354" s="5"/>
    </row>
    <row r="355" spans="1:7" ht="18" customHeight="1" x14ac:dyDescent="0.25">
      <c r="A355" s="113" t="s">
        <v>95</v>
      </c>
      <c r="B355" s="69" t="s">
        <v>107</v>
      </c>
      <c r="C355" s="70"/>
      <c r="D355" s="71">
        <f t="shared" ref="D355" si="215">SUM(G355+E355)</f>
        <v>4.8999999999999995</v>
      </c>
      <c r="E355" s="71">
        <f t="shared" ref="E355:F355" si="216">SUM(E356)</f>
        <v>4.8999999999999995</v>
      </c>
      <c r="F355" s="71">
        <f t="shared" si="216"/>
        <v>0</v>
      </c>
      <c r="G355" s="71">
        <f>SUM(G356)</f>
        <v>0</v>
      </c>
    </row>
    <row r="356" spans="1:7" x14ac:dyDescent="0.25">
      <c r="A356" s="114"/>
      <c r="B356" s="47" t="s">
        <v>127</v>
      </c>
      <c r="C356" s="55" t="s">
        <v>23</v>
      </c>
      <c r="D356" s="56">
        <f t="shared" ref="D356" si="217">SUM(D357+D360)</f>
        <v>4.8999999999999995</v>
      </c>
      <c r="E356" s="56">
        <f t="shared" ref="E356" si="218">SUM(E357+E360)</f>
        <v>4.8999999999999995</v>
      </c>
      <c r="F356" s="56">
        <f t="shared" ref="F356" si="219">SUM(F357+F360)</f>
        <v>0</v>
      </c>
      <c r="G356" s="56">
        <f>SUM(G357+G360)</f>
        <v>0</v>
      </c>
    </row>
    <row r="357" spans="1:7" x14ac:dyDescent="0.25">
      <c r="A357" s="114"/>
      <c r="B357" s="48" t="s">
        <v>22</v>
      </c>
      <c r="C357" s="90"/>
      <c r="D357" s="65">
        <f t="shared" ref="D357" si="220">SUM(G357+E357)</f>
        <v>3.0999999999999996</v>
      </c>
      <c r="E357" s="65">
        <f>SUM(E358:E359)</f>
        <v>3.0999999999999996</v>
      </c>
      <c r="F357" s="5"/>
      <c r="G357" s="5"/>
    </row>
    <row r="358" spans="1:7" x14ac:dyDescent="0.25">
      <c r="A358" s="114"/>
      <c r="B358" s="66" t="s">
        <v>18</v>
      </c>
      <c r="C358" s="95"/>
      <c r="D358" s="61">
        <f>SUM(G358+E358)</f>
        <v>0.8</v>
      </c>
      <c r="E358" s="62">
        <v>0.8</v>
      </c>
      <c r="F358" s="5"/>
      <c r="G358" s="62"/>
    </row>
    <row r="359" spans="1:7" x14ac:dyDescent="0.25">
      <c r="A359" s="114"/>
      <c r="B359" s="66" t="s">
        <v>8</v>
      </c>
      <c r="C359" s="95"/>
      <c r="D359" s="61">
        <f>SUM(G359+E359)</f>
        <v>2.2999999999999998</v>
      </c>
      <c r="E359" s="62">
        <v>2.2999999999999998</v>
      </c>
      <c r="F359" s="5"/>
      <c r="G359" s="62"/>
    </row>
    <row r="360" spans="1:7" x14ac:dyDescent="0.25">
      <c r="A360" s="114"/>
      <c r="B360" s="54" t="s">
        <v>20</v>
      </c>
      <c r="C360" s="91"/>
      <c r="D360" s="32">
        <f>SUM(G360+E360)</f>
        <v>1.8</v>
      </c>
      <c r="E360" s="5">
        <v>1.8</v>
      </c>
      <c r="F360" s="14"/>
      <c r="G360" s="5"/>
    </row>
    <row r="361" spans="1:7" ht="18" customHeight="1" x14ac:dyDescent="0.25">
      <c r="A361" s="113" t="s">
        <v>96</v>
      </c>
      <c r="B361" s="69" t="s">
        <v>109</v>
      </c>
      <c r="C361" s="79"/>
      <c r="D361" s="71">
        <f t="shared" ref="D361" si="221">SUM(G361+E361)</f>
        <v>5.2999999999999989</v>
      </c>
      <c r="E361" s="71">
        <f t="shared" ref="E361:F361" si="222">SUM(E362)</f>
        <v>5.2999999999999989</v>
      </c>
      <c r="F361" s="71">
        <f t="shared" si="222"/>
        <v>0</v>
      </c>
      <c r="G361" s="71">
        <f>SUM(G362)</f>
        <v>0</v>
      </c>
    </row>
    <row r="362" spans="1:7" x14ac:dyDescent="0.25">
      <c r="A362" s="114"/>
      <c r="B362" s="47" t="s">
        <v>127</v>
      </c>
      <c r="C362" s="55" t="s">
        <v>23</v>
      </c>
      <c r="D362" s="56">
        <f t="shared" ref="D362" si="223">SUM(D363+D366)</f>
        <v>5.2999999999999989</v>
      </c>
      <c r="E362" s="56">
        <f t="shared" ref="E362" si="224">SUM(E363+E366)</f>
        <v>5.2999999999999989</v>
      </c>
      <c r="F362" s="56">
        <f t="shared" ref="F362" si="225">SUM(F363+F366)</f>
        <v>0</v>
      </c>
      <c r="G362" s="56">
        <f>SUM(G363+G366)</f>
        <v>0</v>
      </c>
    </row>
    <row r="363" spans="1:7" x14ac:dyDescent="0.25">
      <c r="A363" s="114"/>
      <c r="B363" s="48" t="s">
        <v>22</v>
      </c>
      <c r="C363" s="90"/>
      <c r="D363" s="65">
        <f t="shared" ref="D363" si="226">SUM(G363+E363)</f>
        <v>4.6999999999999993</v>
      </c>
      <c r="E363" s="65">
        <f>SUM(E364:E365)</f>
        <v>4.6999999999999993</v>
      </c>
      <c r="F363" s="5"/>
      <c r="G363" s="5"/>
    </row>
    <row r="364" spans="1:7" x14ac:dyDescent="0.25">
      <c r="A364" s="114"/>
      <c r="B364" s="66" t="s">
        <v>18</v>
      </c>
      <c r="C364" s="95"/>
      <c r="D364" s="61">
        <f>SUM(G364+E364)</f>
        <v>1.9</v>
      </c>
      <c r="E364" s="62">
        <v>1.9</v>
      </c>
      <c r="F364" s="5"/>
      <c r="G364" s="62"/>
    </row>
    <row r="365" spans="1:7" x14ac:dyDescent="0.25">
      <c r="A365" s="114"/>
      <c r="B365" s="66" t="s">
        <v>8</v>
      </c>
      <c r="C365" s="95"/>
      <c r="D365" s="61">
        <f>SUM(G365+E365)</f>
        <v>2.8</v>
      </c>
      <c r="E365" s="62">
        <v>2.8</v>
      </c>
      <c r="F365" s="5"/>
      <c r="G365" s="62"/>
    </row>
    <row r="366" spans="1:7" x14ac:dyDescent="0.25">
      <c r="A366" s="114"/>
      <c r="B366" s="54" t="s">
        <v>20</v>
      </c>
      <c r="C366" s="91"/>
      <c r="D366" s="32">
        <f>SUM(G366+E366)</f>
        <v>0.6</v>
      </c>
      <c r="E366" s="5">
        <v>0.6</v>
      </c>
      <c r="F366" s="14"/>
      <c r="G366" s="5"/>
    </row>
    <row r="367" spans="1:7" ht="18" customHeight="1" x14ac:dyDescent="0.25">
      <c r="A367" s="113" t="s">
        <v>98</v>
      </c>
      <c r="B367" s="69" t="s">
        <v>111</v>
      </c>
      <c r="C367" s="70"/>
      <c r="D367" s="71">
        <f t="shared" ref="D367" si="227">SUM(G367+E367)</f>
        <v>7.8</v>
      </c>
      <c r="E367" s="71">
        <f t="shared" ref="E367:F367" si="228">SUM(E368)</f>
        <v>7.8</v>
      </c>
      <c r="F367" s="71">
        <f t="shared" si="228"/>
        <v>0</v>
      </c>
      <c r="G367" s="71">
        <f>SUM(G368)</f>
        <v>0</v>
      </c>
    </row>
    <row r="368" spans="1:7" x14ac:dyDescent="0.25">
      <c r="A368" s="114"/>
      <c r="B368" s="47" t="s">
        <v>127</v>
      </c>
      <c r="C368" s="55" t="s">
        <v>23</v>
      </c>
      <c r="D368" s="56">
        <f t="shared" ref="D368" si="229">SUM(D369+D372)</f>
        <v>7.8</v>
      </c>
      <c r="E368" s="56">
        <f t="shared" ref="E368" si="230">SUM(E369+E372)</f>
        <v>7.8</v>
      </c>
      <c r="F368" s="56">
        <f t="shared" ref="F368" si="231">SUM(F369+F372)</f>
        <v>0</v>
      </c>
      <c r="G368" s="56">
        <f>SUM(G369+G372)</f>
        <v>0</v>
      </c>
    </row>
    <row r="369" spans="1:7" ht="15" customHeight="1" x14ac:dyDescent="0.25">
      <c r="A369" s="115"/>
      <c r="B369" s="48" t="s">
        <v>22</v>
      </c>
      <c r="C369" s="129"/>
      <c r="D369" s="5">
        <f t="shared" si="189"/>
        <v>7.1</v>
      </c>
      <c r="E369" s="5">
        <f>SUM(E370:E371)</f>
        <v>7.1</v>
      </c>
      <c r="F369" s="5"/>
      <c r="G369" s="5"/>
    </row>
    <row r="370" spans="1:7" s="64" customFormat="1" ht="15" customHeight="1" x14ac:dyDescent="0.2">
      <c r="A370" s="115"/>
      <c r="B370" s="66" t="s">
        <v>18</v>
      </c>
      <c r="C370" s="130"/>
      <c r="D370" s="62">
        <f t="shared" si="189"/>
        <v>2.2999999999999998</v>
      </c>
      <c r="E370" s="62">
        <v>2.2999999999999998</v>
      </c>
      <c r="F370" s="5"/>
      <c r="G370" s="5"/>
    </row>
    <row r="371" spans="1:7" s="64" customFormat="1" ht="15" customHeight="1" x14ac:dyDescent="0.2">
      <c r="A371" s="115"/>
      <c r="B371" s="66" t="s">
        <v>8</v>
      </c>
      <c r="C371" s="130"/>
      <c r="D371" s="62">
        <f t="shared" si="189"/>
        <v>4.8</v>
      </c>
      <c r="E371" s="62">
        <v>4.8</v>
      </c>
      <c r="F371" s="5"/>
      <c r="G371" s="5"/>
    </row>
    <row r="372" spans="1:7" ht="15" customHeight="1" x14ac:dyDescent="0.25">
      <c r="A372" s="115"/>
      <c r="B372" s="54" t="s">
        <v>20</v>
      </c>
      <c r="C372" s="131"/>
      <c r="D372" s="5">
        <f t="shared" si="189"/>
        <v>0.7</v>
      </c>
      <c r="E372" s="5">
        <v>0.7</v>
      </c>
      <c r="F372" s="5"/>
      <c r="G372" s="5"/>
    </row>
    <row r="373" spans="1:7" ht="18" customHeight="1" x14ac:dyDescent="0.25">
      <c r="A373" s="113" t="s">
        <v>100</v>
      </c>
      <c r="B373" s="69" t="s">
        <v>113</v>
      </c>
      <c r="C373" s="79"/>
      <c r="D373" s="71">
        <f t="shared" si="189"/>
        <v>10.5</v>
      </c>
      <c r="E373" s="71">
        <f t="shared" ref="E373:F373" si="232">SUM(E374)</f>
        <v>10.5</v>
      </c>
      <c r="F373" s="71">
        <f t="shared" si="232"/>
        <v>0</v>
      </c>
      <c r="G373" s="71">
        <f>SUM(G374)</f>
        <v>0</v>
      </c>
    </row>
    <row r="374" spans="1:7" x14ac:dyDescent="0.25">
      <c r="A374" s="114"/>
      <c r="B374" s="47" t="s">
        <v>127</v>
      </c>
      <c r="C374" s="55" t="s">
        <v>23</v>
      </c>
      <c r="D374" s="56">
        <f t="shared" ref="D374" si="233">SUM(D375+D378)</f>
        <v>10.5</v>
      </c>
      <c r="E374" s="56">
        <f t="shared" ref="E374" si="234">SUM(E375+E378)</f>
        <v>10.5</v>
      </c>
      <c r="F374" s="56">
        <f t="shared" ref="F374" si="235">SUM(F375+F378)</f>
        <v>0</v>
      </c>
      <c r="G374" s="56">
        <f>SUM(G375+G378)</f>
        <v>0</v>
      </c>
    </row>
    <row r="375" spans="1:7" ht="15" customHeight="1" x14ac:dyDescent="0.25">
      <c r="A375" s="115"/>
      <c r="B375" s="48" t="s">
        <v>22</v>
      </c>
      <c r="C375" s="129"/>
      <c r="D375" s="5">
        <f t="shared" ref="D375:D377" si="236">SUM(G375+E375)</f>
        <v>10.199999999999999</v>
      </c>
      <c r="E375" s="5">
        <f>SUM(E376:E377)</f>
        <v>10.199999999999999</v>
      </c>
      <c r="F375" s="5"/>
      <c r="G375" s="5"/>
    </row>
    <row r="376" spans="1:7" s="64" customFormat="1" ht="15" customHeight="1" x14ac:dyDescent="0.2">
      <c r="A376" s="77"/>
      <c r="B376" s="66" t="s">
        <v>18</v>
      </c>
      <c r="C376" s="130"/>
      <c r="D376" s="62">
        <f t="shared" si="236"/>
        <v>0.2</v>
      </c>
      <c r="E376" s="62">
        <v>0.2</v>
      </c>
      <c r="F376" s="5"/>
      <c r="G376" s="5"/>
    </row>
    <row r="377" spans="1:7" s="64" customFormat="1" ht="15" customHeight="1" x14ac:dyDescent="0.2">
      <c r="A377" s="77"/>
      <c r="B377" s="66" t="s">
        <v>19</v>
      </c>
      <c r="C377" s="130"/>
      <c r="D377" s="62">
        <f t="shared" si="236"/>
        <v>10</v>
      </c>
      <c r="E377" s="62">
        <v>10</v>
      </c>
      <c r="F377" s="5"/>
      <c r="G377" s="5"/>
    </row>
    <row r="378" spans="1:7" ht="15" customHeight="1" x14ac:dyDescent="0.25">
      <c r="A378" s="83"/>
      <c r="B378" s="54" t="s">
        <v>20</v>
      </c>
      <c r="C378" s="131"/>
      <c r="D378" s="5">
        <f>SUM(G378+E378)</f>
        <v>0.3</v>
      </c>
      <c r="E378" s="5">
        <v>0.3</v>
      </c>
      <c r="F378" s="13"/>
      <c r="G378" s="14"/>
    </row>
    <row r="379" spans="1:7" ht="18" customHeight="1" x14ac:dyDescent="0.25">
      <c r="A379" s="113" t="s">
        <v>102</v>
      </c>
      <c r="B379" s="69" t="s">
        <v>115</v>
      </c>
      <c r="C379" s="79"/>
      <c r="D379" s="71">
        <f t="shared" ref="D379" si="237">SUM(G379+E379)</f>
        <v>24.400000000000002</v>
      </c>
      <c r="E379" s="71">
        <f t="shared" ref="E379:F379" si="238">SUM(E380+E386)</f>
        <v>24.400000000000002</v>
      </c>
      <c r="F379" s="71">
        <f t="shared" si="238"/>
        <v>0</v>
      </c>
      <c r="G379" s="71">
        <f>SUM(G380+G386)</f>
        <v>0</v>
      </c>
    </row>
    <row r="380" spans="1:7" x14ac:dyDescent="0.25">
      <c r="A380" s="114"/>
      <c r="B380" s="47" t="s">
        <v>127</v>
      </c>
      <c r="C380" s="55" t="s">
        <v>23</v>
      </c>
      <c r="D380" s="56">
        <f t="shared" ref="D380:F380" si="239">SUM(D381+D385)</f>
        <v>14.400000000000002</v>
      </c>
      <c r="E380" s="56">
        <f t="shared" si="239"/>
        <v>14.400000000000002</v>
      </c>
      <c r="F380" s="56">
        <f t="shared" si="239"/>
        <v>0</v>
      </c>
      <c r="G380" s="56">
        <f>SUM(G381+G385)</f>
        <v>0</v>
      </c>
    </row>
    <row r="381" spans="1:7" ht="15" customHeight="1" x14ac:dyDescent="0.25">
      <c r="A381" s="115"/>
      <c r="B381" s="48" t="s">
        <v>22</v>
      </c>
      <c r="C381" s="96"/>
      <c r="D381" s="5">
        <f t="shared" si="189"/>
        <v>12.600000000000001</v>
      </c>
      <c r="E381" s="5">
        <f>SUM(E382:E384)</f>
        <v>12.600000000000001</v>
      </c>
      <c r="F381" s="5"/>
      <c r="G381" s="5"/>
    </row>
    <row r="382" spans="1:7" s="64" customFormat="1" ht="15" customHeight="1" x14ac:dyDescent="0.2">
      <c r="A382" s="115"/>
      <c r="B382" s="66" t="s">
        <v>18</v>
      </c>
      <c r="C382" s="97"/>
      <c r="D382" s="62">
        <f t="shared" si="189"/>
        <v>2.2999999999999998</v>
      </c>
      <c r="E382" s="62">
        <v>2.2999999999999998</v>
      </c>
      <c r="F382" s="5"/>
      <c r="G382" s="5"/>
    </row>
    <row r="383" spans="1:7" s="64" customFormat="1" ht="15" customHeight="1" x14ac:dyDescent="0.2">
      <c r="A383" s="115"/>
      <c r="B383" s="66" t="s">
        <v>19</v>
      </c>
      <c r="C383" s="97"/>
      <c r="D383" s="62">
        <f t="shared" si="189"/>
        <v>10</v>
      </c>
      <c r="E383" s="62">
        <v>10</v>
      </c>
      <c r="F383" s="5"/>
      <c r="G383" s="5"/>
    </row>
    <row r="384" spans="1:7" s="64" customFormat="1" ht="15" customHeight="1" x14ac:dyDescent="0.2">
      <c r="A384" s="115"/>
      <c r="B384" s="66" t="s">
        <v>8</v>
      </c>
      <c r="C384" s="97"/>
      <c r="D384" s="62">
        <f t="shared" si="189"/>
        <v>0.3</v>
      </c>
      <c r="E384" s="62">
        <v>0.3</v>
      </c>
      <c r="F384" s="5"/>
      <c r="G384" s="5"/>
    </row>
    <row r="385" spans="1:7" ht="15" customHeight="1" x14ac:dyDescent="0.25">
      <c r="A385" s="115"/>
      <c r="B385" s="54" t="s">
        <v>20</v>
      </c>
      <c r="C385" s="98"/>
      <c r="D385" s="5">
        <f t="shared" si="189"/>
        <v>1.8</v>
      </c>
      <c r="E385" s="5">
        <v>1.8</v>
      </c>
      <c r="F385" s="12"/>
      <c r="G385" s="12"/>
    </row>
    <row r="386" spans="1:7" ht="27" x14ac:dyDescent="0.25">
      <c r="A386" s="84"/>
      <c r="B386" s="59" t="s">
        <v>140</v>
      </c>
      <c r="C386" s="45" t="s">
        <v>25</v>
      </c>
      <c r="D386" s="58">
        <f t="shared" ref="D386:F387" si="240">SUM(D387)</f>
        <v>10</v>
      </c>
      <c r="E386" s="58">
        <f t="shared" si="240"/>
        <v>10</v>
      </c>
      <c r="F386" s="58">
        <f t="shared" si="240"/>
        <v>0</v>
      </c>
      <c r="G386" s="58">
        <f>SUM(G387)</f>
        <v>0</v>
      </c>
    </row>
    <row r="387" spans="1:7" x14ac:dyDescent="0.25">
      <c r="A387" s="84"/>
      <c r="B387" s="48" t="s">
        <v>22</v>
      </c>
      <c r="C387" s="90"/>
      <c r="D387" s="65">
        <f t="shared" ref="D387" si="241">SUM(G387+E387)</f>
        <v>10</v>
      </c>
      <c r="E387" s="65">
        <f t="shared" si="240"/>
        <v>10</v>
      </c>
      <c r="F387" s="65"/>
      <c r="G387" s="65"/>
    </row>
    <row r="388" spans="1:7" x14ac:dyDescent="0.25">
      <c r="A388" s="84"/>
      <c r="B388" s="67" t="s">
        <v>19</v>
      </c>
      <c r="C388" s="91"/>
      <c r="D388" s="61">
        <f>SUM(G388+E388)</f>
        <v>10</v>
      </c>
      <c r="E388" s="62">
        <v>10</v>
      </c>
      <c r="F388" s="62"/>
      <c r="G388" s="62"/>
    </row>
    <row r="389" spans="1:7" ht="18" customHeight="1" x14ac:dyDescent="0.25">
      <c r="A389" s="113" t="s">
        <v>104</v>
      </c>
      <c r="B389" s="69" t="s">
        <v>117</v>
      </c>
      <c r="C389" s="79"/>
      <c r="D389" s="71">
        <f t="shared" ref="D389" si="242">SUM(G389+E389)</f>
        <v>2.9</v>
      </c>
      <c r="E389" s="71">
        <f t="shared" ref="E389:F389" si="243">SUM(E390)</f>
        <v>2.9</v>
      </c>
      <c r="F389" s="71">
        <f t="shared" si="243"/>
        <v>0</v>
      </c>
      <c r="G389" s="71">
        <f>SUM(G390)</f>
        <v>0</v>
      </c>
    </row>
    <row r="390" spans="1:7" x14ac:dyDescent="0.25">
      <c r="A390" s="114"/>
      <c r="B390" s="47" t="s">
        <v>127</v>
      </c>
      <c r="C390" s="55" t="s">
        <v>23</v>
      </c>
      <c r="D390" s="56">
        <f t="shared" ref="D390:F390" si="244">SUM(D391+D393)</f>
        <v>2.9</v>
      </c>
      <c r="E390" s="56">
        <f t="shared" si="244"/>
        <v>2.9</v>
      </c>
      <c r="F390" s="56">
        <f t="shared" si="244"/>
        <v>0</v>
      </c>
      <c r="G390" s="56">
        <f>SUM(G391+G393)</f>
        <v>0</v>
      </c>
    </row>
    <row r="391" spans="1:7" ht="15" customHeight="1" x14ac:dyDescent="0.25">
      <c r="A391" s="114"/>
      <c r="B391" s="48" t="s">
        <v>22</v>
      </c>
      <c r="C391" s="90"/>
      <c r="D391" s="65">
        <f t="shared" si="189"/>
        <v>2.5</v>
      </c>
      <c r="E391" s="65">
        <f>SUM(E392)</f>
        <v>2.5</v>
      </c>
      <c r="F391" s="5"/>
      <c r="G391" s="5"/>
    </row>
    <row r="392" spans="1:7" ht="15" customHeight="1" x14ac:dyDescent="0.25">
      <c r="A392" s="114"/>
      <c r="B392" s="66" t="s">
        <v>18</v>
      </c>
      <c r="C392" s="95"/>
      <c r="D392" s="61">
        <f>SUM(G392+E392)</f>
        <v>2.5</v>
      </c>
      <c r="E392" s="62">
        <v>2.5</v>
      </c>
      <c r="F392" s="5"/>
      <c r="G392" s="62"/>
    </row>
    <row r="393" spans="1:7" ht="15" customHeight="1" x14ac:dyDescent="0.25">
      <c r="A393" s="116"/>
      <c r="B393" s="54" t="s">
        <v>20</v>
      </c>
      <c r="C393" s="91"/>
      <c r="D393" s="32">
        <f>SUM(G393+E393)</f>
        <v>0.4</v>
      </c>
      <c r="E393" s="5">
        <v>0.4</v>
      </c>
      <c r="F393" s="14"/>
      <c r="G393" s="5"/>
    </row>
    <row r="394" spans="1:7" ht="18" customHeight="1" x14ac:dyDescent="0.25">
      <c r="A394" s="113" t="s">
        <v>106</v>
      </c>
      <c r="B394" s="69" t="s">
        <v>118</v>
      </c>
      <c r="C394" s="79"/>
      <c r="D394" s="71">
        <f t="shared" ref="D394" si="245">SUM(G394+E394)</f>
        <v>4.5</v>
      </c>
      <c r="E394" s="71">
        <f t="shared" ref="E394:F394" si="246">SUM(E395)</f>
        <v>4.5</v>
      </c>
      <c r="F394" s="71">
        <f t="shared" si="246"/>
        <v>0</v>
      </c>
      <c r="G394" s="71">
        <f>SUM(G395)</f>
        <v>0</v>
      </c>
    </row>
    <row r="395" spans="1:7" ht="16.5" customHeight="1" x14ac:dyDescent="0.25">
      <c r="A395" s="114"/>
      <c r="B395" s="47" t="s">
        <v>127</v>
      </c>
      <c r="C395" s="55" t="s">
        <v>23</v>
      </c>
      <c r="D395" s="56">
        <f t="shared" ref="D395:F395" si="247">SUM(D396+D399)</f>
        <v>4.5</v>
      </c>
      <c r="E395" s="56">
        <f t="shared" si="247"/>
        <v>4.5</v>
      </c>
      <c r="F395" s="56">
        <f t="shared" si="247"/>
        <v>0</v>
      </c>
      <c r="G395" s="56">
        <f>SUM(G396+G399)</f>
        <v>0</v>
      </c>
    </row>
    <row r="396" spans="1:7" ht="15" customHeight="1" x14ac:dyDescent="0.25">
      <c r="A396" s="115"/>
      <c r="B396" s="48" t="s">
        <v>22</v>
      </c>
      <c r="C396" s="129"/>
      <c r="D396" s="5">
        <f>SUM(G396+E396)</f>
        <v>3.9</v>
      </c>
      <c r="E396" s="5">
        <f>SUM(E397:E398)</f>
        <v>3.9</v>
      </c>
      <c r="F396" s="13"/>
      <c r="G396" s="13"/>
    </row>
    <row r="397" spans="1:7" s="64" customFormat="1" ht="15" customHeight="1" x14ac:dyDescent="0.2">
      <c r="A397" s="115"/>
      <c r="B397" s="66" t="s">
        <v>18</v>
      </c>
      <c r="C397" s="130"/>
      <c r="D397" s="13">
        <f t="shared" ref="D397:D398" si="248">SUM(G397+E397)</f>
        <v>1.1000000000000001</v>
      </c>
      <c r="E397" s="13">
        <v>1.1000000000000001</v>
      </c>
      <c r="F397" s="13"/>
      <c r="G397" s="13"/>
    </row>
    <row r="398" spans="1:7" s="64" customFormat="1" ht="15" customHeight="1" x14ac:dyDescent="0.2">
      <c r="A398" s="115"/>
      <c r="B398" s="66" t="s">
        <v>8</v>
      </c>
      <c r="C398" s="130"/>
      <c r="D398" s="13">
        <f t="shared" si="248"/>
        <v>2.8</v>
      </c>
      <c r="E398" s="13">
        <v>2.8</v>
      </c>
      <c r="F398" s="13"/>
      <c r="G398" s="13"/>
    </row>
    <row r="399" spans="1:7" ht="15" customHeight="1" x14ac:dyDescent="0.25">
      <c r="A399" s="115"/>
      <c r="B399" s="54" t="s">
        <v>20</v>
      </c>
      <c r="C399" s="131"/>
      <c r="D399" s="5">
        <f>SUM(G399+E399)</f>
        <v>0.6</v>
      </c>
      <c r="E399" s="5">
        <v>0.6</v>
      </c>
      <c r="F399" s="14"/>
      <c r="G399" s="14"/>
    </row>
    <row r="400" spans="1:7" ht="18" customHeight="1" x14ac:dyDescent="0.25">
      <c r="A400" s="113" t="s">
        <v>108</v>
      </c>
      <c r="B400" s="69" t="s">
        <v>119</v>
      </c>
      <c r="C400" s="79"/>
      <c r="D400" s="71">
        <f t="shared" ref="D400" si="249">SUM(G400+E400)</f>
        <v>28.2</v>
      </c>
      <c r="E400" s="71">
        <f t="shared" ref="E400:F400" si="250">SUM(E401)</f>
        <v>7.3999999999999995</v>
      </c>
      <c r="F400" s="71">
        <f t="shared" si="250"/>
        <v>0</v>
      </c>
      <c r="G400" s="71">
        <f>SUM(G401)</f>
        <v>20.8</v>
      </c>
    </row>
    <row r="401" spans="1:7" ht="15" customHeight="1" x14ac:dyDescent="0.25">
      <c r="A401" s="114"/>
      <c r="B401" s="47" t="s">
        <v>127</v>
      </c>
      <c r="C401" s="55" t="s">
        <v>23</v>
      </c>
      <c r="D401" s="56">
        <f t="shared" ref="D401" si="251">SUM(D402+D405)</f>
        <v>28.2</v>
      </c>
      <c r="E401" s="56">
        <f t="shared" ref="E401" si="252">SUM(E402+E405)</f>
        <v>7.3999999999999995</v>
      </c>
      <c r="F401" s="56">
        <f t="shared" ref="F401" si="253">SUM(F402+F405)</f>
        <v>0</v>
      </c>
      <c r="G401" s="56">
        <f>SUM(G402+G405)</f>
        <v>20.8</v>
      </c>
    </row>
    <row r="402" spans="1:7" ht="15" customHeight="1" x14ac:dyDescent="0.25">
      <c r="A402" s="114"/>
      <c r="B402" s="48" t="s">
        <v>22</v>
      </c>
      <c r="C402" s="129"/>
      <c r="D402" s="5">
        <f>SUM(G402+E402)</f>
        <v>27.9</v>
      </c>
      <c r="E402" s="5">
        <f>SUM(E403:E404)</f>
        <v>7.1</v>
      </c>
      <c r="F402" s="5"/>
      <c r="G402" s="5">
        <f t="shared" ref="G402" si="254">SUM(G403:G404)</f>
        <v>20.8</v>
      </c>
    </row>
    <row r="403" spans="1:7" s="64" customFormat="1" ht="15" customHeight="1" x14ac:dyDescent="0.2">
      <c r="A403" s="114"/>
      <c r="B403" s="66" t="s">
        <v>18</v>
      </c>
      <c r="C403" s="130"/>
      <c r="D403" s="62">
        <f>SUM(G403+E403)</f>
        <v>1.4</v>
      </c>
      <c r="E403" s="62">
        <v>1.4</v>
      </c>
      <c r="F403" s="75"/>
      <c r="G403" s="75"/>
    </row>
    <row r="404" spans="1:7" s="64" customFormat="1" ht="15" customHeight="1" x14ac:dyDescent="0.2">
      <c r="A404" s="114"/>
      <c r="B404" s="66" t="s">
        <v>19</v>
      </c>
      <c r="C404" s="130"/>
      <c r="D404" s="62">
        <f>SUM(G404+E404)</f>
        <v>26.5</v>
      </c>
      <c r="E404" s="62">
        <v>5.7</v>
      </c>
      <c r="F404" s="75"/>
      <c r="G404" s="62">
        <v>20.8</v>
      </c>
    </row>
    <row r="405" spans="1:7" ht="15" customHeight="1" x14ac:dyDescent="0.25">
      <c r="A405" s="114"/>
      <c r="B405" s="54" t="s">
        <v>20</v>
      </c>
      <c r="C405" s="131"/>
      <c r="D405" s="5">
        <f t="shared" si="189"/>
        <v>0.3</v>
      </c>
      <c r="E405" s="5">
        <v>0.3</v>
      </c>
      <c r="F405" s="13"/>
      <c r="G405" s="14"/>
    </row>
    <row r="406" spans="1:7" ht="18" customHeight="1" x14ac:dyDescent="0.25">
      <c r="A406" s="113" t="s">
        <v>110</v>
      </c>
      <c r="B406" s="69" t="s">
        <v>120</v>
      </c>
      <c r="C406" s="79"/>
      <c r="D406" s="71">
        <f t="shared" si="189"/>
        <v>40.200000000000003</v>
      </c>
      <c r="E406" s="71">
        <f t="shared" ref="E406:F406" si="255">SUM(E407)</f>
        <v>10.199999999999999</v>
      </c>
      <c r="F406" s="71">
        <f t="shared" si="255"/>
        <v>0</v>
      </c>
      <c r="G406" s="71">
        <f>SUM(G407)</f>
        <v>30</v>
      </c>
    </row>
    <row r="407" spans="1:7" x14ac:dyDescent="0.25">
      <c r="A407" s="114"/>
      <c r="B407" s="47" t="s">
        <v>127</v>
      </c>
      <c r="C407" s="55" t="s">
        <v>23</v>
      </c>
      <c r="D407" s="56">
        <f t="shared" ref="D407:F407" si="256">SUM(D408+D412)</f>
        <v>40.200000000000003</v>
      </c>
      <c r="E407" s="56">
        <f t="shared" si="256"/>
        <v>10.199999999999999</v>
      </c>
      <c r="F407" s="56">
        <f t="shared" si="256"/>
        <v>0</v>
      </c>
      <c r="G407" s="56">
        <f>SUM(G408+G412)</f>
        <v>30</v>
      </c>
    </row>
    <row r="408" spans="1:7" ht="15" customHeight="1" x14ac:dyDescent="0.25">
      <c r="A408" s="115"/>
      <c r="B408" s="48" t="s">
        <v>22</v>
      </c>
      <c r="C408" s="129"/>
      <c r="D408" s="5">
        <f>SUM(G408+E408)</f>
        <v>39.5</v>
      </c>
      <c r="E408" s="5">
        <f>SUM(E409:E411)</f>
        <v>9.5</v>
      </c>
      <c r="F408" s="5"/>
      <c r="G408" s="5">
        <f>SUM(G409:G411)</f>
        <v>30</v>
      </c>
    </row>
    <row r="409" spans="1:7" s="64" customFormat="1" ht="15" customHeight="1" x14ac:dyDescent="0.2">
      <c r="A409" s="115"/>
      <c r="B409" s="66" t="s">
        <v>18</v>
      </c>
      <c r="C409" s="130"/>
      <c r="D409" s="62">
        <f>SUM(G409+E409)</f>
        <v>3.4</v>
      </c>
      <c r="E409" s="62">
        <v>3.4</v>
      </c>
      <c r="F409" s="75"/>
      <c r="G409" s="75"/>
    </row>
    <row r="410" spans="1:7" s="64" customFormat="1" ht="15" customHeight="1" x14ac:dyDescent="0.2">
      <c r="A410" s="115"/>
      <c r="B410" s="66" t="s">
        <v>19</v>
      </c>
      <c r="C410" s="130"/>
      <c r="D410" s="62">
        <f>SUM(G410+E410)</f>
        <v>30</v>
      </c>
      <c r="E410" s="62"/>
      <c r="F410" s="75"/>
      <c r="G410" s="62">
        <v>30</v>
      </c>
    </row>
    <row r="411" spans="1:7" s="64" customFormat="1" ht="15" customHeight="1" x14ac:dyDescent="0.2">
      <c r="A411" s="115"/>
      <c r="B411" s="66" t="s">
        <v>8</v>
      </c>
      <c r="C411" s="130"/>
      <c r="D411" s="62">
        <f>SUM(G411+E411)</f>
        <v>6.1</v>
      </c>
      <c r="E411" s="62">
        <v>6.1</v>
      </c>
      <c r="F411" s="75"/>
      <c r="G411" s="62"/>
    </row>
    <row r="412" spans="1:7" ht="15" customHeight="1" x14ac:dyDescent="0.25">
      <c r="A412" s="115"/>
      <c r="B412" s="54" t="s">
        <v>20</v>
      </c>
      <c r="C412" s="131"/>
      <c r="D412" s="5">
        <f>SUM(G412+E412)</f>
        <v>0.7</v>
      </c>
      <c r="E412" s="5">
        <v>0.7</v>
      </c>
      <c r="F412" s="14"/>
      <c r="G412" s="14"/>
    </row>
    <row r="413" spans="1:7" ht="18" customHeight="1" x14ac:dyDescent="0.25">
      <c r="A413" s="113" t="s">
        <v>112</v>
      </c>
      <c r="B413" s="69" t="s">
        <v>121</v>
      </c>
      <c r="C413" s="79"/>
      <c r="D413" s="71">
        <f t="shared" ref="D413" si="257">SUM(G413+E413)</f>
        <v>11</v>
      </c>
      <c r="E413" s="71">
        <f t="shared" ref="E413:F413" si="258">SUM(E414)</f>
        <v>6</v>
      </c>
      <c r="F413" s="71">
        <f t="shared" si="258"/>
        <v>0</v>
      </c>
      <c r="G413" s="71">
        <f>SUM(G414)</f>
        <v>5</v>
      </c>
    </row>
    <row r="414" spans="1:7" ht="15" customHeight="1" x14ac:dyDescent="0.25">
      <c r="A414" s="114"/>
      <c r="B414" s="47" t="s">
        <v>127</v>
      </c>
      <c r="C414" s="55" t="s">
        <v>23</v>
      </c>
      <c r="D414" s="56">
        <f t="shared" ref="D414" si="259">SUM(D415+D418)</f>
        <v>11</v>
      </c>
      <c r="E414" s="56">
        <f t="shared" ref="E414" si="260">SUM(E415+E418)</f>
        <v>6</v>
      </c>
      <c r="F414" s="56">
        <f t="shared" ref="F414" si="261">SUM(F415+F418)</f>
        <v>0</v>
      </c>
      <c r="G414" s="56">
        <f>SUM(G415+G418)</f>
        <v>5</v>
      </c>
    </row>
    <row r="415" spans="1:7" ht="15" customHeight="1" x14ac:dyDescent="0.25">
      <c r="A415" s="115"/>
      <c r="B415" s="48" t="s">
        <v>22</v>
      </c>
      <c r="C415" s="129"/>
      <c r="D415" s="5">
        <f t="shared" ref="D415:D432" si="262">SUM(G415+E415)</f>
        <v>10.8</v>
      </c>
      <c r="E415" s="5">
        <f>SUM(E416:E417)</f>
        <v>5.8</v>
      </c>
      <c r="F415" s="5"/>
      <c r="G415" s="5">
        <f t="shared" ref="G415" si="263">SUM(G416:G417)</f>
        <v>5</v>
      </c>
    </row>
    <row r="416" spans="1:7" s="64" customFormat="1" ht="15" customHeight="1" x14ac:dyDescent="0.2">
      <c r="A416" s="115"/>
      <c r="B416" s="66" t="s">
        <v>18</v>
      </c>
      <c r="C416" s="130"/>
      <c r="D416" s="62">
        <f t="shared" si="262"/>
        <v>1.7</v>
      </c>
      <c r="E416" s="62">
        <v>1.7</v>
      </c>
      <c r="F416" s="75"/>
      <c r="G416" s="75"/>
    </row>
    <row r="417" spans="1:7" s="64" customFormat="1" ht="15" customHeight="1" x14ac:dyDescent="0.2">
      <c r="A417" s="115"/>
      <c r="B417" s="66" t="s">
        <v>19</v>
      </c>
      <c r="C417" s="130"/>
      <c r="D417" s="62">
        <f t="shared" si="262"/>
        <v>9.1</v>
      </c>
      <c r="E417" s="62">
        <v>4.0999999999999996</v>
      </c>
      <c r="F417" s="75"/>
      <c r="G417" s="62">
        <v>5</v>
      </c>
    </row>
    <row r="418" spans="1:7" ht="15" customHeight="1" x14ac:dyDescent="0.25">
      <c r="A418" s="115"/>
      <c r="B418" s="54" t="s">
        <v>20</v>
      </c>
      <c r="C418" s="131"/>
      <c r="D418" s="5">
        <f t="shared" si="262"/>
        <v>0.2</v>
      </c>
      <c r="E418" s="5">
        <v>0.2</v>
      </c>
      <c r="F418" s="14"/>
      <c r="G418" s="14"/>
    </row>
    <row r="419" spans="1:7" ht="18" customHeight="1" x14ac:dyDescent="0.25">
      <c r="A419" s="113" t="s">
        <v>114</v>
      </c>
      <c r="B419" s="69" t="s">
        <v>122</v>
      </c>
      <c r="C419" s="79"/>
      <c r="D419" s="71">
        <f t="shared" si="262"/>
        <v>5.5</v>
      </c>
      <c r="E419" s="71">
        <f t="shared" ref="E419:F419" si="264">SUM(E420)</f>
        <v>5.5</v>
      </c>
      <c r="F419" s="71">
        <f t="shared" si="264"/>
        <v>0</v>
      </c>
      <c r="G419" s="71">
        <f>SUM(G420)</f>
        <v>0</v>
      </c>
    </row>
    <row r="420" spans="1:7" ht="15" customHeight="1" x14ac:dyDescent="0.25">
      <c r="A420" s="114"/>
      <c r="B420" s="47" t="s">
        <v>127</v>
      </c>
      <c r="C420" s="55" t="s">
        <v>23</v>
      </c>
      <c r="D420" s="56">
        <f t="shared" ref="D420" si="265">SUM(D421+D423)</f>
        <v>5.5</v>
      </c>
      <c r="E420" s="56">
        <f t="shared" ref="E420" si="266">SUM(E421+E423)</f>
        <v>5.5</v>
      </c>
      <c r="F420" s="56">
        <f t="shared" ref="F420" si="267">SUM(F421+F423)</f>
        <v>0</v>
      </c>
      <c r="G420" s="56">
        <f>SUM(G421+G423)</f>
        <v>0</v>
      </c>
    </row>
    <row r="421" spans="1:7" ht="15" customHeight="1" x14ac:dyDescent="0.25">
      <c r="A421" s="114"/>
      <c r="B421" s="48" t="s">
        <v>22</v>
      </c>
      <c r="C421" s="90"/>
      <c r="D421" s="65">
        <f t="shared" ref="D421" si="268">SUM(G421+E421)</f>
        <v>4.0999999999999996</v>
      </c>
      <c r="E421" s="65">
        <f>SUM(E422)</f>
        <v>4.0999999999999996</v>
      </c>
      <c r="F421" s="5"/>
      <c r="G421" s="5"/>
    </row>
    <row r="422" spans="1:7" ht="15" customHeight="1" x14ac:dyDescent="0.25">
      <c r="A422" s="114"/>
      <c r="B422" s="66" t="s">
        <v>18</v>
      </c>
      <c r="C422" s="95"/>
      <c r="D422" s="61">
        <f>SUM(G422+E422)</f>
        <v>4.0999999999999996</v>
      </c>
      <c r="E422" s="62">
        <v>4.0999999999999996</v>
      </c>
      <c r="F422" s="5"/>
      <c r="G422" s="62"/>
    </row>
    <row r="423" spans="1:7" ht="15" customHeight="1" x14ac:dyDescent="0.25">
      <c r="A423" s="114"/>
      <c r="B423" s="54" t="s">
        <v>20</v>
      </c>
      <c r="C423" s="91"/>
      <c r="D423" s="32">
        <f>SUM(G423+E423)</f>
        <v>1.4</v>
      </c>
      <c r="E423" s="5">
        <v>1.4</v>
      </c>
      <c r="F423" s="14"/>
      <c r="G423" s="5"/>
    </row>
    <row r="424" spans="1:7" ht="18" customHeight="1" x14ac:dyDescent="0.25">
      <c r="A424" s="113" t="s">
        <v>116</v>
      </c>
      <c r="B424" s="69" t="s">
        <v>123</v>
      </c>
      <c r="C424" s="79"/>
      <c r="D424" s="71">
        <f t="shared" ref="D424" si="269">SUM(G424+E424)</f>
        <v>126.10000000000001</v>
      </c>
      <c r="E424" s="71">
        <f t="shared" ref="E424:F424" si="270">SUM(E425)</f>
        <v>101.9</v>
      </c>
      <c r="F424" s="71">
        <f t="shared" si="270"/>
        <v>51.6</v>
      </c>
      <c r="G424" s="71">
        <f>SUM(G425)</f>
        <v>24.2</v>
      </c>
    </row>
    <row r="425" spans="1:7" ht="15" customHeight="1" x14ac:dyDescent="0.25">
      <c r="A425" s="114"/>
      <c r="B425" s="87" t="s">
        <v>141</v>
      </c>
      <c r="C425" s="45" t="s">
        <v>26</v>
      </c>
      <c r="D425" s="58">
        <f t="shared" ref="D425:F425" si="271">SUM(D426+D431)</f>
        <v>126.1</v>
      </c>
      <c r="E425" s="58">
        <f t="shared" si="271"/>
        <v>101.9</v>
      </c>
      <c r="F425" s="58">
        <f t="shared" si="271"/>
        <v>51.6</v>
      </c>
      <c r="G425" s="58">
        <f>SUM(G426+G431)</f>
        <v>24.2</v>
      </c>
    </row>
    <row r="426" spans="1:7" ht="15" customHeight="1" x14ac:dyDescent="0.25">
      <c r="A426" s="115"/>
      <c r="B426" s="48" t="s">
        <v>22</v>
      </c>
      <c r="C426" s="138"/>
      <c r="D426" s="5">
        <f>SUM(G426+E426)</f>
        <v>91.7</v>
      </c>
      <c r="E426" s="5">
        <f>SUM(E427:E430)</f>
        <v>67.5</v>
      </c>
      <c r="F426" s="5">
        <f>SUM(F427:F430)</f>
        <v>28</v>
      </c>
      <c r="G426" s="5">
        <f>SUM(G427:G430)</f>
        <v>24.2</v>
      </c>
    </row>
    <row r="427" spans="1:7" s="64" customFormat="1" ht="15" customHeight="1" x14ac:dyDescent="0.2">
      <c r="A427" s="115"/>
      <c r="B427" s="66" t="s">
        <v>24</v>
      </c>
      <c r="C427" s="130"/>
      <c r="D427" s="13">
        <f t="shared" ref="D427:D430" si="272">SUM(G427+E427)</f>
        <v>69.2</v>
      </c>
      <c r="E427" s="13">
        <v>49.5</v>
      </c>
      <c r="F427" s="13">
        <v>28</v>
      </c>
      <c r="G427" s="13">
        <v>19.7</v>
      </c>
    </row>
    <row r="428" spans="1:7" s="64" customFormat="1" ht="15" customHeight="1" x14ac:dyDescent="0.2">
      <c r="A428" s="115"/>
      <c r="B428" s="66" t="s">
        <v>18</v>
      </c>
      <c r="C428" s="130"/>
      <c r="D428" s="13">
        <f t="shared" si="272"/>
        <v>4.3</v>
      </c>
      <c r="E428" s="13">
        <v>4.3</v>
      </c>
      <c r="F428" s="13"/>
      <c r="G428" s="13"/>
    </row>
    <row r="429" spans="1:7" s="64" customFormat="1" ht="15" customHeight="1" x14ac:dyDescent="0.2">
      <c r="A429" s="115"/>
      <c r="B429" s="66" t="s">
        <v>19</v>
      </c>
      <c r="C429" s="130"/>
      <c r="D429" s="13">
        <f t="shared" si="272"/>
        <v>11.4</v>
      </c>
      <c r="E429" s="13">
        <v>6.9</v>
      </c>
      <c r="F429" s="13"/>
      <c r="G429" s="13">
        <v>4.5</v>
      </c>
    </row>
    <row r="430" spans="1:7" s="64" customFormat="1" ht="15" customHeight="1" x14ac:dyDescent="0.2">
      <c r="A430" s="115"/>
      <c r="B430" s="66" t="s">
        <v>8</v>
      </c>
      <c r="C430" s="130"/>
      <c r="D430" s="13">
        <f t="shared" si="272"/>
        <v>6.8</v>
      </c>
      <c r="E430" s="13">
        <v>6.8</v>
      </c>
      <c r="F430" s="13"/>
      <c r="G430" s="13"/>
    </row>
    <row r="431" spans="1:7" ht="15" customHeight="1" x14ac:dyDescent="0.25">
      <c r="A431" s="115"/>
      <c r="B431" s="54" t="s">
        <v>20</v>
      </c>
      <c r="C431" s="139"/>
      <c r="D431" s="5">
        <f t="shared" si="262"/>
        <v>34.4</v>
      </c>
      <c r="E431" s="5">
        <v>34.4</v>
      </c>
      <c r="F431" s="5">
        <v>23.6</v>
      </c>
      <c r="G431" s="5"/>
    </row>
    <row r="432" spans="1:7" ht="21" customHeight="1" x14ac:dyDescent="0.25">
      <c r="A432" s="140" t="s">
        <v>124</v>
      </c>
      <c r="B432" s="141"/>
      <c r="C432" s="15"/>
      <c r="D432" s="16">
        <f t="shared" si="262"/>
        <v>2719.6</v>
      </c>
      <c r="E432" s="16">
        <f>SUM(E467+E463+E456+E450+E444+E438+E433)</f>
        <v>1342.8</v>
      </c>
      <c r="F432" s="16">
        <f>SUM(F467+F463+F456+F450+F444+F438+F433)</f>
        <v>57.300000000000004</v>
      </c>
      <c r="G432" s="16">
        <f>SUM(G467+G463+G456+G450+G444+G438+G433)</f>
        <v>1376.8</v>
      </c>
    </row>
    <row r="433" spans="1:7" ht="15" customHeight="1" x14ac:dyDescent="0.25">
      <c r="A433" s="142" t="s">
        <v>125</v>
      </c>
      <c r="B433" s="143"/>
      <c r="C433" s="17" t="s">
        <v>14</v>
      </c>
      <c r="D433" s="18">
        <f>SUM(D434+D437)</f>
        <v>450.79999999999995</v>
      </c>
      <c r="E433" s="18">
        <f>SUM(E434+E437)</f>
        <v>59.000000000000007</v>
      </c>
      <c r="F433" s="19">
        <f>SUM(F434+F437)</f>
        <v>0</v>
      </c>
      <c r="G433" s="18">
        <f>SUM(G434+G437)</f>
        <v>391.8</v>
      </c>
    </row>
    <row r="434" spans="1:7" ht="15" customHeight="1" x14ac:dyDescent="0.25">
      <c r="A434" s="133"/>
      <c r="B434" s="20" t="s">
        <v>17</v>
      </c>
      <c r="C434" s="21"/>
      <c r="D434" s="22">
        <f>SUM(D435:D436)</f>
        <v>416.59999999999997</v>
      </c>
      <c r="E434" s="22">
        <f>SUM(E435:E436)</f>
        <v>54.400000000000006</v>
      </c>
      <c r="F434" s="22"/>
      <c r="G434" s="22">
        <f>SUM(G435:G436)</f>
        <v>362.2</v>
      </c>
    </row>
    <row r="435" spans="1:7" s="64" customFormat="1" ht="15" customHeight="1" x14ac:dyDescent="0.2">
      <c r="A435" s="133"/>
      <c r="B435" s="88" t="s">
        <v>18</v>
      </c>
      <c r="C435" s="150"/>
      <c r="D435" s="89">
        <f t="shared" ref="D435:D455" si="273">SUM(G435+E435)</f>
        <v>21.700000000000006</v>
      </c>
      <c r="E435" s="89">
        <f>SUM(E20+E46+E60+E75+E88+E101+E119+E129+E142+E155+E168+E179+E191+E15)</f>
        <v>20.100000000000005</v>
      </c>
      <c r="F435" s="89"/>
      <c r="G435" s="89">
        <f>SUM(G20+G46+G60+G75+G88+G101+G119+G129+G142+G155+G168+G179+G191+G15)</f>
        <v>1.6</v>
      </c>
    </row>
    <row r="436" spans="1:7" s="64" customFormat="1" ht="15" customHeight="1" x14ac:dyDescent="0.2">
      <c r="A436" s="133"/>
      <c r="B436" s="88" t="s">
        <v>19</v>
      </c>
      <c r="C436" s="151"/>
      <c r="D436" s="89">
        <f t="shared" si="273"/>
        <v>394.9</v>
      </c>
      <c r="E436" s="89">
        <f>SUM(E21+E47+E76+E89+E102+E130+E156+E143)</f>
        <v>34.299999999999997</v>
      </c>
      <c r="F436" s="89"/>
      <c r="G436" s="89">
        <f>SUM(G21+G47+G76+G89+G102+G130+G156+G143)</f>
        <v>360.59999999999997</v>
      </c>
    </row>
    <row r="437" spans="1:7" ht="15" customHeight="1" x14ac:dyDescent="0.25">
      <c r="A437" s="133"/>
      <c r="B437" s="23" t="s">
        <v>20</v>
      </c>
      <c r="C437" s="21"/>
      <c r="D437" s="22">
        <f t="shared" si="273"/>
        <v>34.200000000000003</v>
      </c>
      <c r="E437" s="22">
        <f>SUM(E22)</f>
        <v>4.6000000000000014</v>
      </c>
      <c r="F437" s="22"/>
      <c r="G437" s="22">
        <f>SUM(G22)</f>
        <v>29.6</v>
      </c>
    </row>
    <row r="438" spans="1:7" ht="15" customHeight="1" x14ac:dyDescent="0.25">
      <c r="A438" s="134" t="s">
        <v>126</v>
      </c>
      <c r="B438" s="134"/>
      <c r="C438" s="24" t="s">
        <v>21</v>
      </c>
      <c r="D438" s="25">
        <f>SUM(G438+E438)</f>
        <v>673.80000000000007</v>
      </c>
      <c r="E438" s="25">
        <f>SUM(E439+E443)</f>
        <v>482.1</v>
      </c>
      <c r="F438" s="26">
        <f>SUM(F439+F443)</f>
        <v>0</v>
      </c>
      <c r="G438" s="25">
        <f>SUM(G439+G443)</f>
        <v>191.70000000000002</v>
      </c>
    </row>
    <row r="439" spans="1:7" ht="15" customHeight="1" x14ac:dyDescent="0.25">
      <c r="A439" s="133"/>
      <c r="B439" s="20" t="s">
        <v>17</v>
      </c>
      <c r="C439" s="21"/>
      <c r="D439" s="22">
        <f t="shared" si="273"/>
        <v>536.90000000000009</v>
      </c>
      <c r="E439" s="22">
        <f t="shared" ref="E439" si="274">SUM(E440:E442)</f>
        <v>357.50000000000006</v>
      </c>
      <c r="F439" s="22"/>
      <c r="G439" s="22">
        <f>SUM(G440:G442)</f>
        <v>179.4</v>
      </c>
    </row>
    <row r="440" spans="1:7" s="64" customFormat="1" ht="15" customHeight="1" x14ac:dyDescent="0.2">
      <c r="A440" s="133"/>
      <c r="B440" s="88" t="s">
        <v>18</v>
      </c>
      <c r="C440" s="150"/>
      <c r="D440" s="89">
        <f t="shared" si="273"/>
        <v>77.800000000000011</v>
      </c>
      <c r="E440" s="89">
        <f>SUM(E201+E207+E212+E222+E229+E234+E241+E248+E254+E260+E270+E276+E288+E294+E301+E306+E313+E319+E325+E331+E336+E342+E283)</f>
        <v>77.800000000000011</v>
      </c>
      <c r="F440" s="89"/>
      <c r="G440" s="89"/>
    </row>
    <row r="441" spans="1:7" s="64" customFormat="1" ht="15" customHeight="1" x14ac:dyDescent="0.2">
      <c r="A441" s="133"/>
      <c r="B441" s="88" t="s">
        <v>19</v>
      </c>
      <c r="C441" s="152"/>
      <c r="D441" s="89">
        <f t="shared" si="273"/>
        <v>410.6</v>
      </c>
      <c r="E441" s="89">
        <f>SUM(E202+E213+E223+E230+E235+E242+E249+E255+E261+E271+E277+E289+E295+E314+E320+E326+E337+E208+E307)</f>
        <v>231.4</v>
      </c>
      <c r="F441" s="89"/>
      <c r="G441" s="89">
        <f>SUM(G202+G213+G223+G230+G235+G242+G249+G255+G261+G271+G277+G289+G295+G314+G320+G326+G337+G208+G307)</f>
        <v>179.20000000000002</v>
      </c>
    </row>
    <row r="442" spans="1:7" s="64" customFormat="1" ht="15" customHeight="1" x14ac:dyDescent="0.2">
      <c r="A442" s="133"/>
      <c r="B442" s="88" t="s">
        <v>8</v>
      </c>
      <c r="C442" s="151"/>
      <c r="D442" s="89">
        <f t="shared" si="273"/>
        <v>48.500000000000007</v>
      </c>
      <c r="E442" s="89">
        <f>SUM(E214+E278+E243+E262+E338+E224+E308+E236+E296)</f>
        <v>48.300000000000004</v>
      </c>
      <c r="F442" s="89"/>
      <c r="G442" s="89">
        <f>G262</f>
        <v>0.2</v>
      </c>
    </row>
    <row r="443" spans="1:7" ht="15" customHeight="1" x14ac:dyDescent="0.25">
      <c r="A443" s="133"/>
      <c r="B443" s="23" t="s">
        <v>20</v>
      </c>
      <c r="C443" s="21"/>
      <c r="D443" s="22">
        <f>SUM(D203+D215+D225+D237+D244+D250+D256+D263+D272+D279+D284+D290+D297+D302+D309+D315+D321+D327+D332+D343)</f>
        <v>136.89999999999998</v>
      </c>
      <c r="E443" s="22">
        <f>SUM(E203+E215+E225+E237+E244+E250+E256+E263+E272+E279+E284+E290+E297+E302+E309+E315+E321+E327+E332+E343)</f>
        <v>124.6</v>
      </c>
      <c r="F443" s="22"/>
      <c r="G443" s="22">
        <f>SUM(G203+G215+G225+G237+G244+G250+G256+G263+G272+G279+G284+G290+G297+G302+G309+G315+G321+G327+G332+G343)</f>
        <v>12.3</v>
      </c>
    </row>
    <row r="444" spans="1:7" ht="15" customHeight="1" x14ac:dyDescent="0.25">
      <c r="A444" s="134" t="s">
        <v>127</v>
      </c>
      <c r="B444" s="134"/>
      <c r="C444" s="24" t="s">
        <v>23</v>
      </c>
      <c r="D444" s="25">
        <f>SUM(G444+E444)</f>
        <v>231.2</v>
      </c>
      <c r="E444" s="25">
        <f>SUM(E445+E449)</f>
        <v>135.5</v>
      </c>
      <c r="F444" s="25">
        <f>SUM(F445+F449)</f>
        <v>5.7</v>
      </c>
      <c r="G444" s="25">
        <f>SUM(G445+G449)</f>
        <v>95.699999999999989</v>
      </c>
    </row>
    <row r="445" spans="1:7" ht="15" customHeight="1" x14ac:dyDescent="0.25">
      <c r="A445" s="133"/>
      <c r="B445" s="20" t="s">
        <v>17</v>
      </c>
      <c r="C445" s="21"/>
      <c r="D445" s="22">
        <f t="shared" si="273"/>
        <v>219.6</v>
      </c>
      <c r="E445" s="22">
        <f>SUM(E446:E448)</f>
        <v>123.9</v>
      </c>
      <c r="F445" s="22">
        <f>SUM(F446:F448)</f>
        <v>5.7</v>
      </c>
      <c r="G445" s="22">
        <f>SUM(G446:G448)</f>
        <v>95.699999999999989</v>
      </c>
    </row>
    <row r="446" spans="1:7" s="64" customFormat="1" ht="15" customHeight="1" x14ac:dyDescent="0.2">
      <c r="A446" s="133"/>
      <c r="B446" s="88" t="s">
        <v>18</v>
      </c>
      <c r="C446" s="150"/>
      <c r="D446" s="89">
        <f t="shared" si="273"/>
        <v>30</v>
      </c>
      <c r="E446" s="89">
        <f>SUM(E353+E358+E364+E370+E376+E382+E347+E392+E397+E403+E409+E416+E422)</f>
        <v>30</v>
      </c>
      <c r="F446" s="89"/>
      <c r="G446" s="89"/>
    </row>
    <row r="447" spans="1:7" s="64" customFormat="1" ht="15" customHeight="1" x14ac:dyDescent="0.2">
      <c r="A447" s="133"/>
      <c r="B447" s="88" t="s">
        <v>19</v>
      </c>
      <c r="C447" s="152"/>
      <c r="D447" s="89">
        <f t="shared" si="273"/>
        <v>155.5</v>
      </c>
      <c r="E447" s="89">
        <f t="shared" ref="E447" si="275">SUM(E348+E377+E383+E404+E410+E417+E105+E146+E63)</f>
        <v>59.800000000000004</v>
      </c>
      <c r="F447" s="89"/>
      <c r="G447" s="89">
        <f>SUM(G348+G377+G383+G404+G410+G417+G105+G146+G63)</f>
        <v>95.699999999999989</v>
      </c>
    </row>
    <row r="448" spans="1:7" s="64" customFormat="1" ht="15" customHeight="1" x14ac:dyDescent="0.2">
      <c r="A448" s="133"/>
      <c r="B448" s="88" t="s">
        <v>8</v>
      </c>
      <c r="C448" s="151"/>
      <c r="D448" s="89">
        <f t="shared" si="273"/>
        <v>34.1</v>
      </c>
      <c r="E448" s="89">
        <f>SUM(E371+E384+E398+E25+E411+E365+E359)</f>
        <v>34.1</v>
      </c>
      <c r="F448" s="89">
        <f>SUM(F371+F384+F398+F25)</f>
        <v>5.7</v>
      </c>
      <c r="G448" s="89"/>
    </row>
    <row r="449" spans="1:7" ht="15" customHeight="1" x14ac:dyDescent="0.25">
      <c r="A449" s="133"/>
      <c r="B449" s="23" t="s">
        <v>20</v>
      </c>
      <c r="C449" s="21"/>
      <c r="D449" s="27">
        <f t="shared" si="273"/>
        <v>11.599999999999998</v>
      </c>
      <c r="E449" s="22">
        <f>SUM(E349+E354+E360+E366+E372+E378+E385+E393+E399+E405+E412+E418+E423)</f>
        <v>11.599999999999998</v>
      </c>
      <c r="F449" s="22"/>
      <c r="G449" s="22"/>
    </row>
    <row r="450" spans="1:7" ht="15" customHeight="1" x14ac:dyDescent="0.25">
      <c r="A450" s="134" t="s">
        <v>128</v>
      </c>
      <c r="B450" s="134"/>
      <c r="C450" s="24" t="s">
        <v>25</v>
      </c>
      <c r="D450" s="25">
        <f>SUM(G450+E450)</f>
        <v>859.39999999999986</v>
      </c>
      <c r="E450" s="25">
        <f>SUM(E451+E455)</f>
        <v>225.29999999999998</v>
      </c>
      <c r="F450" s="26">
        <f>SUM(F451+F455)</f>
        <v>0</v>
      </c>
      <c r="G450" s="25">
        <f>SUM(G451+G455)</f>
        <v>634.09999999999991</v>
      </c>
    </row>
    <row r="451" spans="1:7" ht="15" customHeight="1" x14ac:dyDescent="0.25">
      <c r="A451" s="133"/>
      <c r="B451" s="20" t="s">
        <v>17</v>
      </c>
      <c r="C451" s="21"/>
      <c r="D451" s="22">
        <f t="shared" si="273"/>
        <v>839.8</v>
      </c>
      <c r="E451" s="22">
        <f t="shared" ref="E451" si="276">SUM(E452:E454)</f>
        <v>205.7</v>
      </c>
      <c r="F451" s="22"/>
      <c r="G451" s="22">
        <f>SUM(G452:G454)</f>
        <v>634.09999999999991</v>
      </c>
    </row>
    <row r="452" spans="1:7" s="64" customFormat="1" ht="15" customHeight="1" x14ac:dyDescent="0.2">
      <c r="A452" s="133"/>
      <c r="B452" s="88" t="s">
        <v>18</v>
      </c>
      <c r="C452" s="150"/>
      <c r="D452" s="89">
        <f t="shared" si="273"/>
        <v>24.6</v>
      </c>
      <c r="E452" s="89">
        <f>SUM(E28+E50+E66+E79+E92+E108+E122+E133+E149+E159+E182+E194+E171)</f>
        <v>23</v>
      </c>
      <c r="F452" s="89"/>
      <c r="G452" s="89">
        <f>SUM(G28+G50+G66+G79+G92+G108+G122+G133+G149+G159+G182+G194)</f>
        <v>1.6</v>
      </c>
    </row>
    <row r="453" spans="1:7" s="64" customFormat="1" ht="15" customHeight="1" x14ac:dyDescent="0.2">
      <c r="A453" s="133"/>
      <c r="B453" s="88" t="s">
        <v>19</v>
      </c>
      <c r="C453" s="152"/>
      <c r="D453" s="89">
        <f t="shared" si="273"/>
        <v>801.8</v>
      </c>
      <c r="E453" s="89">
        <f>SUM(E29+E51+E67+E80+E93+E109+E123+E134+E150+E160+E183+E195+E266+E388)</f>
        <v>171.1</v>
      </c>
      <c r="F453" s="89"/>
      <c r="G453" s="89">
        <f>SUM(G29+G51+G67+G80+G93+G109+G123+G134+G150+G160+G183+G195+G266)</f>
        <v>630.69999999999993</v>
      </c>
    </row>
    <row r="454" spans="1:7" s="64" customFormat="1" ht="15" customHeight="1" x14ac:dyDescent="0.2">
      <c r="A454" s="133"/>
      <c r="B454" s="88" t="s">
        <v>8</v>
      </c>
      <c r="C454" s="151"/>
      <c r="D454" s="89">
        <f t="shared" si="273"/>
        <v>13.399999999999999</v>
      </c>
      <c r="E454" s="89">
        <f>SUM(E110+E124+E196+E52+E266)</f>
        <v>11.6</v>
      </c>
      <c r="F454" s="89"/>
      <c r="G454" s="89">
        <f>SUM(G110+G124+G196+G52+G218)</f>
        <v>1.7999999999999998</v>
      </c>
    </row>
    <row r="455" spans="1:7" ht="15" customHeight="1" x14ac:dyDescent="0.25">
      <c r="A455" s="133"/>
      <c r="B455" s="23" t="s">
        <v>20</v>
      </c>
      <c r="C455" s="21"/>
      <c r="D455" s="22">
        <f t="shared" si="273"/>
        <v>19.599999999999998</v>
      </c>
      <c r="E455" s="22">
        <f>SUM(E53+E68+E81+E94+E111+E125+E135+E151+E161+E172+E184+E197)</f>
        <v>19.599999999999998</v>
      </c>
      <c r="F455" s="22"/>
      <c r="G455" s="22"/>
    </row>
    <row r="456" spans="1:7" ht="15" customHeight="1" x14ac:dyDescent="0.25">
      <c r="A456" s="134" t="s">
        <v>129</v>
      </c>
      <c r="B456" s="134"/>
      <c r="C456" s="24" t="s">
        <v>26</v>
      </c>
      <c r="D456" s="25">
        <f t="shared" ref="D456:D470" si="277">SUM(G456+E456)</f>
        <v>271</v>
      </c>
      <c r="E456" s="25">
        <f>SUM(E457+E462)</f>
        <v>222.50000000000003</v>
      </c>
      <c r="F456" s="25">
        <f>SUM(F457+F462)</f>
        <v>51.6</v>
      </c>
      <c r="G456" s="25">
        <f>SUM(G457+G462)</f>
        <v>48.5</v>
      </c>
    </row>
    <row r="457" spans="1:7" ht="15" customHeight="1" x14ac:dyDescent="0.25">
      <c r="A457" s="133"/>
      <c r="B457" s="20" t="s">
        <v>22</v>
      </c>
      <c r="C457" s="21"/>
      <c r="D457" s="22">
        <f t="shared" si="277"/>
        <v>236.60000000000002</v>
      </c>
      <c r="E457" s="22">
        <f>SUM(E458:E461)</f>
        <v>188.10000000000002</v>
      </c>
      <c r="F457" s="22">
        <f>SUM(F458:F461)</f>
        <v>28</v>
      </c>
      <c r="G457" s="22">
        <f>SUM(G458:G461)</f>
        <v>48.5</v>
      </c>
    </row>
    <row r="458" spans="1:7" s="64" customFormat="1" ht="15" customHeight="1" x14ac:dyDescent="0.2">
      <c r="A458" s="133"/>
      <c r="B458" s="88" t="s">
        <v>18</v>
      </c>
      <c r="C458" s="150"/>
      <c r="D458" s="89">
        <f t="shared" si="277"/>
        <v>55.500000000000014</v>
      </c>
      <c r="E458" s="89">
        <f>SUM(E32+E428+E56+E71+E84+E97+E114+E138+E164+E175+E187)</f>
        <v>55.500000000000014</v>
      </c>
      <c r="F458" s="89"/>
      <c r="G458" s="89"/>
    </row>
    <row r="459" spans="1:7" s="64" customFormat="1" ht="15" customHeight="1" x14ac:dyDescent="0.2">
      <c r="A459" s="133"/>
      <c r="B459" s="88" t="s">
        <v>19</v>
      </c>
      <c r="C459" s="152"/>
      <c r="D459" s="89">
        <f t="shared" si="277"/>
        <v>11.4</v>
      </c>
      <c r="E459" s="89">
        <f>SUM(E429)</f>
        <v>6.9</v>
      </c>
      <c r="F459" s="89"/>
      <c r="G459" s="89">
        <f t="shared" ref="G459" si="278">SUM(G429)</f>
        <v>4.5</v>
      </c>
    </row>
    <row r="460" spans="1:7" s="64" customFormat="1" ht="15" customHeight="1" x14ac:dyDescent="0.2">
      <c r="A460" s="133"/>
      <c r="B460" s="88" t="s">
        <v>24</v>
      </c>
      <c r="C460" s="152"/>
      <c r="D460" s="89">
        <f t="shared" si="277"/>
        <v>94.5</v>
      </c>
      <c r="E460" s="89">
        <f>SUM(E427+E33)</f>
        <v>50.5</v>
      </c>
      <c r="F460" s="89">
        <f>SUM(F427+F33)</f>
        <v>28</v>
      </c>
      <c r="G460" s="89">
        <f>SUM(G427+G33)</f>
        <v>44</v>
      </c>
    </row>
    <row r="461" spans="1:7" s="64" customFormat="1" ht="15" customHeight="1" x14ac:dyDescent="0.2">
      <c r="A461" s="133"/>
      <c r="B461" s="88" t="s">
        <v>8</v>
      </c>
      <c r="C461" s="151"/>
      <c r="D461" s="89">
        <f t="shared" si="277"/>
        <v>75.2</v>
      </c>
      <c r="E461" s="89">
        <f>SUM(E34+E430+E115)</f>
        <v>75.2</v>
      </c>
      <c r="F461" s="89">
        <f>SUM(F34)</f>
        <v>0</v>
      </c>
      <c r="G461" s="89">
        <f>SUM(G34)</f>
        <v>0</v>
      </c>
    </row>
    <row r="462" spans="1:7" ht="15" customHeight="1" x14ac:dyDescent="0.25">
      <c r="A462" s="133"/>
      <c r="B462" s="23" t="s">
        <v>20</v>
      </c>
      <c r="C462" s="21"/>
      <c r="D462" s="22">
        <f t="shared" si="277"/>
        <v>34.4</v>
      </c>
      <c r="E462" s="22">
        <f>SUM(E431)</f>
        <v>34.4</v>
      </c>
      <c r="F462" s="22">
        <f>SUM(F431)</f>
        <v>23.6</v>
      </c>
      <c r="G462" s="22"/>
    </row>
    <row r="463" spans="1:7" ht="15" customHeight="1" x14ac:dyDescent="0.25">
      <c r="A463" s="134" t="s">
        <v>130</v>
      </c>
      <c r="B463" s="134"/>
      <c r="C463" s="24" t="s">
        <v>27</v>
      </c>
      <c r="D463" s="25">
        <f t="shared" ref="D463" si="279">SUM(G463+E463)</f>
        <v>22.2</v>
      </c>
      <c r="E463" s="25">
        <f>SUM(E464+E466)</f>
        <v>22.2</v>
      </c>
      <c r="F463" s="26">
        <f>SUM(F466)</f>
        <v>0</v>
      </c>
      <c r="G463" s="26">
        <f>SUM(G466)</f>
        <v>0</v>
      </c>
    </row>
    <row r="464" spans="1:7" ht="15" customHeight="1" x14ac:dyDescent="0.25">
      <c r="A464" s="135"/>
      <c r="B464" s="20" t="s">
        <v>22</v>
      </c>
      <c r="C464" s="24"/>
      <c r="D464" s="22">
        <f t="shared" ref="D464:D465" si="280">SUM(G464+E464)</f>
        <v>9</v>
      </c>
      <c r="E464" s="22">
        <f>SUM(E465:E465)</f>
        <v>9</v>
      </c>
      <c r="F464" s="26"/>
      <c r="G464" s="26"/>
    </row>
    <row r="465" spans="1:7" s="64" customFormat="1" ht="15" customHeight="1" x14ac:dyDescent="0.2">
      <c r="A465" s="136"/>
      <c r="B465" s="88" t="s">
        <v>8</v>
      </c>
      <c r="C465" s="24"/>
      <c r="D465" s="89">
        <f t="shared" si="280"/>
        <v>9</v>
      </c>
      <c r="E465" s="89">
        <v>9</v>
      </c>
      <c r="F465" s="26"/>
      <c r="G465" s="26"/>
    </row>
    <row r="466" spans="1:7" ht="15" customHeight="1" x14ac:dyDescent="0.25">
      <c r="A466" s="137"/>
      <c r="B466" s="20" t="s">
        <v>131</v>
      </c>
      <c r="C466" s="28"/>
      <c r="D466" s="22">
        <f t="shared" si="277"/>
        <v>13.2</v>
      </c>
      <c r="E466" s="29">
        <f>SUM(E38)</f>
        <v>13.2</v>
      </c>
      <c r="F466" s="30"/>
      <c r="G466" s="30"/>
    </row>
    <row r="467" spans="1:7" ht="15" customHeight="1" x14ac:dyDescent="0.25">
      <c r="A467" s="134" t="s">
        <v>132</v>
      </c>
      <c r="B467" s="134"/>
      <c r="C467" s="24" t="s">
        <v>29</v>
      </c>
      <c r="D467" s="25">
        <f t="shared" si="277"/>
        <v>211.2</v>
      </c>
      <c r="E467" s="25">
        <f>SUM(E468+E470)</f>
        <v>196.2</v>
      </c>
      <c r="F467" s="26">
        <f>SUM(F468+F470)</f>
        <v>0</v>
      </c>
      <c r="G467" s="26">
        <f>SUM(G468+G470)</f>
        <v>15</v>
      </c>
    </row>
    <row r="468" spans="1:7" ht="15" customHeight="1" x14ac:dyDescent="0.25">
      <c r="A468" s="133"/>
      <c r="B468" s="20" t="s">
        <v>17</v>
      </c>
      <c r="C468" s="21"/>
      <c r="D468" s="22">
        <f t="shared" si="277"/>
        <v>107.3</v>
      </c>
      <c r="E468" s="22">
        <f>SUM(E469:E469)</f>
        <v>107.3</v>
      </c>
      <c r="F468" s="22"/>
      <c r="G468" s="22"/>
    </row>
    <row r="469" spans="1:7" s="64" customFormat="1" ht="15" customHeight="1" x14ac:dyDescent="0.2">
      <c r="A469" s="133"/>
      <c r="B469" s="88" t="s">
        <v>18</v>
      </c>
      <c r="C469" s="21"/>
      <c r="D469" s="89">
        <f t="shared" si="277"/>
        <v>107.3</v>
      </c>
      <c r="E469" s="89">
        <f>SUM(E41)</f>
        <v>107.3</v>
      </c>
      <c r="F469" s="89"/>
      <c r="G469" s="89"/>
    </row>
    <row r="470" spans="1:7" ht="15" customHeight="1" x14ac:dyDescent="0.25">
      <c r="A470" s="133"/>
      <c r="B470" s="20" t="s">
        <v>131</v>
      </c>
      <c r="C470" s="28"/>
      <c r="D470" s="22">
        <f t="shared" si="277"/>
        <v>103.9</v>
      </c>
      <c r="E470" s="29">
        <f>SUM(E42)</f>
        <v>88.9</v>
      </c>
      <c r="F470" s="29"/>
      <c r="G470" s="29">
        <f>G42</f>
        <v>15</v>
      </c>
    </row>
    <row r="471" spans="1:7" x14ac:dyDescent="0.25">
      <c r="A471" s="132" t="s">
        <v>133</v>
      </c>
      <c r="B471" s="132"/>
      <c r="C471" s="132"/>
      <c r="D471" s="132"/>
      <c r="E471" s="132"/>
      <c r="F471" s="132"/>
      <c r="G471" s="132"/>
    </row>
  </sheetData>
  <mergeCells count="164">
    <mergeCell ref="C346:C349"/>
    <mergeCell ref="C211:C215"/>
    <mergeCell ref="C435:C436"/>
    <mergeCell ref="C440:C442"/>
    <mergeCell ref="C446:C448"/>
    <mergeCell ref="C452:C454"/>
    <mergeCell ref="C458:C461"/>
    <mergeCell ref="A176:A184"/>
    <mergeCell ref="A219:A225"/>
    <mergeCell ref="C293:C297"/>
    <mergeCell ref="C300:C302"/>
    <mergeCell ref="C305:C309"/>
    <mergeCell ref="C312:C315"/>
    <mergeCell ref="C318:C321"/>
    <mergeCell ref="C324:C327"/>
    <mergeCell ref="C330:C332"/>
    <mergeCell ref="A394:A399"/>
    <mergeCell ref="A389:A393"/>
    <mergeCell ref="C341:C343"/>
    <mergeCell ref="C335:C338"/>
    <mergeCell ref="C352:C354"/>
    <mergeCell ref="C357:C360"/>
    <mergeCell ref="C363:C366"/>
    <mergeCell ref="C369:C372"/>
    <mergeCell ref="C74:C76"/>
    <mergeCell ref="C78:C81"/>
    <mergeCell ref="C83:C84"/>
    <mergeCell ref="C87:C89"/>
    <mergeCell ref="C91:C94"/>
    <mergeCell ref="C96:C97"/>
    <mergeCell ref="C100:C102"/>
    <mergeCell ref="C104:C105"/>
    <mergeCell ref="C107:C111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A468:A470"/>
    <mergeCell ref="A444:B444"/>
    <mergeCell ref="A445:A449"/>
    <mergeCell ref="A450:B450"/>
    <mergeCell ref="A413:A418"/>
    <mergeCell ref="A400:A405"/>
    <mergeCell ref="A419:A423"/>
    <mergeCell ref="A424:A431"/>
    <mergeCell ref="A432:B432"/>
    <mergeCell ref="A433:B433"/>
    <mergeCell ref="A406:A412"/>
    <mergeCell ref="C381:C385"/>
    <mergeCell ref="C387:C388"/>
    <mergeCell ref="C391:C393"/>
    <mergeCell ref="C396:C399"/>
    <mergeCell ref="A361:A366"/>
    <mergeCell ref="A367:A372"/>
    <mergeCell ref="A373:A375"/>
    <mergeCell ref="A379:A385"/>
    <mergeCell ref="A471:G471"/>
    <mergeCell ref="A451:A455"/>
    <mergeCell ref="A456:B456"/>
    <mergeCell ref="A457:A462"/>
    <mergeCell ref="A463:B463"/>
    <mergeCell ref="A467:B467"/>
    <mergeCell ref="A434:A437"/>
    <mergeCell ref="A438:B438"/>
    <mergeCell ref="A439:A443"/>
    <mergeCell ref="A464:A466"/>
    <mergeCell ref="C402:C405"/>
    <mergeCell ref="C408:C412"/>
    <mergeCell ref="C415:C418"/>
    <mergeCell ref="C421:C423"/>
    <mergeCell ref="C426:C431"/>
    <mergeCell ref="C375:C378"/>
    <mergeCell ref="A333:A335"/>
    <mergeCell ref="A280:A284"/>
    <mergeCell ref="A285:A290"/>
    <mergeCell ref="A298:A302"/>
    <mergeCell ref="A303:A309"/>
    <mergeCell ref="A339:A343"/>
    <mergeCell ref="A344:A349"/>
    <mergeCell ref="A350:A354"/>
    <mergeCell ref="A355:A360"/>
    <mergeCell ref="A310:A315"/>
    <mergeCell ref="A316:A321"/>
    <mergeCell ref="A322:A327"/>
    <mergeCell ref="A328:A332"/>
    <mergeCell ref="A291:A297"/>
    <mergeCell ref="A188:A197"/>
    <mergeCell ref="A204:A208"/>
    <mergeCell ref="A273:A279"/>
    <mergeCell ref="A226:A230"/>
    <mergeCell ref="A231:A237"/>
    <mergeCell ref="A238:A244"/>
    <mergeCell ref="A245:A250"/>
    <mergeCell ref="A251:A256"/>
    <mergeCell ref="A257:A263"/>
    <mergeCell ref="A267:A272"/>
    <mergeCell ref="A209:A218"/>
    <mergeCell ref="A198:A203"/>
    <mergeCell ref="A165:A172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6:A125"/>
    <mergeCell ref="A17:A42"/>
    <mergeCell ref="A57:A68"/>
    <mergeCell ref="A72:A81"/>
    <mergeCell ref="A85:A94"/>
    <mergeCell ref="A98:A111"/>
    <mergeCell ref="A152:A161"/>
    <mergeCell ref="A126:A135"/>
    <mergeCell ref="A139:A151"/>
    <mergeCell ref="C40:C42"/>
    <mergeCell ref="C45:C47"/>
    <mergeCell ref="C49:C53"/>
    <mergeCell ref="C55:C56"/>
    <mergeCell ref="C113:C115"/>
    <mergeCell ref="C118:C119"/>
    <mergeCell ref="C121:C125"/>
    <mergeCell ref="C128:C130"/>
    <mergeCell ref="C132:C135"/>
    <mergeCell ref="C137:C138"/>
    <mergeCell ref="C240:C244"/>
    <mergeCell ref="C247:C250"/>
    <mergeCell ref="C253:C256"/>
    <mergeCell ref="C154:C156"/>
    <mergeCell ref="C141:C143"/>
    <mergeCell ref="C145:C146"/>
    <mergeCell ref="C148:C151"/>
    <mergeCell ref="C158:C161"/>
    <mergeCell ref="C163:C164"/>
    <mergeCell ref="C174:C175"/>
    <mergeCell ref="C167:C168"/>
    <mergeCell ref="C186:C187"/>
    <mergeCell ref="C181:C184"/>
    <mergeCell ref="C190:C191"/>
    <mergeCell ref="C193:C197"/>
    <mergeCell ref="C200:C203"/>
    <mergeCell ref="C206:C208"/>
    <mergeCell ref="C170:C172"/>
    <mergeCell ref="C178:C179"/>
    <mergeCell ref="C275:C279"/>
    <mergeCell ref="C282:C284"/>
    <mergeCell ref="C287:C290"/>
    <mergeCell ref="C217:C218"/>
    <mergeCell ref="C221:C225"/>
    <mergeCell ref="C228:C230"/>
    <mergeCell ref="C233:C237"/>
    <mergeCell ref="C259:C263"/>
    <mergeCell ref="C265:C266"/>
    <mergeCell ref="C269:C27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2021-08-26T05:53:18Z</cp:lastPrinted>
  <dcterms:created xsi:type="dcterms:W3CDTF">2018-02-01T13:57:35Z</dcterms:created>
  <dcterms:modified xsi:type="dcterms:W3CDTF">2021-08-26T05:53:18Z</dcterms:modified>
</cp:coreProperties>
</file>