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xr:revisionPtr revIDLastSave="0" documentId="13_ncr:1_{BB1E4E8B-6037-452A-9EF8-716C6B3485C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7" i="1" l="1"/>
  <c r="G165" i="1"/>
  <c r="D170" i="1"/>
  <c r="E402" i="1" l="1"/>
  <c r="D402" i="1" l="1"/>
  <c r="D51" i="1"/>
  <c r="E361" i="1" l="1"/>
  <c r="F361" i="1"/>
  <c r="E288" i="1"/>
  <c r="F288" i="1"/>
  <c r="D289" i="1"/>
  <c r="E384" i="1" l="1"/>
  <c r="G384" i="1"/>
  <c r="E378" i="1"/>
  <c r="G378" i="1"/>
  <c r="G365" i="1"/>
  <c r="G364" i="1"/>
  <c r="E356" i="1"/>
  <c r="F356" i="1"/>
  <c r="D275" i="1"/>
  <c r="E233" i="1"/>
  <c r="F233" i="1"/>
  <c r="D234" i="1"/>
  <c r="D145" i="1"/>
  <c r="D112" i="1"/>
  <c r="D95" i="1"/>
  <c r="D378" i="1" l="1"/>
  <c r="D403" i="1"/>
  <c r="E387" i="1"/>
  <c r="D387" i="1" s="1"/>
  <c r="F387" i="1"/>
  <c r="E386" i="1"/>
  <c r="F386" i="1"/>
  <c r="G386" i="1"/>
  <c r="G382" i="1"/>
  <c r="E371" i="1" l="1"/>
  <c r="G371" i="1"/>
  <c r="F371" i="1"/>
  <c r="G362" i="1"/>
  <c r="D223" i="1"/>
  <c r="G360" i="1"/>
  <c r="E355" i="1"/>
  <c r="E340" i="1"/>
  <c r="F340" i="1"/>
  <c r="G340" i="1"/>
  <c r="D341" i="1"/>
  <c r="D52" i="1"/>
  <c r="D41" i="1"/>
  <c r="E379" i="1" l="1"/>
  <c r="G379" i="1"/>
  <c r="D35" i="1"/>
  <c r="D379" i="1" l="1"/>
  <c r="E401" i="1"/>
  <c r="F401" i="1"/>
  <c r="F398" i="1" s="1"/>
  <c r="E370" i="1"/>
  <c r="G370" i="1"/>
  <c r="E369" i="1"/>
  <c r="F369" i="1"/>
  <c r="G369" i="1"/>
  <c r="E292" i="1"/>
  <c r="F292" i="1"/>
  <c r="G292" i="1"/>
  <c r="D294" i="1"/>
  <c r="D295" i="1"/>
  <c r="E354" i="1"/>
  <c r="D354" i="1" s="1"/>
  <c r="F354" i="1"/>
  <c r="E263" i="1"/>
  <c r="F263" i="1"/>
  <c r="D268" i="1"/>
  <c r="D19" i="1"/>
  <c r="E408" i="1" l="1"/>
  <c r="D408" i="1" s="1"/>
  <c r="G407" i="1"/>
  <c r="D407" i="1" s="1"/>
  <c r="G406" i="1"/>
  <c r="F406" i="1"/>
  <c r="F404" i="1" s="1"/>
  <c r="E406" i="1"/>
  <c r="G405" i="1"/>
  <c r="E405" i="1"/>
  <c r="G401" i="1"/>
  <c r="G400" i="1"/>
  <c r="D400" i="1" s="1"/>
  <c r="E400" i="1"/>
  <c r="G399" i="1"/>
  <c r="E399" i="1"/>
  <c r="E398" i="1" s="1"/>
  <c r="E397" i="1"/>
  <c r="D397" i="1" s="1"/>
  <c r="F396" i="1"/>
  <c r="E396" i="1"/>
  <c r="D396" i="1"/>
  <c r="G395" i="1"/>
  <c r="D395" i="1" s="1"/>
  <c r="E395" i="1"/>
  <c r="G394" i="1"/>
  <c r="F394" i="1"/>
  <c r="F391" i="1" s="1"/>
  <c r="E394" i="1"/>
  <c r="E393" i="1"/>
  <c r="D393" i="1" s="1"/>
  <c r="G392" i="1"/>
  <c r="E392" i="1"/>
  <c r="F390" i="1"/>
  <c r="E390" i="1"/>
  <c r="D390" i="1"/>
  <c r="F389" i="1"/>
  <c r="E389" i="1"/>
  <c r="D389" i="1" s="1"/>
  <c r="G388" i="1"/>
  <c r="E388" i="1"/>
  <c r="G385" i="1"/>
  <c r="F385" i="1"/>
  <c r="E385" i="1"/>
  <c r="D384" i="1"/>
  <c r="E382" i="1"/>
  <c r="D382" i="1" s="1"/>
  <c r="G381" i="1"/>
  <c r="D381" i="1" s="1"/>
  <c r="E380" i="1"/>
  <c r="D380" i="1" s="1"/>
  <c r="F377" i="1"/>
  <c r="F374" i="1" s="1"/>
  <c r="E377" i="1"/>
  <c r="G376" i="1"/>
  <c r="D376" i="1" s="1"/>
  <c r="G375" i="1"/>
  <c r="D375" i="1" s="1"/>
  <c r="G373" i="1"/>
  <c r="E373" i="1"/>
  <c r="E368" i="1" s="1"/>
  <c r="G372" i="1"/>
  <c r="D372" i="1"/>
  <c r="F368" i="1"/>
  <c r="D370" i="1"/>
  <c r="D369" i="1"/>
  <c r="G367" i="1"/>
  <c r="F367" i="1"/>
  <c r="E367" i="1"/>
  <c r="F366" i="1"/>
  <c r="E366" i="1"/>
  <c r="D366" i="1" s="1"/>
  <c r="D365" i="1"/>
  <c r="E365" i="1"/>
  <c r="D364" i="1"/>
  <c r="F363" i="1"/>
  <c r="E363" i="1"/>
  <c r="D363" i="1" s="1"/>
  <c r="D362" i="1"/>
  <c r="D361" i="1"/>
  <c r="F360" i="1"/>
  <c r="E360" i="1"/>
  <c r="E359" i="1"/>
  <c r="D359" i="1" s="1"/>
  <c r="G358" i="1"/>
  <c r="F358" i="1"/>
  <c r="E358" i="1"/>
  <c r="D356" i="1"/>
  <c r="G355" i="1"/>
  <c r="D355" i="1" s="1"/>
  <c r="G353" i="1"/>
  <c r="F353" i="1"/>
  <c r="F351" i="1" s="1"/>
  <c r="E353" i="1"/>
  <c r="G352" i="1"/>
  <c r="E352" i="1"/>
  <c r="D352" i="1"/>
  <c r="D349" i="1"/>
  <c r="D348" i="1"/>
  <c r="D347" i="1"/>
  <c r="D346" i="1"/>
  <c r="D345" i="1"/>
  <c r="G344" i="1"/>
  <c r="F344" i="1"/>
  <c r="E344" i="1"/>
  <c r="D343" i="1"/>
  <c r="D342" i="1"/>
  <c r="D339" i="1"/>
  <c r="D338" i="1"/>
  <c r="D337" i="1"/>
  <c r="D336" i="1"/>
  <c r="D335" i="1"/>
  <c r="D334" i="1"/>
  <c r="G333" i="1"/>
  <c r="F333" i="1"/>
  <c r="E333" i="1"/>
  <c r="D332" i="1"/>
  <c r="D331" i="1"/>
  <c r="D330" i="1"/>
  <c r="G329" i="1"/>
  <c r="F329" i="1"/>
  <c r="E329" i="1"/>
  <c r="D328" i="1"/>
  <c r="D327" i="1"/>
  <c r="D326" i="1"/>
  <c r="G325" i="1"/>
  <c r="F325" i="1"/>
  <c r="E325" i="1"/>
  <c r="D324" i="1"/>
  <c r="D323" i="1"/>
  <c r="D322" i="1"/>
  <c r="G321" i="1"/>
  <c r="F321" i="1"/>
  <c r="E321" i="1"/>
  <c r="D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G306" i="1"/>
  <c r="F306" i="1"/>
  <c r="E306" i="1"/>
  <c r="D305" i="1"/>
  <c r="D304" i="1"/>
  <c r="D303" i="1"/>
  <c r="G302" i="1"/>
  <c r="F302" i="1"/>
  <c r="E302" i="1"/>
  <c r="D301" i="1"/>
  <c r="D300" i="1"/>
  <c r="D299" i="1"/>
  <c r="G298" i="1"/>
  <c r="F298" i="1"/>
  <c r="E298" i="1"/>
  <c r="D297" i="1"/>
  <c r="D296" i="1"/>
  <c r="D293" i="1"/>
  <c r="D292" i="1"/>
  <c r="D291" i="1"/>
  <c r="D290" i="1"/>
  <c r="G288" i="1"/>
  <c r="D287" i="1"/>
  <c r="D286" i="1"/>
  <c r="D285" i="1"/>
  <c r="G284" i="1"/>
  <c r="F284" i="1"/>
  <c r="E284" i="1"/>
  <c r="D283" i="1"/>
  <c r="D282" i="1"/>
  <c r="D281" i="1"/>
  <c r="G280" i="1"/>
  <c r="F280" i="1"/>
  <c r="E280" i="1"/>
  <c r="D279" i="1"/>
  <c r="D278" i="1"/>
  <c r="D277" i="1"/>
  <c r="D276" i="1"/>
  <c r="D274" i="1"/>
  <c r="D273" i="1"/>
  <c r="G272" i="1"/>
  <c r="F272" i="1"/>
  <c r="E272" i="1"/>
  <c r="D271" i="1"/>
  <c r="D270" i="1"/>
  <c r="G269" i="1"/>
  <c r="F269" i="1"/>
  <c r="E269" i="1"/>
  <c r="D267" i="1"/>
  <c r="D266" i="1"/>
  <c r="D265" i="1"/>
  <c r="D264" i="1"/>
  <c r="G263" i="1"/>
  <c r="D263" i="1" s="1"/>
  <c r="D262" i="1"/>
  <c r="D261" i="1"/>
  <c r="D260" i="1"/>
  <c r="D259" i="1"/>
  <c r="G258" i="1"/>
  <c r="F258" i="1"/>
  <c r="E258" i="1"/>
  <c r="D257" i="1"/>
  <c r="D256" i="1"/>
  <c r="D255" i="1"/>
  <c r="D254" i="1"/>
  <c r="G253" i="1"/>
  <c r="F253" i="1"/>
  <c r="E253" i="1"/>
  <c r="D252" i="1"/>
  <c r="D251" i="1"/>
  <c r="D250" i="1"/>
  <c r="D249" i="1"/>
  <c r="G248" i="1"/>
  <c r="F248" i="1"/>
  <c r="E248" i="1"/>
  <c r="D247" i="1"/>
  <c r="D246" i="1"/>
  <c r="D245" i="1"/>
  <c r="D244" i="1"/>
  <c r="G243" i="1"/>
  <c r="F243" i="1"/>
  <c r="E243" i="1"/>
  <c r="D242" i="1"/>
  <c r="D241" i="1"/>
  <c r="D240" i="1"/>
  <c r="D239" i="1"/>
  <c r="G238" i="1"/>
  <c r="F238" i="1"/>
  <c r="E238" i="1"/>
  <c r="D237" i="1"/>
  <c r="D236" i="1"/>
  <c r="D235" i="1"/>
  <c r="G233" i="1"/>
  <c r="D232" i="1"/>
  <c r="D231" i="1"/>
  <c r="D230" i="1"/>
  <c r="D229" i="1"/>
  <c r="D228" i="1"/>
  <c r="G227" i="1"/>
  <c r="F227" i="1"/>
  <c r="E227" i="1"/>
  <c r="D226" i="1"/>
  <c r="D225" i="1"/>
  <c r="D224" i="1"/>
  <c r="D222" i="1"/>
  <c r="D221" i="1"/>
  <c r="G220" i="1"/>
  <c r="F220" i="1"/>
  <c r="E220" i="1"/>
  <c r="D219" i="1"/>
  <c r="D218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D205" i="1"/>
  <c r="G204" i="1"/>
  <c r="F204" i="1"/>
  <c r="E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69" i="1"/>
  <c r="D168" i="1"/>
  <c r="D167" i="1"/>
  <c r="D166" i="1"/>
  <c r="F165" i="1"/>
  <c r="E165" i="1"/>
  <c r="D165" i="1" s="1"/>
  <c r="D164" i="1"/>
  <c r="D163" i="1"/>
  <c r="D162" i="1"/>
  <c r="D161" i="1"/>
  <c r="D160" i="1"/>
  <c r="G159" i="1"/>
  <c r="F159" i="1"/>
  <c r="E159" i="1"/>
  <c r="D158" i="1"/>
  <c r="D157" i="1"/>
  <c r="D156" i="1"/>
  <c r="D155" i="1"/>
  <c r="D154" i="1"/>
  <c r="G153" i="1"/>
  <c r="F153" i="1"/>
  <c r="E153" i="1"/>
  <c r="D152" i="1"/>
  <c r="D151" i="1"/>
  <c r="D150" i="1"/>
  <c r="D149" i="1"/>
  <c r="D148" i="1"/>
  <c r="G147" i="1"/>
  <c r="F147" i="1"/>
  <c r="E147" i="1"/>
  <c r="D146" i="1"/>
  <c r="D144" i="1"/>
  <c r="D143" i="1"/>
  <c r="D142" i="1"/>
  <c r="D141" i="1"/>
  <c r="G140" i="1"/>
  <c r="F140" i="1"/>
  <c r="E140" i="1"/>
  <c r="D139" i="1"/>
  <c r="D138" i="1"/>
  <c r="D137" i="1"/>
  <c r="D136" i="1"/>
  <c r="D135" i="1"/>
  <c r="G134" i="1"/>
  <c r="F134" i="1"/>
  <c r="E134" i="1"/>
  <c r="D133" i="1"/>
  <c r="D132" i="1"/>
  <c r="D131" i="1"/>
  <c r="D130" i="1"/>
  <c r="D129" i="1"/>
  <c r="G128" i="1"/>
  <c r="F128" i="1"/>
  <c r="E128" i="1"/>
  <c r="D127" i="1"/>
  <c r="D126" i="1"/>
  <c r="D125" i="1"/>
  <c r="D124" i="1"/>
  <c r="D123" i="1"/>
  <c r="G122" i="1"/>
  <c r="G119" i="1" s="1"/>
  <c r="F122" i="1"/>
  <c r="E122" i="1"/>
  <c r="D121" i="1"/>
  <c r="D120" i="1"/>
  <c r="F119" i="1"/>
  <c r="E119" i="1"/>
  <c r="D118" i="1"/>
  <c r="D117" i="1"/>
  <c r="D116" i="1"/>
  <c r="D115" i="1"/>
  <c r="G114" i="1"/>
  <c r="F114" i="1"/>
  <c r="E114" i="1"/>
  <c r="D113" i="1"/>
  <c r="D111" i="1"/>
  <c r="D110" i="1"/>
  <c r="D109" i="1"/>
  <c r="G108" i="1"/>
  <c r="F108" i="1"/>
  <c r="E108" i="1"/>
  <c r="D107" i="1"/>
  <c r="D106" i="1"/>
  <c r="D105" i="1"/>
  <c r="D104" i="1"/>
  <c r="G103" i="1"/>
  <c r="F103" i="1"/>
  <c r="E103" i="1"/>
  <c r="D102" i="1"/>
  <c r="D101" i="1"/>
  <c r="D100" i="1"/>
  <c r="D99" i="1"/>
  <c r="G98" i="1"/>
  <c r="F98" i="1"/>
  <c r="E98" i="1"/>
  <c r="D97" i="1"/>
  <c r="D96" i="1"/>
  <c r="D94" i="1"/>
  <c r="D93" i="1"/>
  <c r="G92" i="1"/>
  <c r="F92" i="1"/>
  <c r="E92" i="1"/>
  <c r="D91" i="1"/>
  <c r="D90" i="1"/>
  <c r="D89" i="1"/>
  <c r="D88" i="1"/>
  <c r="G87" i="1"/>
  <c r="F87" i="1"/>
  <c r="E87" i="1"/>
  <c r="D86" i="1"/>
  <c r="D85" i="1"/>
  <c r="D84" i="1"/>
  <c r="D83" i="1"/>
  <c r="G82" i="1"/>
  <c r="F82" i="1"/>
  <c r="E82" i="1"/>
  <c r="D81" i="1"/>
  <c r="D80" i="1"/>
  <c r="D79" i="1"/>
  <c r="D78" i="1"/>
  <c r="G77" i="1"/>
  <c r="F77" i="1"/>
  <c r="E77" i="1"/>
  <c r="D76" i="1"/>
  <c r="D75" i="1"/>
  <c r="D74" i="1"/>
  <c r="D73" i="1"/>
  <c r="G72" i="1"/>
  <c r="F72" i="1"/>
  <c r="E72" i="1"/>
  <c r="D71" i="1"/>
  <c r="D70" i="1"/>
  <c r="D69" i="1"/>
  <c r="D68" i="1"/>
  <c r="G67" i="1"/>
  <c r="F67" i="1"/>
  <c r="E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D13" i="1" s="1"/>
  <c r="F13" i="1"/>
  <c r="E13" i="1"/>
  <c r="D87" i="1" l="1"/>
  <c r="D253" i="1"/>
  <c r="D306" i="1"/>
  <c r="D394" i="1"/>
  <c r="E404" i="1"/>
  <c r="D325" i="1"/>
  <c r="D333" i="1"/>
  <c r="E351" i="1"/>
  <c r="D272" i="1"/>
  <c r="D317" i="1"/>
  <c r="D159" i="1"/>
  <c r="D128" i="1"/>
  <c r="D108" i="1"/>
  <c r="D67" i="1"/>
  <c r="D399" i="1"/>
  <c r="D401" i="1"/>
  <c r="G398" i="1"/>
  <c r="D398" i="1" s="1"/>
  <c r="D373" i="1"/>
  <c r="D385" i="1"/>
  <c r="D147" i="1"/>
  <c r="D153" i="1"/>
  <c r="D140" i="1"/>
  <c r="D134" i="1"/>
  <c r="D367" i="1"/>
  <c r="G391" i="1"/>
  <c r="D62" i="1"/>
  <c r="D82" i="1"/>
  <c r="D103" i="1"/>
  <c r="D188" i="1"/>
  <c r="D194" i="1"/>
  <c r="D220" i="1"/>
  <c r="D227" i="1"/>
  <c r="D233" i="1"/>
  <c r="D248" i="1"/>
  <c r="D310" i="1"/>
  <c r="D353" i="1"/>
  <c r="D406" i="1"/>
  <c r="D171" i="1"/>
  <c r="D177" i="1"/>
  <c r="D215" i="1"/>
  <c r="D344" i="1"/>
  <c r="G351" i="1"/>
  <c r="D377" i="1"/>
  <c r="F383" i="1"/>
  <c r="D386" i="1"/>
  <c r="D405" i="1"/>
  <c r="E357" i="1"/>
  <c r="G404" i="1"/>
  <c r="D57" i="1"/>
  <c r="D77" i="1"/>
  <c r="D98" i="1"/>
  <c r="D119" i="1"/>
  <c r="D204" i="1"/>
  <c r="D210" i="1"/>
  <c r="D243" i="1"/>
  <c r="D358" i="1"/>
  <c r="F357" i="1"/>
  <c r="E374" i="1"/>
  <c r="D388" i="1"/>
  <c r="D392" i="1"/>
  <c r="D72" i="1"/>
  <c r="D92" i="1"/>
  <c r="D114" i="1"/>
  <c r="D122" i="1"/>
  <c r="D182" i="1"/>
  <c r="D199" i="1"/>
  <c r="D238" i="1"/>
  <c r="D258" i="1"/>
  <c r="D269" i="1"/>
  <c r="D284" i="1"/>
  <c r="D340" i="1"/>
  <c r="D360" i="1"/>
  <c r="E383" i="1"/>
  <c r="G383" i="1"/>
  <c r="D329" i="1"/>
  <c r="D302" i="1"/>
  <c r="D298" i="1"/>
  <c r="D321" i="1"/>
  <c r="D313" i="1"/>
  <c r="D288" i="1"/>
  <c r="D280" i="1"/>
  <c r="D371" i="1"/>
  <c r="D15" i="1"/>
  <c r="G357" i="1"/>
  <c r="E391" i="1"/>
  <c r="G368" i="1"/>
  <c r="D368" i="1" s="1"/>
  <c r="G374" i="1"/>
  <c r="D404" i="1" l="1"/>
  <c r="D351" i="1"/>
  <c r="F350" i="1"/>
  <c r="D391" i="1"/>
  <c r="D374" i="1"/>
  <c r="D357" i="1"/>
  <c r="D383" i="1"/>
  <c r="E350" i="1"/>
  <c r="G350" i="1"/>
  <c r="D350" i="1" l="1"/>
</calcChain>
</file>

<file path=xl/sharedStrings.xml><?xml version="1.0" encoding="utf-8"?>
<sst xmlns="http://schemas.openxmlformats.org/spreadsheetml/2006/main" count="757" uniqueCount="166">
  <si>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</si>
  <si>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</si>
  <si>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</si>
  <si>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</si>
  <si>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</si>
  <si>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</si>
  <si>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</si>
  <si>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</si>
  <si>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</si>
  <si>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</si>
  <si>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</si>
  <si>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</si>
  <si>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</si>
  <si>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</si>
  <si>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</si>
  <si>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</si>
  <si>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</si>
  <si>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</si>
  <si>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</si>
  <si>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</si>
  <si>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</si>
  <si>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</si>
  <si>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</si>
  <si>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</si>
  <si>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</si>
  <si>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</si>
  <si>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</si>
  <si>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</si>
  <si>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</si>
  <si>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</si>
  <si>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</si>
  <si>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</si>
  <si>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</si>
  <si>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</si>
  <si>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</si>
  <si>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</si>
  <si>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</si>
  <si>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</si>
  <si>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</si>
  <si>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</si>
  <si>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</si>
  <si>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</si>
  <si>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</si>
  <si>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</si>
  <si>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</si>
  <si>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</si>
  <si>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</si>
  <si>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</si>
  <si>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</si>
  <si>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</si>
  <si>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</si>
  <si>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</si>
  <si>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</si>
  <si>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</si>
  <si>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</si>
  <si>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</si>
  <si>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</si>
  <si>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</si>
  <si>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</si>
  <si>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</si>
  <si>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</si>
  <si>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</si>
  <si>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</si>
  <si>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</si>
  <si>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</si>
  <si>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</si>
  <si>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</si>
  <si>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</si>
  <si>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</si>
  <si>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</si>
  <si>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</si>
  <si>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</si>
  <si>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</si>
  <si>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</si>
  <si>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</si>
  <si>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</si>
  <si>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</si>
  <si>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</si>
  <si>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</si>
  <si>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</si>
  <si>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</si>
  <si>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</si>
  <si>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</si>
  <si>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</si>
  <si>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</si>
  <si>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</si>
  <si>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</si>
  <si>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</si>
  <si>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</si>
  <si>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</si>
  <si>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</si>
  <si>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</si>
  <si>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</si>
  <si>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</si>
  <si>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</si>
  <si>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</si>
  <si>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</si>
  <si>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</si>
  <si>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</si>
  <si>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</si>
  <si>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</si>
  <si>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</si>
  <si>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</si>
  <si>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</si>
  <si>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</si>
  <si>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</si>
  <si>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</si>
  <si>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</si>
  <si>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</si>
  <si>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</si>
  <si>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</si>
  <si>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</si>
  <si>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</si>
  <si>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</si>
  <si>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</si>
  <si>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</si>
  <si>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</si>
  <si>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</si>
  <si>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</si>
  <si>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</si>
  <si>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</si>
  <si>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</si>
  <si>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</si>
  <si>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</si>
  <si>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</si>
  <si>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</si>
  <si>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</si>
  <si>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</si>
  <si>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</si>
  <si>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</si>
  <si>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</si>
  <si>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</si>
  <si>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</si>
  <si>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</si>
  <si>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</si>
  <si>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</si>
  <si>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</si>
  <si>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</si>
  <si>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</si>
  <si>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</si>
  <si>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</si>
  <si>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</si>
  <si>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</si>
  <si>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</si>
  <si>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</si>
  <si>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</si>
  <si>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</si>
  <si>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</si>
  <si>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</si>
  <si>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</si>
  <si>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</si>
  <si>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</si>
  <si>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</si>
  <si>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</si>
  <si>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</si>
  <si>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</si>
  <si>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</si>
  <si>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</si>
  <si>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</si>
  <si>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</si>
  <si>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</si>
  <si>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</si>
  <si>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</si>
  <si>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</si>
  <si>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</si>
  <si>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rugsėjo 26 d. sprendimu Nr. T-185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</si>
</sst>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0"/>
  <sheetViews>
    <sheetView tabSelected="1" zoomScaleNormal="100" workbookViewId="0">
      <pane ySplit="12" topLeftCell="A343" activePane="bottomLeft" state="frozen"/>
      <selection pane="bottomLeft" activeCell="J8" sqref="J8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80" t="s">
        <v>153</v>
      </c>
      <c r="B7" s="80"/>
      <c r="C7" s="80"/>
      <c r="D7" s="80"/>
      <c r="E7" s="80"/>
      <c r="F7" s="80"/>
      <c r="G7" s="80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81" t="s">
        <v>2</v>
      </c>
      <c r="G9" s="81"/>
    </row>
    <row r="10" spans="1:9" ht="12.75" customHeight="1" x14ac:dyDescent="0.25">
      <c r="A10" s="82" t="s">
        <v>3</v>
      </c>
      <c r="B10" s="83" t="s">
        <v>4</v>
      </c>
      <c r="C10" s="82" t="s">
        <v>5</v>
      </c>
      <c r="D10" s="83" t="s">
        <v>6</v>
      </c>
      <c r="E10" s="83" t="s">
        <v>7</v>
      </c>
      <c r="F10" s="83"/>
      <c r="G10" s="83"/>
    </row>
    <row r="11" spans="1:9" x14ac:dyDescent="0.25">
      <c r="A11" s="82"/>
      <c r="B11" s="83"/>
      <c r="C11" s="82"/>
      <c r="D11" s="83"/>
      <c r="E11" s="83" t="s">
        <v>8</v>
      </c>
      <c r="F11" s="83"/>
      <c r="G11" s="83" t="s">
        <v>9</v>
      </c>
    </row>
    <row r="12" spans="1:9" ht="38.25" x14ac:dyDescent="0.25">
      <c r="A12" s="82"/>
      <c r="B12" s="83"/>
      <c r="C12" s="82"/>
      <c r="D12" s="83"/>
      <c r="E12" s="26" t="s">
        <v>10</v>
      </c>
      <c r="F12" s="27" t="s">
        <v>11</v>
      </c>
      <c r="G12" s="83"/>
    </row>
    <row r="13" spans="1:9" s="5" customFormat="1" ht="15" customHeight="1" x14ac:dyDescent="0.25">
      <c r="A13" s="84" t="s">
        <v>12</v>
      </c>
      <c r="B13" s="2" t="s">
        <v>13</v>
      </c>
      <c r="C13" s="3"/>
      <c r="D13" s="4">
        <f t="shared" ref="D13:D81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84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4" t="s">
        <v>16</v>
      </c>
      <c r="B15" s="32" t="s">
        <v>17</v>
      </c>
      <c r="C15" s="33"/>
      <c r="D15" s="34">
        <f t="shared" si="0"/>
        <v>20303.600000000002</v>
      </c>
      <c r="E15" s="34">
        <f t="shared" ref="E15:F15" si="1">SUM(E16:E56)</f>
        <v>12703.100000000002</v>
      </c>
      <c r="F15" s="34">
        <f t="shared" si="1"/>
        <v>4086.2</v>
      </c>
      <c r="G15" s="34">
        <f>SUM(G16:G56)</f>
        <v>7600.5</v>
      </c>
    </row>
    <row r="16" spans="1:9" ht="12.75" customHeight="1" x14ac:dyDescent="0.25">
      <c r="A16" s="74"/>
      <c r="B16" s="29" t="s">
        <v>14</v>
      </c>
      <c r="C16" s="30" t="s">
        <v>15</v>
      </c>
      <c r="D16" s="35">
        <f t="shared" si="0"/>
        <v>3960.2</v>
      </c>
      <c r="E16" s="35">
        <v>3335.1</v>
      </c>
      <c r="F16" s="35">
        <v>2753</v>
      </c>
      <c r="G16" s="35">
        <v>625.1</v>
      </c>
      <c r="H16" s="7"/>
    </row>
    <row r="17" spans="1:8" ht="12.75" customHeight="1" x14ac:dyDescent="0.25">
      <c r="A17" s="74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4"/>
      <c r="B18" s="36" t="s">
        <v>19</v>
      </c>
      <c r="C18" s="30" t="s">
        <v>15</v>
      </c>
      <c r="D18" s="31">
        <f t="shared" si="0"/>
        <v>1399</v>
      </c>
      <c r="E18" s="31">
        <v>1399</v>
      </c>
      <c r="F18" s="31">
        <v>779.2</v>
      </c>
      <c r="G18" s="31"/>
      <c r="H18" s="7"/>
    </row>
    <row r="19" spans="1:8" ht="12.75" customHeight="1" x14ac:dyDescent="0.25">
      <c r="A19" s="74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4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4"/>
      <c r="B21" s="29" t="s">
        <v>14</v>
      </c>
      <c r="C21" s="30" t="s">
        <v>20</v>
      </c>
      <c r="D21" s="31">
        <f t="shared" si="0"/>
        <v>319.39999999999998</v>
      </c>
      <c r="E21" s="31">
        <v>251.6</v>
      </c>
      <c r="F21" s="31">
        <v>1.1000000000000001</v>
      </c>
      <c r="G21" s="31">
        <v>67.8</v>
      </c>
    </row>
    <row r="22" spans="1:8" ht="12.75" customHeight="1" x14ac:dyDescent="0.25">
      <c r="A22" s="74"/>
      <c r="B22" s="29" t="s">
        <v>21</v>
      </c>
      <c r="C22" s="30" t="s">
        <v>20</v>
      </c>
      <c r="D22" s="31">
        <f t="shared" si="0"/>
        <v>265.39999999999998</v>
      </c>
      <c r="E22" s="31">
        <v>43.4</v>
      </c>
      <c r="F22" s="31">
        <v>41.2</v>
      </c>
      <c r="G22" s="31">
        <v>222</v>
      </c>
    </row>
    <row r="23" spans="1:8" ht="12.75" customHeight="1" x14ac:dyDescent="0.25">
      <c r="A23" s="74"/>
      <c r="B23" s="29" t="s">
        <v>154</v>
      </c>
      <c r="C23" s="30" t="s">
        <v>20</v>
      </c>
      <c r="D23" s="31">
        <f t="shared" si="0"/>
        <v>56.3</v>
      </c>
      <c r="E23" s="31">
        <v>56.3</v>
      </c>
      <c r="F23" s="31">
        <v>4.3</v>
      </c>
      <c r="G23" s="31"/>
    </row>
    <row r="24" spans="1:8" ht="12.75" customHeight="1" x14ac:dyDescent="0.25">
      <c r="A24" s="74"/>
      <c r="B24" s="29" t="s">
        <v>22</v>
      </c>
      <c r="C24" s="30" t="s">
        <v>20</v>
      </c>
      <c r="D24" s="31">
        <f t="shared" si="0"/>
        <v>20.9</v>
      </c>
      <c r="E24" s="31"/>
      <c r="F24" s="31"/>
      <c r="G24" s="31">
        <v>20.9</v>
      </c>
      <c r="H24" s="7"/>
    </row>
    <row r="25" spans="1:8" ht="12.75" customHeight="1" x14ac:dyDescent="0.25">
      <c r="A25" s="74"/>
      <c r="B25" s="29" t="s">
        <v>155</v>
      </c>
      <c r="C25" s="30" t="s">
        <v>20</v>
      </c>
      <c r="D25" s="31">
        <f t="shared" si="0"/>
        <v>130.6</v>
      </c>
      <c r="E25" s="31">
        <v>130.6</v>
      </c>
      <c r="F25" s="31"/>
      <c r="G25" s="31"/>
      <c r="H25" s="7"/>
    </row>
    <row r="26" spans="1:8" ht="12.75" customHeight="1" x14ac:dyDescent="0.25">
      <c r="A26" s="74"/>
      <c r="B26" s="29" t="s">
        <v>150</v>
      </c>
      <c r="C26" s="30" t="s">
        <v>20</v>
      </c>
      <c r="D26" s="31">
        <f t="shared" si="0"/>
        <v>160</v>
      </c>
      <c r="E26" s="31"/>
      <c r="F26" s="31"/>
      <c r="G26" s="31">
        <v>160</v>
      </c>
    </row>
    <row r="27" spans="1:8" ht="12.75" customHeight="1" x14ac:dyDescent="0.25">
      <c r="A27" s="74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4"/>
      <c r="B28" s="29" t="s">
        <v>14</v>
      </c>
      <c r="C28" s="30" t="s">
        <v>23</v>
      </c>
      <c r="D28" s="31">
        <f t="shared" si="0"/>
        <v>647.1</v>
      </c>
      <c r="E28" s="31">
        <v>548</v>
      </c>
      <c r="F28" s="31">
        <v>91.3</v>
      </c>
      <c r="G28" s="31">
        <v>99.1</v>
      </c>
    </row>
    <row r="29" spans="1:8" ht="12.75" customHeight="1" x14ac:dyDescent="0.25">
      <c r="A29" s="74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4"/>
      <c r="B30" s="29" t="s">
        <v>22</v>
      </c>
      <c r="C30" s="30" t="s">
        <v>23</v>
      </c>
      <c r="D30" s="31">
        <f t="shared" si="0"/>
        <v>105.6</v>
      </c>
      <c r="E30" s="31">
        <v>0.1</v>
      </c>
      <c r="F30" s="31"/>
      <c r="G30" s="31">
        <v>105.5</v>
      </c>
    </row>
    <row r="31" spans="1:8" ht="12.75" customHeight="1" x14ac:dyDescent="0.25">
      <c r="A31" s="74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4"/>
      <c r="B32" s="29" t="s">
        <v>14</v>
      </c>
      <c r="C32" s="30" t="s">
        <v>24</v>
      </c>
      <c r="D32" s="31">
        <f t="shared" si="0"/>
        <v>634.70000000000005</v>
      </c>
      <c r="E32" s="31">
        <v>262.10000000000002</v>
      </c>
      <c r="F32" s="31">
        <v>90</v>
      </c>
      <c r="G32" s="31">
        <v>372.6</v>
      </c>
      <c r="H32" s="7"/>
    </row>
    <row r="33" spans="1:8" ht="12.75" customHeight="1" x14ac:dyDescent="0.25">
      <c r="A33" s="74"/>
      <c r="B33" s="29" t="s">
        <v>21</v>
      </c>
      <c r="C33" s="30" t="s">
        <v>24</v>
      </c>
      <c r="D33" s="31">
        <f t="shared" si="0"/>
        <v>1032.8</v>
      </c>
      <c r="E33" s="31"/>
      <c r="F33" s="31"/>
      <c r="G33" s="31">
        <v>1032.8</v>
      </c>
      <c r="H33" s="7"/>
    </row>
    <row r="34" spans="1:8" ht="12.75" customHeight="1" x14ac:dyDescent="0.25">
      <c r="A34" s="74"/>
      <c r="B34" s="29" t="s">
        <v>22</v>
      </c>
      <c r="C34" s="30" t="s">
        <v>24</v>
      </c>
      <c r="D34" s="31">
        <f t="shared" si="0"/>
        <v>11.1</v>
      </c>
      <c r="E34" s="31"/>
      <c r="F34" s="31"/>
      <c r="G34" s="31">
        <v>11.1</v>
      </c>
      <c r="H34" s="7"/>
    </row>
    <row r="35" spans="1:8" ht="12.75" customHeight="1" x14ac:dyDescent="0.25">
      <c r="A35" s="74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4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4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4"/>
      <c r="B38" s="29" t="s">
        <v>14</v>
      </c>
      <c r="C38" s="30" t="s">
        <v>26</v>
      </c>
      <c r="D38" s="31">
        <f t="shared" si="0"/>
        <v>704.3</v>
      </c>
      <c r="E38" s="31">
        <v>695.4</v>
      </c>
      <c r="F38" s="31"/>
      <c r="G38" s="31">
        <v>8.9</v>
      </c>
      <c r="H38" s="7"/>
    </row>
    <row r="39" spans="1:8" ht="12.75" customHeight="1" x14ac:dyDescent="0.25">
      <c r="A39" s="74"/>
      <c r="B39" s="29" t="s">
        <v>25</v>
      </c>
      <c r="C39" s="30" t="s">
        <v>26</v>
      </c>
      <c r="D39" s="31">
        <f>SUM(G39+E39)</f>
        <v>2222.5</v>
      </c>
      <c r="E39" s="31">
        <v>2204.5</v>
      </c>
      <c r="F39" s="31">
        <v>200</v>
      </c>
      <c r="G39" s="31">
        <v>18</v>
      </c>
      <c r="H39" s="7"/>
    </row>
    <row r="40" spans="1:8" ht="12.75" customHeight="1" x14ac:dyDescent="0.25">
      <c r="A40" s="74"/>
      <c r="B40" s="29" t="s">
        <v>21</v>
      </c>
      <c r="C40" s="30" t="s">
        <v>26</v>
      </c>
      <c r="D40" s="31">
        <f t="shared" si="0"/>
        <v>452.5</v>
      </c>
      <c r="E40" s="31">
        <v>102.1</v>
      </c>
      <c r="F40" s="31">
        <v>87.1</v>
      </c>
      <c r="G40" s="31">
        <v>350.4</v>
      </c>
      <c r="H40" s="7"/>
    </row>
    <row r="41" spans="1:8" ht="12.75" customHeight="1" x14ac:dyDescent="0.25">
      <c r="A41" s="74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4"/>
      <c r="B42" s="36" t="s">
        <v>19</v>
      </c>
      <c r="C42" s="30" t="s">
        <v>26</v>
      </c>
      <c r="D42" s="31">
        <f t="shared" si="0"/>
        <v>0.4</v>
      </c>
      <c r="E42" s="31">
        <v>0.4</v>
      </c>
      <c r="F42" s="31"/>
      <c r="G42" s="39"/>
    </row>
    <row r="43" spans="1:8" ht="12.75" customHeight="1" x14ac:dyDescent="0.25">
      <c r="A43" s="74"/>
      <c r="B43" s="29" t="s">
        <v>14</v>
      </c>
      <c r="C43" s="30" t="s">
        <v>27</v>
      </c>
      <c r="D43" s="31">
        <f t="shared" si="0"/>
        <v>71.2</v>
      </c>
      <c r="E43" s="31">
        <v>60.8</v>
      </c>
      <c r="F43" s="31"/>
      <c r="G43" s="31">
        <v>10.4</v>
      </c>
    </row>
    <row r="44" spans="1:8" ht="12.75" customHeight="1" x14ac:dyDescent="0.25">
      <c r="A44" s="74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4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4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4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4"/>
      <c r="B48" s="29" t="s">
        <v>14</v>
      </c>
      <c r="C48" s="30" t="s">
        <v>29</v>
      </c>
      <c r="D48" s="31">
        <f t="shared" si="0"/>
        <v>987.3</v>
      </c>
      <c r="E48" s="31">
        <v>960.8</v>
      </c>
      <c r="F48" s="31"/>
      <c r="G48" s="31">
        <v>26.5</v>
      </c>
      <c r="H48" s="7"/>
    </row>
    <row r="49" spans="1:8" ht="12.75" customHeight="1" x14ac:dyDescent="0.25">
      <c r="A49" s="74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4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4"/>
      <c r="B51" s="29" t="s">
        <v>161</v>
      </c>
      <c r="C51" s="30" t="s">
        <v>29</v>
      </c>
      <c r="D51" s="31">
        <f t="shared" si="0"/>
        <v>294.7</v>
      </c>
      <c r="E51" s="31">
        <v>294.7</v>
      </c>
      <c r="F51" s="31"/>
      <c r="G51" s="31"/>
      <c r="H51" s="7"/>
    </row>
    <row r="52" spans="1:8" ht="12.75" customHeight="1" x14ac:dyDescent="0.25">
      <c r="A52" s="74"/>
      <c r="B52" s="29" t="s">
        <v>151</v>
      </c>
      <c r="C52" s="30" t="s">
        <v>29</v>
      </c>
      <c r="D52" s="31">
        <f t="shared" si="0"/>
        <v>106.1</v>
      </c>
      <c r="E52" s="31">
        <v>106.1</v>
      </c>
      <c r="F52" s="31"/>
      <c r="G52" s="31"/>
      <c r="H52" s="7"/>
    </row>
    <row r="53" spans="1:8" ht="12.75" customHeight="1" x14ac:dyDescent="0.25">
      <c r="A53" s="74"/>
      <c r="B53" s="29" t="s">
        <v>14</v>
      </c>
      <c r="C53" s="30" t="s">
        <v>30</v>
      </c>
      <c r="D53" s="31">
        <f t="shared" si="0"/>
        <v>103</v>
      </c>
      <c r="E53" s="31">
        <v>80</v>
      </c>
      <c r="F53" s="31"/>
      <c r="G53" s="31">
        <v>23</v>
      </c>
    </row>
    <row r="54" spans="1:8" ht="12.75" customHeight="1" x14ac:dyDescent="0.25">
      <c r="A54" s="74"/>
      <c r="B54" s="29" t="s">
        <v>21</v>
      </c>
      <c r="C54" s="30" t="s">
        <v>30</v>
      </c>
      <c r="D54" s="31">
        <f t="shared" si="0"/>
        <v>924.09999999999991</v>
      </c>
      <c r="E54" s="31">
        <v>707.8</v>
      </c>
      <c r="F54" s="31">
        <v>2.4</v>
      </c>
      <c r="G54" s="31">
        <v>216.3</v>
      </c>
    </row>
    <row r="55" spans="1:8" ht="12.75" customHeight="1" x14ac:dyDescent="0.25">
      <c r="A55" s="74"/>
      <c r="B55" s="29" t="s">
        <v>151</v>
      </c>
      <c r="C55" s="30" t="s">
        <v>30</v>
      </c>
      <c r="D55" s="31">
        <f t="shared" si="0"/>
        <v>44</v>
      </c>
      <c r="E55" s="31"/>
      <c r="F55" s="31"/>
      <c r="G55" s="31">
        <v>44</v>
      </c>
      <c r="H55" s="7"/>
    </row>
    <row r="56" spans="1:8" ht="12.75" customHeight="1" x14ac:dyDescent="0.25">
      <c r="A56" s="74"/>
      <c r="B56" s="36" t="s">
        <v>19</v>
      </c>
      <c r="C56" s="30" t="s">
        <v>30</v>
      </c>
      <c r="D56" s="31">
        <f t="shared" si="0"/>
        <v>450</v>
      </c>
      <c r="E56" s="31">
        <v>450</v>
      </c>
      <c r="F56" s="31"/>
      <c r="G56" s="31"/>
    </row>
    <row r="57" spans="1:8" ht="15" customHeight="1" x14ac:dyDescent="0.25">
      <c r="A57" s="75" t="s">
        <v>31</v>
      </c>
      <c r="B57" s="40" t="s">
        <v>32</v>
      </c>
      <c r="C57" s="41"/>
      <c r="D57" s="42">
        <f t="shared" si="0"/>
        <v>29.8</v>
      </c>
      <c r="E57" s="42">
        <f>SUM(E58:E61)</f>
        <v>28.6</v>
      </c>
      <c r="F57" s="43">
        <f>SUM(F58:F61)</f>
        <v>0</v>
      </c>
      <c r="G57" s="42">
        <f>SUM(G58:G61)</f>
        <v>1.2</v>
      </c>
    </row>
    <row r="58" spans="1:8" ht="12.75" customHeight="1" x14ac:dyDescent="0.25">
      <c r="A58" s="75"/>
      <c r="B58" s="29" t="s">
        <v>14</v>
      </c>
      <c r="C58" s="30" t="s">
        <v>15</v>
      </c>
      <c r="D58" s="31">
        <f t="shared" si="0"/>
        <v>9.8000000000000007</v>
      </c>
      <c r="E58" s="31">
        <v>9.8000000000000007</v>
      </c>
      <c r="F58" s="39"/>
      <c r="G58" s="31"/>
    </row>
    <row r="59" spans="1:8" ht="12.75" customHeight="1" x14ac:dyDescent="0.25">
      <c r="A59" s="75"/>
      <c r="B59" s="29" t="s">
        <v>14</v>
      </c>
      <c r="C59" s="30" t="s">
        <v>24</v>
      </c>
      <c r="D59" s="31">
        <f t="shared" si="0"/>
        <v>15.2</v>
      </c>
      <c r="E59" s="31">
        <v>14</v>
      </c>
      <c r="F59" s="39"/>
      <c r="G59" s="31">
        <v>1.2</v>
      </c>
    </row>
    <row r="60" spans="1:8" ht="12.75" customHeight="1" x14ac:dyDescent="0.25">
      <c r="A60" s="75"/>
      <c r="B60" s="29" t="s">
        <v>18</v>
      </c>
      <c r="C60" s="30" t="s">
        <v>24</v>
      </c>
      <c r="D60" s="31">
        <f t="shared" si="0"/>
        <v>0.4</v>
      </c>
      <c r="E60" s="31">
        <v>0.4</v>
      </c>
      <c r="F60" s="39"/>
      <c r="G60" s="39"/>
    </row>
    <row r="61" spans="1:8" ht="12.75" customHeight="1" x14ac:dyDescent="0.25">
      <c r="A61" s="75"/>
      <c r="B61" s="29" t="s">
        <v>25</v>
      </c>
      <c r="C61" s="30" t="s">
        <v>26</v>
      </c>
      <c r="D61" s="31">
        <f t="shared" si="0"/>
        <v>4.4000000000000004</v>
      </c>
      <c r="E61" s="31">
        <v>4.4000000000000004</v>
      </c>
      <c r="F61" s="44"/>
      <c r="G61" s="44"/>
      <c r="H61" s="7"/>
    </row>
    <row r="62" spans="1:8" ht="15" customHeight="1" x14ac:dyDescent="0.25">
      <c r="A62" s="75" t="s">
        <v>33</v>
      </c>
      <c r="B62" s="40" t="s">
        <v>34</v>
      </c>
      <c r="C62" s="41"/>
      <c r="D62" s="42">
        <f t="shared" si="0"/>
        <v>43.2</v>
      </c>
      <c r="E62" s="42">
        <f>SUM(E63:E66)</f>
        <v>43.2</v>
      </c>
      <c r="F62" s="43">
        <f>SUM(F63:F66)</f>
        <v>0</v>
      </c>
      <c r="G62" s="43">
        <f>SUM(G63:G66)</f>
        <v>0</v>
      </c>
      <c r="H62" s="7"/>
    </row>
    <row r="63" spans="1:8" ht="12.75" customHeight="1" x14ac:dyDescent="0.25">
      <c r="A63" s="75"/>
      <c r="B63" s="29" t="s">
        <v>14</v>
      </c>
      <c r="C63" s="30" t="s">
        <v>15</v>
      </c>
      <c r="D63" s="31">
        <f t="shared" si="0"/>
        <v>11.7</v>
      </c>
      <c r="E63" s="31">
        <v>11.7</v>
      </c>
      <c r="F63" s="31"/>
      <c r="G63" s="31"/>
      <c r="H63" s="7"/>
    </row>
    <row r="64" spans="1:8" ht="12.75" customHeight="1" x14ac:dyDescent="0.25">
      <c r="A64" s="75"/>
      <c r="B64" s="29" t="s">
        <v>14</v>
      </c>
      <c r="C64" s="30" t="s">
        <v>24</v>
      </c>
      <c r="D64" s="31">
        <f t="shared" si="0"/>
        <v>23.2</v>
      </c>
      <c r="E64" s="31">
        <v>23.2</v>
      </c>
      <c r="F64" s="31"/>
      <c r="G64" s="31"/>
    </row>
    <row r="65" spans="1:7" ht="12.75" customHeight="1" x14ac:dyDescent="0.25">
      <c r="A65" s="75"/>
      <c r="B65" s="29" t="s">
        <v>18</v>
      </c>
      <c r="C65" s="30" t="s">
        <v>24</v>
      </c>
      <c r="D65" s="31">
        <f t="shared" si="0"/>
        <v>1.2</v>
      </c>
      <c r="E65" s="31">
        <v>1.2</v>
      </c>
      <c r="F65" s="31"/>
      <c r="G65" s="31"/>
    </row>
    <row r="66" spans="1:7" ht="12.75" customHeight="1" x14ac:dyDescent="0.25">
      <c r="A66" s="75"/>
      <c r="B66" s="29" t="s">
        <v>25</v>
      </c>
      <c r="C66" s="30" t="s">
        <v>26</v>
      </c>
      <c r="D66" s="31">
        <f t="shared" si="0"/>
        <v>7.1</v>
      </c>
      <c r="E66" s="31">
        <v>7.1</v>
      </c>
      <c r="F66" s="45"/>
      <c r="G66" s="44"/>
    </row>
    <row r="67" spans="1:7" ht="15" customHeight="1" x14ac:dyDescent="0.25">
      <c r="A67" s="75" t="s">
        <v>35</v>
      </c>
      <c r="B67" s="40" t="s">
        <v>36</v>
      </c>
      <c r="C67" s="41"/>
      <c r="D67" s="42">
        <f t="shared" si="0"/>
        <v>24.8</v>
      </c>
      <c r="E67" s="42">
        <f>SUM(E68:E71)</f>
        <v>24.8</v>
      </c>
      <c r="F67" s="43">
        <f>SUM(F68:F71)</f>
        <v>0</v>
      </c>
      <c r="G67" s="43">
        <f>SUM(G68:G71)</f>
        <v>0</v>
      </c>
    </row>
    <row r="68" spans="1:7" ht="12.75" customHeight="1" x14ac:dyDescent="0.25">
      <c r="A68" s="75"/>
      <c r="B68" s="29" t="s">
        <v>14</v>
      </c>
      <c r="C68" s="30" t="s">
        <v>15</v>
      </c>
      <c r="D68" s="31">
        <f t="shared" si="0"/>
        <v>6.9</v>
      </c>
      <c r="E68" s="31">
        <v>6.9</v>
      </c>
      <c r="F68" s="31"/>
      <c r="G68" s="31"/>
    </row>
    <row r="69" spans="1:7" ht="12.75" customHeight="1" x14ac:dyDescent="0.25">
      <c r="A69" s="75"/>
      <c r="B69" s="29" t="s">
        <v>14</v>
      </c>
      <c r="C69" s="30" t="s">
        <v>24</v>
      </c>
      <c r="D69" s="31">
        <f t="shared" si="0"/>
        <v>10.6</v>
      </c>
      <c r="E69" s="31">
        <v>10.6</v>
      </c>
      <c r="F69" s="31"/>
      <c r="G69" s="31"/>
    </row>
    <row r="70" spans="1:7" ht="12.75" customHeight="1" x14ac:dyDescent="0.25">
      <c r="A70" s="75"/>
      <c r="B70" s="29" t="s">
        <v>18</v>
      </c>
      <c r="C70" s="30" t="s">
        <v>24</v>
      </c>
      <c r="D70" s="31">
        <f t="shared" si="0"/>
        <v>0.30000000000000004</v>
      </c>
      <c r="E70" s="31">
        <v>0.30000000000000004</v>
      </c>
      <c r="F70" s="31"/>
      <c r="G70" s="31"/>
    </row>
    <row r="71" spans="1:7" ht="12.75" customHeight="1" x14ac:dyDescent="0.25">
      <c r="A71" s="75"/>
      <c r="B71" s="29" t="s">
        <v>25</v>
      </c>
      <c r="C71" s="30" t="s">
        <v>26</v>
      </c>
      <c r="D71" s="31">
        <f t="shared" si="0"/>
        <v>7</v>
      </c>
      <c r="E71" s="31">
        <v>7</v>
      </c>
      <c r="F71" s="45"/>
      <c r="G71" s="44"/>
    </row>
    <row r="72" spans="1:7" ht="15" customHeight="1" x14ac:dyDescent="0.25">
      <c r="A72" s="75" t="s">
        <v>37</v>
      </c>
      <c r="B72" s="40" t="s">
        <v>38</v>
      </c>
      <c r="C72" s="41"/>
      <c r="D72" s="42">
        <f t="shared" si="0"/>
        <v>35.5</v>
      </c>
      <c r="E72" s="42">
        <f>SUM(E73:E76)</f>
        <v>34.6</v>
      </c>
      <c r="F72" s="43">
        <f>SUM(F73:F76)</f>
        <v>0</v>
      </c>
      <c r="G72" s="42">
        <f>SUM(G73:G76)</f>
        <v>0.9</v>
      </c>
    </row>
    <row r="73" spans="1:7" ht="12.75" customHeight="1" x14ac:dyDescent="0.25">
      <c r="A73" s="75"/>
      <c r="B73" s="29" t="s">
        <v>14</v>
      </c>
      <c r="C73" s="30" t="s">
        <v>15</v>
      </c>
      <c r="D73" s="31">
        <f t="shared" si="0"/>
        <v>12.9</v>
      </c>
      <c r="E73" s="31">
        <v>12.9</v>
      </c>
      <c r="F73" s="31"/>
      <c r="G73" s="31"/>
    </row>
    <row r="74" spans="1:7" ht="12.75" customHeight="1" x14ac:dyDescent="0.25">
      <c r="A74" s="75"/>
      <c r="B74" s="29" t="s">
        <v>14</v>
      </c>
      <c r="C74" s="30" t="s">
        <v>24</v>
      </c>
      <c r="D74" s="31">
        <f t="shared" si="0"/>
        <v>17.399999999999999</v>
      </c>
      <c r="E74" s="31">
        <v>16.5</v>
      </c>
      <c r="F74" s="31"/>
      <c r="G74" s="31">
        <v>0.9</v>
      </c>
    </row>
    <row r="75" spans="1:7" ht="12.75" customHeight="1" x14ac:dyDescent="0.25">
      <c r="A75" s="75"/>
      <c r="B75" s="29" t="s">
        <v>18</v>
      </c>
      <c r="C75" s="30" t="s">
        <v>24</v>
      </c>
      <c r="D75" s="31">
        <f t="shared" si="0"/>
        <v>2</v>
      </c>
      <c r="E75" s="31">
        <v>2</v>
      </c>
      <c r="F75" s="31"/>
      <c r="G75" s="31"/>
    </row>
    <row r="76" spans="1:7" ht="12.75" customHeight="1" x14ac:dyDescent="0.25">
      <c r="A76" s="75"/>
      <c r="B76" s="29" t="s">
        <v>25</v>
      </c>
      <c r="C76" s="30" t="s">
        <v>26</v>
      </c>
      <c r="D76" s="31">
        <f t="shared" si="0"/>
        <v>3.2</v>
      </c>
      <c r="E76" s="31">
        <v>3.2</v>
      </c>
      <c r="F76" s="45"/>
      <c r="G76" s="44"/>
    </row>
    <row r="77" spans="1:7" ht="15" customHeight="1" x14ac:dyDescent="0.25">
      <c r="A77" s="76" t="s">
        <v>39</v>
      </c>
      <c r="B77" s="40" t="s">
        <v>40</v>
      </c>
      <c r="C77" s="41"/>
      <c r="D77" s="42">
        <f t="shared" si="0"/>
        <v>30.5</v>
      </c>
      <c r="E77" s="42">
        <f>SUM(E78:E81)</f>
        <v>30.5</v>
      </c>
      <c r="F77" s="43">
        <f>SUM(F78:F81)</f>
        <v>0</v>
      </c>
      <c r="G77" s="43">
        <f>SUM(G78:G81)</f>
        <v>0</v>
      </c>
    </row>
    <row r="78" spans="1:7" ht="12.75" customHeight="1" x14ac:dyDescent="0.25">
      <c r="A78" s="76"/>
      <c r="B78" s="29" t="s">
        <v>14</v>
      </c>
      <c r="C78" s="30" t="s">
        <v>15</v>
      </c>
      <c r="D78" s="31">
        <f t="shared" si="0"/>
        <v>9.6999999999999993</v>
      </c>
      <c r="E78" s="31">
        <v>9.6999999999999993</v>
      </c>
      <c r="F78" s="31"/>
      <c r="G78" s="31"/>
    </row>
    <row r="79" spans="1:7" ht="12.75" customHeight="1" x14ac:dyDescent="0.25">
      <c r="A79" s="76"/>
      <c r="B79" s="29" t="s">
        <v>14</v>
      </c>
      <c r="C79" s="30" t="s">
        <v>24</v>
      </c>
      <c r="D79" s="31">
        <f t="shared" si="0"/>
        <v>13.7</v>
      </c>
      <c r="E79" s="31">
        <v>13.7</v>
      </c>
      <c r="F79" s="31"/>
      <c r="G79" s="31"/>
    </row>
    <row r="80" spans="1:7" ht="12.75" customHeight="1" x14ac:dyDescent="0.25">
      <c r="A80" s="76"/>
      <c r="B80" s="29" t="s">
        <v>18</v>
      </c>
      <c r="C80" s="30" t="s">
        <v>24</v>
      </c>
      <c r="D80" s="31">
        <f t="shared" si="0"/>
        <v>1.7000000000000002</v>
      </c>
      <c r="E80" s="31">
        <v>1.7000000000000002</v>
      </c>
      <c r="F80" s="31"/>
      <c r="G80" s="31"/>
    </row>
    <row r="81" spans="1:7" ht="12.75" customHeight="1" x14ac:dyDescent="0.25">
      <c r="A81" s="76"/>
      <c r="B81" s="29" t="s">
        <v>25</v>
      </c>
      <c r="C81" s="30" t="s">
        <v>26</v>
      </c>
      <c r="D81" s="31">
        <f t="shared" si="0"/>
        <v>5.4</v>
      </c>
      <c r="E81" s="31">
        <v>5.4</v>
      </c>
      <c r="F81" s="45"/>
      <c r="G81" s="44"/>
    </row>
    <row r="82" spans="1:7" ht="15" customHeight="1" x14ac:dyDescent="0.25">
      <c r="A82" s="76" t="s">
        <v>41</v>
      </c>
      <c r="B82" s="40" t="s">
        <v>42</v>
      </c>
      <c r="C82" s="41"/>
      <c r="D82" s="42">
        <f t="shared" ref="D82:D156" si="2">SUM(G82+E82)</f>
        <v>37.599999999999994</v>
      </c>
      <c r="E82" s="42">
        <f>SUM(E83:E86)</f>
        <v>33.4</v>
      </c>
      <c r="F82" s="43">
        <f>SUM(F83:F86)</f>
        <v>0</v>
      </c>
      <c r="G82" s="42">
        <f>SUM(G83:G86)</f>
        <v>4.1999999999999993</v>
      </c>
    </row>
    <row r="83" spans="1:7" ht="12.75" customHeight="1" x14ac:dyDescent="0.25">
      <c r="A83" s="76"/>
      <c r="B83" s="29" t="s">
        <v>14</v>
      </c>
      <c r="C83" s="30" t="s">
        <v>15</v>
      </c>
      <c r="D83" s="31">
        <f t="shared" si="2"/>
        <v>11.899999999999999</v>
      </c>
      <c r="E83" s="31">
        <v>11.2</v>
      </c>
      <c r="F83" s="31"/>
      <c r="G83" s="31">
        <v>0.7</v>
      </c>
    </row>
    <row r="84" spans="1:7" ht="12.75" customHeight="1" x14ac:dyDescent="0.25">
      <c r="A84" s="76"/>
      <c r="B84" s="29" t="s">
        <v>14</v>
      </c>
      <c r="C84" s="30" t="s">
        <v>24</v>
      </c>
      <c r="D84" s="31">
        <f t="shared" si="2"/>
        <v>17.899999999999999</v>
      </c>
      <c r="E84" s="31">
        <v>16</v>
      </c>
      <c r="F84" s="31"/>
      <c r="G84" s="31">
        <v>1.9</v>
      </c>
    </row>
    <row r="85" spans="1:7" ht="12.75" customHeight="1" x14ac:dyDescent="0.25">
      <c r="A85" s="76"/>
      <c r="B85" s="29" t="s">
        <v>18</v>
      </c>
      <c r="C85" s="30" t="s">
        <v>24</v>
      </c>
      <c r="D85" s="31">
        <f t="shared" si="2"/>
        <v>4</v>
      </c>
      <c r="E85" s="31">
        <v>2.4</v>
      </c>
      <c r="F85" s="31"/>
      <c r="G85" s="31">
        <v>1.6</v>
      </c>
    </row>
    <row r="86" spans="1:7" ht="12.75" customHeight="1" x14ac:dyDescent="0.25">
      <c r="A86" s="76"/>
      <c r="B86" s="29" t="s">
        <v>25</v>
      </c>
      <c r="C86" s="30" t="s">
        <v>26</v>
      </c>
      <c r="D86" s="31">
        <f t="shared" si="2"/>
        <v>3.8</v>
      </c>
      <c r="E86" s="31">
        <v>3.8</v>
      </c>
      <c r="F86" s="45"/>
      <c r="G86" s="44"/>
    </row>
    <row r="87" spans="1:7" ht="15" customHeight="1" x14ac:dyDescent="0.25">
      <c r="A87" s="76" t="s">
        <v>43</v>
      </c>
      <c r="B87" s="40" t="s">
        <v>44</v>
      </c>
      <c r="C87" s="41"/>
      <c r="D87" s="42">
        <f t="shared" si="2"/>
        <v>26.1</v>
      </c>
      <c r="E87" s="42">
        <f>SUM(E88:E91)</f>
        <v>23.1</v>
      </c>
      <c r="F87" s="43">
        <f>SUM(F88:F91)</f>
        <v>0</v>
      </c>
      <c r="G87" s="42">
        <f>SUM(G88:G91)</f>
        <v>3</v>
      </c>
    </row>
    <row r="88" spans="1:7" ht="12.75" customHeight="1" x14ac:dyDescent="0.25">
      <c r="A88" s="76"/>
      <c r="B88" s="29" t="s">
        <v>14</v>
      </c>
      <c r="C88" s="30" t="s">
        <v>15</v>
      </c>
      <c r="D88" s="31">
        <f t="shared" si="2"/>
        <v>7.9</v>
      </c>
      <c r="E88" s="31">
        <v>7.9</v>
      </c>
      <c r="F88" s="31"/>
      <c r="G88" s="31"/>
    </row>
    <row r="89" spans="1:7" ht="12.75" customHeight="1" x14ac:dyDescent="0.25">
      <c r="A89" s="76"/>
      <c r="B89" s="29" t="s">
        <v>14</v>
      </c>
      <c r="C89" s="30" t="s">
        <v>24</v>
      </c>
      <c r="D89" s="31">
        <f t="shared" si="2"/>
        <v>15.1</v>
      </c>
      <c r="E89" s="31">
        <v>12.1</v>
      </c>
      <c r="F89" s="31"/>
      <c r="G89" s="31">
        <v>3</v>
      </c>
    </row>
    <row r="90" spans="1:7" ht="12.75" customHeight="1" x14ac:dyDescent="0.25">
      <c r="A90" s="76"/>
      <c r="B90" s="29" t="s">
        <v>18</v>
      </c>
      <c r="C90" s="30" t="s">
        <v>24</v>
      </c>
      <c r="D90" s="31">
        <f t="shared" si="2"/>
        <v>0.1</v>
      </c>
      <c r="E90" s="31">
        <v>0.1</v>
      </c>
      <c r="F90" s="31"/>
      <c r="G90" s="31"/>
    </row>
    <row r="91" spans="1:7" ht="12.75" customHeight="1" x14ac:dyDescent="0.25">
      <c r="A91" s="76"/>
      <c r="B91" s="29" t="s">
        <v>25</v>
      </c>
      <c r="C91" s="30" t="s">
        <v>26</v>
      </c>
      <c r="D91" s="31">
        <f t="shared" si="2"/>
        <v>3</v>
      </c>
      <c r="E91" s="31">
        <v>3</v>
      </c>
      <c r="F91" s="45"/>
      <c r="G91" s="44"/>
    </row>
    <row r="92" spans="1:7" ht="15" customHeight="1" x14ac:dyDescent="0.25">
      <c r="A92" s="76" t="s">
        <v>45</v>
      </c>
      <c r="B92" s="40" t="s">
        <v>46</v>
      </c>
      <c r="C92" s="41"/>
      <c r="D92" s="42">
        <f t="shared" si="2"/>
        <v>58.4</v>
      </c>
      <c r="E92" s="42">
        <f>SUM(E93:E97)</f>
        <v>48.4</v>
      </c>
      <c r="F92" s="43">
        <f>SUM(F93:F97)</f>
        <v>0</v>
      </c>
      <c r="G92" s="42">
        <f>SUM(G93:G97)</f>
        <v>10</v>
      </c>
    </row>
    <row r="93" spans="1:7" ht="12.75" customHeight="1" x14ac:dyDescent="0.25">
      <c r="A93" s="76"/>
      <c r="B93" s="29" t="s">
        <v>14</v>
      </c>
      <c r="C93" s="30" t="s">
        <v>15</v>
      </c>
      <c r="D93" s="31">
        <f t="shared" si="2"/>
        <v>13.5</v>
      </c>
      <c r="E93" s="31">
        <v>13.5</v>
      </c>
      <c r="F93" s="31"/>
      <c r="G93" s="31"/>
    </row>
    <row r="94" spans="1:7" ht="12.75" customHeight="1" x14ac:dyDescent="0.25">
      <c r="A94" s="76"/>
      <c r="B94" s="29" t="s">
        <v>14</v>
      </c>
      <c r="C94" s="30" t="s">
        <v>24</v>
      </c>
      <c r="D94" s="31">
        <f t="shared" si="2"/>
        <v>22.2</v>
      </c>
      <c r="E94" s="31">
        <v>22.2</v>
      </c>
      <c r="F94" s="31"/>
      <c r="G94" s="31"/>
    </row>
    <row r="95" spans="1:7" ht="12.75" customHeight="1" x14ac:dyDescent="0.25">
      <c r="A95" s="76"/>
      <c r="B95" s="29" t="s">
        <v>25</v>
      </c>
      <c r="C95" s="30" t="s">
        <v>24</v>
      </c>
      <c r="D95" s="31">
        <f t="shared" si="2"/>
        <v>11.8</v>
      </c>
      <c r="E95" s="31">
        <v>1.8</v>
      </c>
      <c r="F95" s="31"/>
      <c r="G95" s="31">
        <v>10</v>
      </c>
    </row>
    <row r="96" spans="1:7" ht="12.75" customHeight="1" x14ac:dyDescent="0.25">
      <c r="A96" s="76"/>
      <c r="B96" s="29" t="s">
        <v>18</v>
      </c>
      <c r="C96" s="30" t="s">
        <v>24</v>
      </c>
      <c r="D96" s="31">
        <f t="shared" si="2"/>
        <v>4.5</v>
      </c>
      <c r="E96" s="31">
        <v>4.5</v>
      </c>
      <c r="F96" s="31"/>
      <c r="G96" s="31"/>
    </row>
    <row r="97" spans="1:7" ht="12.75" customHeight="1" x14ac:dyDescent="0.25">
      <c r="A97" s="76"/>
      <c r="B97" s="29" t="s">
        <v>25</v>
      </c>
      <c r="C97" s="30" t="s">
        <v>26</v>
      </c>
      <c r="D97" s="31">
        <f t="shared" si="2"/>
        <v>6.4</v>
      </c>
      <c r="E97" s="31">
        <v>6.4</v>
      </c>
      <c r="F97" s="45"/>
      <c r="G97" s="44"/>
    </row>
    <row r="98" spans="1:7" ht="15" customHeight="1" x14ac:dyDescent="0.25">
      <c r="A98" s="76" t="s">
        <v>47</v>
      </c>
      <c r="B98" s="40" t="s">
        <v>48</v>
      </c>
      <c r="C98" s="41"/>
      <c r="D98" s="42">
        <f t="shared" si="2"/>
        <v>37.799999999999997</v>
      </c>
      <c r="E98" s="42">
        <f>SUM(E99:E102)</f>
        <v>24.8</v>
      </c>
      <c r="F98" s="43">
        <f>SUM(F99:F102)</f>
        <v>0</v>
      </c>
      <c r="G98" s="42">
        <f>SUM(G99:G102)</f>
        <v>13</v>
      </c>
    </row>
    <row r="99" spans="1:7" ht="12.75" customHeight="1" x14ac:dyDescent="0.25">
      <c r="A99" s="76"/>
      <c r="B99" s="29" t="s">
        <v>14</v>
      </c>
      <c r="C99" s="30" t="s">
        <v>15</v>
      </c>
      <c r="D99" s="31">
        <f t="shared" si="2"/>
        <v>19.2</v>
      </c>
      <c r="E99" s="31">
        <v>7.2</v>
      </c>
      <c r="F99" s="31"/>
      <c r="G99" s="31">
        <v>12</v>
      </c>
    </row>
    <row r="100" spans="1:7" ht="12.75" customHeight="1" x14ac:dyDescent="0.25">
      <c r="A100" s="76"/>
      <c r="B100" s="29" t="s">
        <v>14</v>
      </c>
      <c r="C100" s="30" t="s">
        <v>24</v>
      </c>
      <c r="D100" s="31">
        <f t="shared" si="2"/>
        <v>9.8000000000000007</v>
      </c>
      <c r="E100" s="31">
        <v>8.8000000000000007</v>
      </c>
      <c r="F100" s="31"/>
      <c r="G100" s="31">
        <v>1</v>
      </c>
    </row>
    <row r="101" spans="1:7" ht="12.75" customHeight="1" x14ac:dyDescent="0.25">
      <c r="A101" s="76"/>
      <c r="B101" s="29" t="s">
        <v>18</v>
      </c>
      <c r="C101" s="30" t="s">
        <v>24</v>
      </c>
      <c r="D101" s="31">
        <f t="shared" si="2"/>
        <v>1</v>
      </c>
      <c r="E101" s="31">
        <v>1</v>
      </c>
      <c r="F101" s="31"/>
      <c r="G101" s="31"/>
    </row>
    <row r="102" spans="1:7" ht="12.75" customHeight="1" x14ac:dyDescent="0.25">
      <c r="A102" s="76"/>
      <c r="B102" s="29" t="s">
        <v>25</v>
      </c>
      <c r="C102" s="30" t="s">
        <v>26</v>
      </c>
      <c r="D102" s="31">
        <f t="shared" si="2"/>
        <v>7.8</v>
      </c>
      <c r="E102" s="31">
        <v>7.8</v>
      </c>
      <c r="F102" s="45"/>
      <c r="G102" s="44"/>
    </row>
    <row r="103" spans="1:7" ht="15" customHeight="1" x14ac:dyDescent="0.25">
      <c r="A103" s="76" t="s">
        <v>49</v>
      </c>
      <c r="B103" s="40" t="s">
        <v>50</v>
      </c>
      <c r="C103" s="41"/>
      <c r="D103" s="42">
        <f t="shared" si="2"/>
        <v>27.200000000000003</v>
      </c>
      <c r="E103" s="42">
        <f>SUM(E104:E107)</f>
        <v>17.3</v>
      </c>
      <c r="F103" s="43">
        <f>SUM(F104:F107)</f>
        <v>0</v>
      </c>
      <c r="G103" s="42">
        <f>SUM(G104:G107)</f>
        <v>9.9</v>
      </c>
    </row>
    <row r="104" spans="1:7" ht="12.75" customHeight="1" x14ac:dyDescent="0.25">
      <c r="A104" s="76"/>
      <c r="B104" s="29" t="s">
        <v>14</v>
      </c>
      <c r="C104" s="30" t="s">
        <v>15</v>
      </c>
      <c r="D104" s="31">
        <f t="shared" si="2"/>
        <v>5.4</v>
      </c>
      <c r="E104" s="31">
        <v>5.4</v>
      </c>
      <c r="F104" s="31"/>
      <c r="G104" s="31"/>
    </row>
    <row r="105" spans="1:7" ht="12.75" customHeight="1" x14ac:dyDescent="0.25">
      <c r="A105" s="76"/>
      <c r="B105" s="29" t="s">
        <v>14</v>
      </c>
      <c r="C105" s="30" t="s">
        <v>24</v>
      </c>
      <c r="D105" s="31">
        <f t="shared" si="2"/>
        <v>17.7</v>
      </c>
      <c r="E105" s="31">
        <v>7.8</v>
      </c>
      <c r="F105" s="31"/>
      <c r="G105" s="31">
        <v>9.9</v>
      </c>
    </row>
    <row r="106" spans="1:7" ht="12.75" customHeight="1" x14ac:dyDescent="0.25">
      <c r="A106" s="76"/>
      <c r="B106" s="29" t="s">
        <v>18</v>
      </c>
      <c r="C106" s="30" t="s">
        <v>24</v>
      </c>
      <c r="D106" s="31">
        <f t="shared" si="2"/>
        <v>0.4</v>
      </c>
      <c r="E106" s="31">
        <v>0.4</v>
      </c>
      <c r="F106" s="31"/>
      <c r="G106" s="31"/>
    </row>
    <row r="107" spans="1:7" ht="12.75" customHeight="1" x14ac:dyDescent="0.25">
      <c r="A107" s="76"/>
      <c r="B107" s="29" t="s">
        <v>25</v>
      </c>
      <c r="C107" s="30" t="s">
        <v>26</v>
      </c>
      <c r="D107" s="31">
        <f t="shared" si="2"/>
        <v>3.7</v>
      </c>
      <c r="E107" s="31">
        <v>3.7</v>
      </c>
      <c r="F107" s="45"/>
      <c r="G107" s="44"/>
    </row>
    <row r="108" spans="1:7" ht="15" customHeight="1" x14ac:dyDescent="0.25">
      <c r="A108" s="75" t="s">
        <v>51</v>
      </c>
      <c r="B108" s="40" t="s">
        <v>52</v>
      </c>
      <c r="C108" s="41"/>
      <c r="D108" s="42">
        <f t="shared" si="2"/>
        <v>30.499999999999996</v>
      </c>
      <c r="E108" s="42">
        <f>SUM(E109:E113)</f>
        <v>30.499999999999996</v>
      </c>
      <c r="F108" s="43">
        <f>SUM(F109:F113)</f>
        <v>0</v>
      </c>
      <c r="G108" s="43">
        <f>SUM(G109:G113)</f>
        <v>0</v>
      </c>
    </row>
    <row r="109" spans="1:7" ht="12.75" customHeight="1" x14ac:dyDescent="0.25">
      <c r="A109" s="75"/>
      <c r="B109" s="29" t="s">
        <v>14</v>
      </c>
      <c r="C109" s="30" t="s">
        <v>15</v>
      </c>
      <c r="D109" s="31">
        <f t="shared" si="2"/>
        <v>8.1</v>
      </c>
      <c r="E109" s="31">
        <v>8.1</v>
      </c>
      <c r="F109" s="31"/>
      <c r="G109" s="31"/>
    </row>
    <row r="110" spans="1:7" ht="12.75" customHeight="1" x14ac:dyDescent="0.25">
      <c r="A110" s="75"/>
      <c r="B110" s="29" t="s">
        <v>14</v>
      </c>
      <c r="C110" s="30" t="s">
        <v>24</v>
      </c>
      <c r="D110" s="31">
        <f t="shared" si="2"/>
        <v>13.8</v>
      </c>
      <c r="E110" s="31">
        <v>13.8</v>
      </c>
      <c r="F110" s="31"/>
      <c r="G110" s="31"/>
    </row>
    <row r="111" spans="1:7" ht="12.75" customHeight="1" x14ac:dyDescent="0.25">
      <c r="A111" s="75"/>
      <c r="B111" s="29" t="s">
        <v>18</v>
      </c>
      <c r="C111" s="30" t="s">
        <v>24</v>
      </c>
      <c r="D111" s="31">
        <f t="shared" si="2"/>
        <v>1.5</v>
      </c>
      <c r="E111" s="31">
        <v>1.5</v>
      </c>
      <c r="F111" s="31"/>
      <c r="G111" s="31"/>
    </row>
    <row r="112" spans="1:7" ht="12.75" customHeight="1" x14ac:dyDescent="0.25">
      <c r="A112" s="75"/>
      <c r="B112" s="29" t="s">
        <v>14</v>
      </c>
      <c r="C112" s="30" t="s">
        <v>26</v>
      </c>
      <c r="D112" s="31">
        <f t="shared" si="2"/>
        <v>1.4</v>
      </c>
      <c r="E112" s="31">
        <v>1.4</v>
      </c>
      <c r="F112" s="31"/>
      <c r="G112" s="31"/>
    </row>
    <row r="113" spans="1:7" ht="12.75" customHeight="1" x14ac:dyDescent="0.25">
      <c r="A113" s="75"/>
      <c r="B113" s="29" t="s">
        <v>25</v>
      </c>
      <c r="C113" s="30" t="s">
        <v>26</v>
      </c>
      <c r="D113" s="31">
        <f t="shared" si="2"/>
        <v>5.7</v>
      </c>
      <c r="E113" s="31">
        <v>5.7</v>
      </c>
      <c r="F113" s="45"/>
      <c r="G113" s="44"/>
    </row>
    <row r="114" spans="1:7" ht="15" customHeight="1" x14ac:dyDescent="0.25">
      <c r="A114" s="75" t="s">
        <v>53</v>
      </c>
      <c r="B114" s="40" t="s">
        <v>54</v>
      </c>
      <c r="C114" s="41"/>
      <c r="D114" s="42">
        <f t="shared" si="2"/>
        <v>46.900000000000006</v>
      </c>
      <c r="E114" s="42">
        <f>SUM(E115:E118)</f>
        <v>33.700000000000003</v>
      </c>
      <c r="F114" s="43">
        <f>SUM(F115:F118)</f>
        <v>0</v>
      </c>
      <c r="G114" s="42">
        <f>SUM(G115:G118)</f>
        <v>13.2</v>
      </c>
    </row>
    <row r="115" spans="1:7" ht="12.75" customHeight="1" x14ac:dyDescent="0.25">
      <c r="A115" s="75"/>
      <c r="B115" s="29" t="s">
        <v>14</v>
      </c>
      <c r="C115" s="30" t="s">
        <v>15</v>
      </c>
      <c r="D115" s="31">
        <f t="shared" si="2"/>
        <v>24.2</v>
      </c>
      <c r="E115" s="31">
        <v>12.2</v>
      </c>
      <c r="F115" s="31"/>
      <c r="G115" s="31">
        <v>12</v>
      </c>
    </row>
    <row r="116" spans="1:7" ht="12.75" customHeight="1" x14ac:dyDescent="0.25">
      <c r="A116" s="75"/>
      <c r="B116" s="29" t="s">
        <v>14</v>
      </c>
      <c r="C116" s="30" t="s">
        <v>24</v>
      </c>
      <c r="D116" s="31">
        <f t="shared" si="2"/>
        <v>11.899999999999999</v>
      </c>
      <c r="E116" s="31">
        <v>10.7</v>
      </c>
      <c r="F116" s="31"/>
      <c r="G116" s="31">
        <v>1.2</v>
      </c>
    </row>
    <row r="117" spans="1:7" ht="12.75" customHeight="1" x14ac:dyDescent="0.25">
      <c r="A117" s="75"/>
      <c r="B117" s="29" t="s">
        <v>18</v>
      </c>
      <c r="C117" s="30" t="s">
        <v>24</v>
      </c>
      <c r="D117" s="31">
        <f t="shared" si="2"/>
        <v>6.1</v>
      </c>
      <c r="E117" s="31">
        <v>6.1</v>
      </c>
      <c r="F117" s="31"/>
      <c r="G117" s="31"/>
    </row>
    <row r="118" spans="1:7" ht="12.75" customHeight="1" x14ac:dyDescent="0.25">
      <c r="A118" s="75"/>
      <c r="B118" s="29" t="s">
        <v>25</v>
      </c>
      <c r="C118" s="30" t="s">
        <v>26</v>
      </c>
      <c r="D118" s="31">
        <f t="shared" si="2"/>
        <v>4.7</v>
      </c>
      <c r="E118" s="31">
        <v>4.7</v>
      </c>
      <c r="F118" s="45"/>
      <c r="G118" s="44"/>
    </row>
    <row r="119" spans="1:7" ht="15" customHeight="1" x14ac:dyDescent="0.25">
      <c r="A119" s="75" t="s">
        <v>55</v>
      </c>
      <c r="B119" s="40" t="s">
        <v>56</v>
      </c>
      <c r="C119" s="41"/>
      <c r="D119" s="42">
        <f t="shared" si="2"/>
        <v>736.3</v>
      </c>
      <c r="E119" s="42">
        <f>SUM(E120:E121)</f>
        <v>734.9</v>
      </c>
      <c r="F119" s="42">
        <f>SUM(F120:F121)</f>
        <v>678.30000000000007</v>
      </c>
      <c r="G119" s="42">
        <f>SUM(G120:G123)</f>
        <v>1.4</v>
      </c>
    </row>
    <row r="120" spans="1:7" ht="12.75" customHeight="1" x14ac:dyDescent="0.25">
      <c r="A120" s="75"/>
      <c r="B120" s="29" t="s">
        <v>14</v>
      </c>
      <c r="C120" s="30" t="s">
        <v>15</v>
      </c>
      <c r="D120" s="31">
        <f t="shared" si="2"/>
        <v>30</v>
      </c>
      <c r="E120" s="31">
        <v>28.6</v>
      </c>
      <c r="F120" s="31">
        <v>19.600000000000001</v>
      </c>
      <c r="G120" s="31">
        <v>1.4</v>
      </c>
    </row>
    <row r="121" spans="1:7" ht="12.75" customHeight="1" x14ac:dyDescent="0.25">
      <c r="A121" s="75"/>
      <c r="B121" s="36" t="s">
        <v>19</v>
      </c>
      <c r="C121" s="30" t="s">
        <v>15</v>
      </c>
      <c r="D121" s="31">
        <f t="shared" si="2"/>
        <v>706.3</v>
      </c>
      <c r="E121" s="31">
        <v>706.3</v>
      </c>
      <c r="F121" s="31">
        <v>658.7</v>
      </c>
      <c r="G121" s="39"/>
    </row>
    <row r="122" spans="1:7" ht="15" customHeight="1" x14ac:dyDescent="0.25">
      <c r="A122" s="75" t="s">
        <v>57</v>
      </c>
      <c r="B122" s="46" t="s">
        <v>58</v>
      </c>
      <c r="C122" s="41"/>
      <c r="D122" s="42">
        <f t="shared" si="2"/>
        <v>822</v>
      </c>
      <c r="E122" s="42">
        <f>SUM(E123:E127)</f>
        <v>822</v>
      </c>
      <c r="F122" s="42">
        <f>SUM(F123:F127)</f>
        <v>652</v>
      </c>
      <c r="G122" s="43">
        <f>SUM(G123:G127)</f>
        <v>0</v>
      </c>
    </row>
    <row r="123" spans="1:7" ht="12.75" customHeight="1" x14ac:dyDescent="0.25">
      <c r="A123" s="75"/>
      <c r="B123" s="36" t="s">
        <v>19</v>
      </c>
      <c r="C123" s="30" t="s">
        <v>15</v>
      </c>
      <c r="D123" s="31">
        <f t="shared" si="2"/>
        <v>25</v>
      </c>
      <c r="E123" s="31">
        <v>25</v>
      </c>
      <c r="F123" s="31"/>
      <c r="G123" s="47"/>
    </row>
    <row r="124" spans="1:7" ht="12.75" customHeight="1" x14ac:dyDescent="0.25">
      <c r="A124" s="75"/>
      <c r="B124" s="29" t="s">
        <v>14</v>
      </c>
      <c r="C124" s="30" t="s">
        <v>20</v>
      </c>
      <c r="D124" s="31">
        <f t="shared" si="2"/>
        <v>312.2</v>
      </c>
      <c r="E124" s="31">
        <v>312.2</v>
      </c>
      <c r="F124" s="31">
        <v>206.1</v>
      </c>
      <c r="G124" s="39"/>
    </row>
    <row r="125" spans="1:7" ht="12.75" customHeight="1" x14ac:dyDescent="0.25">
      <c r="A125" s="75"/>
      <c r="B125" s="29" t="s">
        <v>155</v>
      </c>
      <c r="C125" s="30" t="s">
        <v>20</v>
      </c>
      <c r="D125" s="31">
        <f t="shared" si="2"/>
        <v>467.5</v>
      </c>
      <c r="E125" s="31">
        <v>467.5</v>
      </c>
      <c r="F125" s="31">
        <v>445.9</v>
      </c>
      <c r="G125" s="39"/>
    </row>
    <row r="126" spans="1:7" ht="12.75" customHeight="1" x14ac:dyDescent="0.25">
      <c r="A126" s="75"/>
      <c r="B126" s="29" t="s">
        <v>25</v>
      </c>
      <c r="C126" s="30" t="s">
        <v>20</v>
      </c>
      <c r="D126" s="31">
        <f t="shared" si="2"/>
        <v>14.8</v>
      </c>
      <c r="E126" s="31">
        <v>14.8</v>
      </c>
      <c r="F126" s="31"/>
      <c r="G126" s="39"/>
    </row>
    <row r="127" spans="1:7" ht="12.75" customHeight="1" x14ac:dyDescent="0.25">
      <c r="A127" s="75"/>
      <c r="B127" s="29" t="s">
        <v>18</v>
      </c>
      <c r="C127" s="30" t="s">
        <v>20</v>
      </c>
      <c r="D127" s="31">
        <f t="shared" si="2"/>
        <v>2.5</v>
      </c>
      <c r="E127" s="31">
        <v>2.5</v>
      </c>
      <c r="F127" s="39"/>
      <c r="G127" s="39"/>
    </row>
    <row r="128" spans="1:7" ht="15" customHeight="1" x14ac:dyDescent="0.25">
      <c r="A128" s="75" t="s">
        <v>59</v>
      </c>
      <c r="B128" s="46" t="s">
        <v>60</v>
      </c>
      <c r="C128" s="41"/>
      <c r="D128" s="42">
        <f t="shared" si="2"/>
        <v>574.20000000000005</v>
      </c>
      <c r="E128" s="42">
        <f>SUM(E129:E133)</f>
        <v>574.20000000000005</v>
      </c>
      <c r="F128" s="42">
        <f>SUM(F129:F133)</f>
        <v>445.29999999999995</v>
      </c>
      <c r="G128" s="43">
        <f>SUM(G129:G133)</f>
        <v>0</v>
      </c>
    </row>
    <row r="129" spans="1:14" ht="12.75" customHeight="1" x14ac:dyDescent="0.25">
      <c r="A129" s="75"/>
      <c r="B129" s="36" t="s">
        <v>19</v>
      </c>
      <c r="C129" s="30" t="s">
        <v>15</v>
      </c>
      <c r="D129" s="31">
        <f t="shared" si="2"/>
        <v>14</v>
      </c>
      <c r="E129" s="31">
        <v>14</v>
      </c>
      <c r="F129" s="31"/>
      <c r="G129" s="47"/>
    </row>
    <row r="130" spans="1:14" ht="12.75" customHeight="1" x14ac:dyDescent="0.25">
      <c r="A130" s="75"/>
      <c r="B130" s="29" t="s">
        <v>14</v>
      </c>
      <c r="C130" s="30" t="s">
        <v>20</v>
      </c>
      <c r="D130" s="31">
        <f t="shared" si="2"/>
        <v>225.3</v>
      </c>
      <c r="E130" s="31">
        <v>225.3</v>
      </c>
      <c r="F130" s="31">
        <v>132.6</v>
      </c>
      <c r="G130" s="39"/>
    </row>
    <row r="131" spans="1:14" ht="12.75" customHeight="1" x14ac:dyDescent="0.25">
      <c r="A131" s="75"/>
      <c r="B131" s="29" t="s">
        <v>155</v>
      </c>
      <c r="C131" s="30" t="s">
        <v>20</v>
      </c>
      <c r="D131" s="31">
        <f t="shared" si="2"/>
        <v>326.39999999999998</v>
      </c>
      <c r="E131" s="31">
        <v>326.39999999999998</v>
      </c>
      <c r="F131" s="31">
        <v>312.7</v>
      </c>
      <c r="G131" s="39"/>
    </row>
    <row r="132" spans="1:14" ht="12.75" customHeight="1" x14ac:dyDescent="0.25">
      <c r="A132" s="75"/>
      <c r="B132" s="29" t="s">
        <v>25</v>
      </c>
      <c r="C132" s="30" t="s">
        <v>20</v>
      </c>
      <c r="D132" s="31">
        <f t="shared" si="2"/>
        <v>7.9</v>
      </c>
      <c r="E132" s="31">
        <v>7.9</v>
      </c>
      <c r="F132" s="31"/>
      <c r="G132" s="39"/>
      <c r="H132" s="9"/>
      <c r="I132" s="10"/>
      <c r="J132" s="11"/>
      <c r="K132" s="12"/>
      <c r="L132" s="12"/>
      <c r="M132" s="12"/>
      <c r="N132" s="12"/>
    </row>
    <row r="133" spans="1:14" ht="12.75" customHeight="1" x14ac:dyDescent="0.25">
      <c r="A133" s="75"/>
      <c r="B133" s="29" t="s">
        <v>18</v>
      </c>
      <c r="C133" s="30" t="s">
        <v>20</v>
      </c>
      <c r="D133" s="31">
        <f t="shared" si="2"/>
        <v>0.60000000000000009</v>
      </c>
      <c r="E133" s="31">
        <v>0.60000000000000009</v>
      </c>
      <c r="F133" s="31"/>
      <c r="G133" s="39"/>
      <c r="H133" s="9"/>
      <c r="I133" s="13"/>
      <c r="J133" s="14"/>
      <c r="K133" s="15"/>
      <c r="L133" s="15"/>
      <c r="M133" s="15"/>
      <c r="N133" s="15"/>
    </row>
    <row r="134" spans="1:14" ht="15" customHeight="1" x14ac:dyDescent="0.25">
      <c r="A134" s="75" t="s">
        <v>61</v>
      </c>
      <c r="B134" s="46" t="s">
        <v>62</v>
      </c>
      <c r="C134" s="41"/>
      <c r="D134" s="42">
        <f t="shared" si="2"/>
        <v>884.50000000000011</v>
      </c>
      <c r="E134" s="42">
        <f>SUM(E135:E139)</f>
        <v>884.50000000000011</v>
      </c>
      <c r="F134" s="42">
        <f>SUM(F135:F139)</f>
        <v>689.4</v>
      </c>
      <c r="G134" s="43">
        <f>SUM(G135:G139)</f>
        <v>0</v>
      </c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5"/>
      <c r="B135" s="36" t="s">
        <v>19</v>
      </c>
      <c r="C135" s="30" t="s">
        <v>15</v>
      </c>
      <c r="D135" s="31">
        <f t="shared" si="2"/>
        <v>31</v>
      </c>
      <c r="E135" s="31">
        <v>31</v>
      </c>
      <c r="F135" s="31"/>
      <c r="G135" s="47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5"/>
      <c r="B136" s="29" t="s">
        <v>14</v>
      </c>
      <c r="C136" s="30" t="s">
        <v>20</v>
      </c>
      <c r="D136" s="31">
        <f t="shared" si="2"/>
        <v>328.6</v>
      </c>
      <c r="E136" s="31">
        <v>328.6</v>
      </c>
      <c r="F136" s="31">
        <v>219.2</v>
      </c>
      <c r="G136" s="39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75"/>
      <c r="B137" s="29" t="s">
        <v>155</v>
      </c>
      <c r="C137" s="30" t="s">
        <v>20</v>
      </c>
      <c r="D137" s="31">
        <f t="shared" si="2"/>
        <v>487.5</v>
      </c>
      <c r="E137" s="31">
        <v>487.5</v>
      </c>
      <c r="F137" s="31">
        <v>470.2</v>
      </c>
      <c r="G137" s="39"/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5"/>
      <c r="B138" s="29" t="s">
        <v>25</v>
      </c>
      <c r="C138" s="30" t="s">
        <v>20</v>
      </c>
      <c r="D138" s="31">
        <f t="shared" si="2"/>
        <v>22.2</v>
      </c>
      <c r="E138" s="31">
        <v>22.2</v>
      </c>
      <c r="F138" s="31"/>
      <c r="G138" s="39"/>
      <c r="H138" s="9"/>
      <c r="I138" s="13"/>
      <c r="J138" s="14"/>
      <c r="K138" s="15"/>
      <c r="L138" s="15"/>
      <c r="M138" s="15"/>
      <c r="N138" s="15"/>
    </row>
    <row r="139" spans="1:14" ht="12.75" customHeight="1" x14ac:dyDescent="0.25">
      <c r="A139" s="75"/>
      <c r="B139" s="29" t="s">
        <v>18</v>
      </c>
      <c r="C139" s="30" t="s">
        <v>20</v>
      </c>
      <c r="D139" s="31">
        <f t="shared" si="2"/>
        <v>15.2</v>
      </c>
      <c r="E139" s="31">
        <v>15.2</v>
      </c>
      <c r="F139" s="39"/>
      <c r="G139" s="39"/>
      <c r="H139" s="9"/>
      <c r="I139" s="13"/>
      <c r="J139" s="14"/>
      <c r="K139" s="15"/>
      <c r="L139" s="15"/>
      <c r="M139" s="15"/>
      <c r="N139" s="15"/>
    </row>
    <row r="140" spans="1:14" ht="15" customHeight="1" x14ac:dyDescent="0.25">
      <c r="A140" s="74" t="s">
        <v>63</v>
      </c>
      <c r="B140" s="46" t="s">
        <v>64</v>
      </c>
      <c r="C140" s="41"/>
      <c r="D140" s="42">
        <f t="shared" si="2"/>
        <v>731.1</v>
      </c>
      <c r="E140" s="42">
        <f>SUM(E141:E146)</f>
        <v>706.5</v>
      </c>
      <c r="F140" s="42">
        <f>SUM(F141:F146)</f>
        <v>579.70000000000005</v>
      </c>
      <c r="G140" s="42">
        <f>SUM(G141:G146)</f>
        <v>24.599999999999998</v>
      </c>
      <c r="H140" s="9"/>
      <c r="I140" s="13"/>
      <c r="J140" s="14"/>
      <c r="K140" s="15"/>
      <c r="L140" s="15"/>
      <c r="M140" s="15"/>
      <c r="N140" s="15"/>
    </row>
    <row r="141" spans="1:14" ht="12.75" customHeight="1" x14ac:dyDescent="0.25">
      <c r="A141" s="74"/>
      <c r="B141" s="36" t="s">
        <v>19</v>
      </c>
      <c r="C141" s="30" t="s">
        <v>15</v>
      </c>
      <c r="D141" s="31">
        <f t="shared" si="2"/>
        <v>17</v>
      </c>
      <c r="E141" s="31">
        <v>17</v>
      </c>
      <c r="F141" s="31"/>
      <c r="G141" s="48"/>
      <c r="H141" s="9"/>
      <c r="I141" s="10"/>
      <c r="K141" s="12"/>
      <c r="L141" s="12"/>
      <c r="M141" s="12"/>
      <c r="N141" s="12"/>
    </row>
    <row r="142" spans="1:14" ht="12.75" customHeight="1" x14ac:dyDescent="0.25">
      <c r="A142" s="74"/>
      <c r="B142" s="29" t="s">
        <v>14</v>
      </c>
      <c r="C142" s="30" t="s">
        <v>20</v>
      </c>
      <c r="D142" s="31">
        <f t="shared" si="2"/>
        <v>302.09999999999997</v>
      </c>
      <c r="E142" s="31">
        <v>293.89999999999998</v>
      </c>
      <c r="F142" s="31">
        <v>212.6</v>
      </c>
      <c r="G142" s="31">
        <v>8.1999999999999993</v>
      </c>
      <c r="H142" s="9"/>
      <c r="I142" s="10"/>
      <c r="J142" s="11"/>
      <c r="K142" s="12"/>
      <c r="L142" s="12"/>
      <c r="M142" s="12"/>
      <c r="N142" s="12"/>
    </row>
    <row r="143" spans="1:14" ht="12.75" customHeight="1" x14ac:dyDescent="0.25">
      <c r="A143" s="74"/>
      <c r="B143" s="29" t="s">
        <v>155</v>
      </c>
      <c r="C143" s="30" t="s">
        <v>20</v>
      </c>
      <c r="D143" s="31">
        <f t="shared" si="2"/>
        <v>379.8</v>
      </c>
      <c r="E143" s="31">
        <v>379.8</v>
      </c>
      <c r="F143" s="31">
        <v>367.1</v>
      </c>
      <c r="G143" s="39"/>
      <c r="H143" s="9"/>
      <c r="I143" s="10"/>
      <c r="J143" s="11"/>
      <c r="K143" s="12"/>
      <c r="L143" s="12"/>
      <c r="M143" s="12"/>
      <c r="N143" s="12"/>
    </row>
    <row r="144" spans="1:14" ht="12.75" customHeight="1" x14ac:dyDescent="0.25">
      <c r="A144" s="74"/>
      <c r="B144" s="29" t="s">
        <v>25</v>
      </c>
      <c r="C144" s="30" t="s">
        <v>20</v>
      </c>
      <c r="D144" s="31">
        <f t="shared" si="2"/>
        <v>13.4</v>
      </c>
      <c r="E144" s="31">
        <v>13.4</v>
      </c>
      <c r="F144" s="31"/>
      <c r="G144" s="39"/>
      <c r="H144" s="9"/>
      <c r="I144" s="10"/>
      <c r="J144" s="11"/>
      <c r="K144" s="12"/>
      <c r="L144" s="12"/>
      <c r="M144" s="12"/>
      <c r="N144" s="12"/>
    </row>
    <row r="145" spans="1:14" ht="12.75" customHeight="1" x14ac:dyDescent="0.25">
      <c r="A145" s="74"/>
      <c r="B145" s="29" t="s">
        <v>150</v>
      </c>
      <c r="C145" s="30" t="s">
        <v>20</v>
      </c>
      <c r="D145" s="31">
        <f t="shared" si="2"/>
        <v>16.399999999999999</v>
      </c>
      <c r="E145" s="31"/>
      <c r="F145" s="31"/>
      <c r="G145" s="31">
        <v>16.399999999999999</v>
      </c>
      <c r="H145" s="9"/>
      <c r="I145" s="10"/>
      <c r="J145" s="11"/>
      <c r="K145" s="12"/>
      <c r="L145" s="12"/>
      <c r="M145" s="12"/>
      <c r="N145" s="12"/>
    </row>
    <row r="146" spans="1:14" ht="12.75" customHeight="1" x14ac:dyDescent="0.25">
      <c r="A146" s="74"/>
      <c r="B146" s="29" t="s">
        <v>18</v>
      </c>
      <c r="C146" s="30" t="s">
        <v>20</v>
      </c>
      <c r="D146" s="31">
        <f t="shared" si="2"/>
        <v>2.4</v>
      </c>
      <c r="E146" s="31">
        <v>2.4</v>
      </c>
      <c r="F146" s="39"/>
      <c r="G146" s="39"/>
      <c r="H146" s="9"/>
      <c r="I146" s="13"/>
      <c r="J146" s="14"/>
      <c r="K146" s="15"/>
      <c r="L146" s="15"/>
      <c r="M146" s="15"/>
      <c r="N146" s="15"/>
    </row>
    <row r="147" spans="1:14" ht="15" customHeight="1" x14ac:dyDescent="0.25">
      <c r="A147" s="75" t="s">
        <v>65</v>
      </c>
      <c r="B147" s="46" t="s">
        <v>66</v>
      </c>
      <c r="C147" s="41"/>
      <c r="D147" s="42">
        <f t="shared" si="2"/>
        <v>1070.0999999999999</v>
      </c>
      <c r="E147" s="42">
        <f>SUM(E148:E152)</f>
        <v>1070.0999999999999</v>
      </c>
      <c r="F147" s="42">
        <f>SUM(F148:F152)</f>
        <v>852.3</v>
      </c>
      <c r="G147" s="43">
        <f>SUM(G148:G152)</f>
        <v>0</v>
      </c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5"/>
      <c r="B148" s="36" t="s">
        <v>19</v>
      </c>
      <c r="C148" s="30" t="s">
        <v>15</v>
      </c>
      <c r="D148" s="31">
        <f t="shared" si="2"/>
        <v>32.5</v>
      </c>
      <c r="E148" s="31">
        <v>32.5</v>
      </c>
      <c r="F148" s="31"/>
      <c r="G148" s="47"/>
      <c r="H148" s="9"/>
      <c r="I148" s="13"/>
      <c r="J148" s="16"/>
      <c r="K148" s="17"/>
      <c r="L148" s="19"/>
      <c r="M148" s="19"/>
      <c r="N148" s="15"/>
    </row>
    <row r="149" spans="1:14" ht="12.75" customHeight="1" x14ac:dyDescent="0.25">
      <c r="A149" s="75"/>
      <c r="B149" s="29" t="s">
        <v>14</v>
      </c>
      <c r="C149" s="30" t="s">
        <v>20</v>
      </c>
      <c r="D149" s="31">
        <f t="shared" si="2"/>
        <v>394.8</v>
      </c>
      <c r="E149" s="31">
        <v>394.8</v>
      </c>
      <c r="F149" s="31">
        <v>254.2</v>
      </c>
      <c r="G149" s="39"/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5"/>
      <c r="B150" s="29" t="s">
        <v>155</v>
      </c>
      <c r="C150" s="30" t="s">
        <v>20</v>
      </c>
      <c r="D150" s="31">
        <f t="shared" si="2"/>
        <v>617</v>
      </c>
      <c r="E150" s="31">
        <v>617</v>
      </c>
      <c r="F150" s="31">
        <v>598.1</v>
      </c>
      <c r="G150" s="39"/>
      <c r="H150" s="9"/>
      <c r="I150" s="10"/>
      <c r="J150" s="16"/>
      <c r="K150" s="17"/>
      <c r="L150" s="19"/>
      <c r="M150" s="19"/>
      <c r="N150" s="12"/>
    </row>
    <row r="151" spans="1:14" ht="12.75" customHeight="1" x14ac:dyDescent="0.25">
      <c r="A151" s="75"/>
      <c r="B151" s="29" t="s">
        <v>25</v>
      </c>
      <c r="C151" s="30" t="s">
        <v>20</v>
      </c>
      <c r="D151" s="31">
        <f t="shared" si="2"/>
        <v>21.8</v>
      </c>
      <c r="E151" s="31">
        <v>21.8</v>
      </c>
      <c r="F151" s="31"/>
      <c r="G151" s="39"/>
      <c r="H151" s="9"/>
      <c r="I151" s="13"/>
      <c r="J151" s="16"/>
      <c r="K151" s="17"/>
      <c r="L151" s="18"/>
      <c r="M151" s="18"/>
      <c r="N151" s="15"/>
    </row>
    <row r="152" spans="1:14" ht="12.75" customHeight="1" x14ac:dyDescent="0.25">
      <c r="A152" s="75"/>
      <c r="B152" s="29" t="s">
        <v>18</v>
      </c>
      <c r="C152" s="30" t="s">
        <v>20</v>
      </c>
      <c r="D152" s="31">
        <f t="shared" si="2"/>
        <v>4</v>
      </c>
      <c r="E152" s="31">
        <v>4</v>
      </c>
      <c r="F152" s="39"/>
      <c r="G152" s="39"/>
      <c r="H152" s="9"/>
      <c r="I152" s="13"/>
      <c r="J152" s="16"/>
      <c r="K152" s="17"/>
      <c r="L152" s="18"/>
      <c r="M152" s="18"/>
      <c r="N152" s="15"/>
    </row>
    <row r="153" spans="1:14" ht="15" customHeight="1" x14ac:dyDescent="0.25">
      <c r="A153" s="75" t="s">
        <v>67</v>
      </c>
      <c r="B153" s="46" t="s">
        <v>68</v>
      </c>
      <c r="C153" s="41"/>
      <c r="D153" s="42">
        <f t="shared" si="2"/>
        <v>901.80000000000007</v>
      </c>
      <c r="E153" s="42">
        <f>SUM(E154:E158)</f>
        <v>892.30000000000007</v>
      </c>
      <c r="F153" s="42">
        <f>SUM(F154:F158)</f>
        <v>687.1</v>
      </c>
      <c r="G153" s="42">
        <f>SUM(G154:G158)</f>
        <v>9.5</v>
      </c>
      <c r="H153" s="9"/>
      <c r="I153" s="13"/>
      <c r="J153" s="16"/>
      <c r="K153" s="17"/>
      <c r="L153" s="18"/>
      <c r="M153" s="18"/>
      <c r="N153" s="15"/>
    </row>
    <row r="154" spans="1:14" ht="12.75" customHeight="1" x14ac:dyDescent="0.25">
      <c r="A154" s="75"/>
      <c r="B154" s="36" t="s">
        <v>19</v>
      </c>
      <c r="C154" s="30" t="s">
        <v>15</v>
      </c>
      <c r="D154" s="31">
        <f t="shared" si="2"/>
        <v>33.5</v>
      </c>
      <c r="E154" s="31">
        <v>33.5</v>
      </c>
      <c r="F154" s="31"/>
      <c r="G154" s="48"/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5"/>
      <c r="B155" s="29" t="s">
        <v>14</v>
      </c>
      <c r="C155" s="30" t="s">
        <v>20</v>
      </c>
      <c r="D155" s="31">
        <f t="shared" si="2"/>
        <v>372.1</v>
      </c>
      <c r="E155" s="31">
        <v>362.6</v>
      </c>
      <c r="F155" s="31">
        <v>249.8</v>
      </c>
      <c r="G155" s="31">
        <v>9.5</v>
      </c>
      <c r="H155" s="18"/>
      <c r="I155" s="20"/>
      <c r="J155" s="16"/>
      <c r="K155" s="17"/>
      <c r="L155" s="18"/>
      <c r="M155" s="18"/>
      <c r="N155" s="18"/>
    </row>
    <row r="156" spans="1:14" ht="12.75" customHeight="1" x14ac:dyDescent="0.25">
      <c r="A156" s="75"/>
      <c r="B156" s="29" t="s">
        <v>155</v>
      </c>
      <c r="C156" s="30" t="s">
        <v>20</v>
      </c>
      <c r="D156" s="31">
        <f t="shared" si="2"/>
        <v>457.1</v>
      </c>
      <c r="E156" s="31">
        <v>457.1</v>
      </c>
      <c r="F156" s="31">
        <v>437.3</v>
      </c>
      <c r="G156" s="31"/>
      <c r="J156" s="16"/>
      <c r="K156" s="17"/>
      <c r="L156" s="18"/>
      <c r="M156" s="18"/>
    </row>
    <row r="157" spans="1:14" ht="12.75" customHeight="1" x14ac:dyDescent="0.25">
      <c r="A157" s="75"/>
      <c r="B157" s="29" t="s">
        <v>25</v>
      </c>
      <c r="C157" s="30" t="s">
        <v>20</v>
      </c>
      <c r="D157" s="31">
        <f t="shared" ref="D157:D221" si="3">SUM(G157+E157)</f>
        <v>25.4</v>
      </c>
      <c r="E157" s="31">
        <v>25.4</v>
      </c>
      <c r="F157" s="31"/>
      <c r="G157" s="39"/>
      <c r="J157" s="16"/>
      <c r="K157" s="17"/>
      <c r="L157" s="18"/>
      <c r="M157" s="18"/>
    </row>
    <row r="158" spans="1:14" ht="12.75" customHeight="1" x14ac:dyDescent="0.25">
      <c r="A158" s="75"/>
      <c r="B158" s="29" t="s">
        <v>18</v>
      </c>
      <c r="C158" s="30" t="s">
        <v>20</v>
      </c>
      <c r="D158" s="31">
        <f t="shared" si="3"/>
        <v>13.7</v>
      </c>
      <c r="E158" s="31">
        <v>13.7</v>
      </c>
      <c r="F158" s="39"/>
      <c r="G158" s="39"/>
      <c r="J158" s="16"/>
      <c r="K158" s="17"/>
      <c r="L158" s="18"/>
      <c r="M158" s="18"/>
    </row>
    <row r="159" spans="1:14" ht="15" customHeight="1" x14ac:dyDescent="0.25">
      <c r="A159" s="75" t="s">
        <v>69</v>
      </c>
      <c r="B159" s="46" t="s">
        <v>70</v>
      </c>
      <c r="C159" s="41"/>
      <c r="D159" s="42">
        <f t="shared" si="3"/>
        <v>1328.2</v>
      </c>
      <c r="E159" s="42">
        <f>SUM(E160:E164)</f>
        <v>1328.2</v>
      </c>
      <c r="F159" s="42">
        <f>SUM(F160:F164)</f>
        <v>1055.7</v>
      </c>
      <c r="G159" s="43">
        <f>SUM(G160:G164)</f>
        <v>0</v>
      </c>
      <c r="J159" s="16"/>
      <c r="K159" s="17"/>
      <c r="L159" s="18"/>
      <c r="M159" s="18"/>
    </row>
    <row r="160" spans="1:14" ht="12.75" customHeight="1" x14ac:dyDescent="0.25">
      <c r="A160" s="75"/>
      <c r="B160" s="36" t="s">
        <v>19</v>
      </c>
      <c r="C160" s="30" t="s">
        <v>15</v>
      </c>
      <c r="D160" s="31">
        <f t="shared" si="3"/>
        <v>28</v>
      </c>
      <c r="E160" s="31">
        <v>28</v>
      </c>
      <c r="F160" s="31"/>
      <c r="G160" s="47"/>
      <c r="J160" s="16"/>
      <c r="K160" s="17"/>
      <c r="L160" s="18"/>
      <c r="M160" s="18"/>
    </row>
    <row r="161" spans="1:13" ht="12.75" customHeight="1" x14ac:dyDescent="0.25">
      <c r="A161" s="75"/>
      <c r="B161" s="29" t="s">
        <v>14</v>
      </c>
      <c r="C161" s="30" t="s">
        <v>20</v>
      </c>
      <c r="D161" s="31">
        <f t="shared" si="3"/>
        <v>419.1</v>
      </c>
      <c r="E161" s="31">
        <v>419.1</v>
      </c>
      <c r="F161" s="31">
        <v>224.6</v>
      </c>
      <c r="G161" s="39"/>
      <c r="J161" s="16"/>
      <c r="K161" s="17"/>
      <c r="L161" s="19"/>
      <c r="M161" s="19"/>
    </row>
    <row r="162" spans="1:13" ht="12.75" customHeight="1" x14ac:dyDescent="0.25">
      <c r="A162" s="75"/>
      <c r="B162" s="29" t="s">
        <v>155</v>
      </c>
      <c r="C162" s="30" t="s">
        <v>20</v>
      </c>
      <c r="D162" s="31">
        <f t="shared" si="3"/>
        <v>860.9</v>
      </c>
      <c r="E162" s="31">
        <v>860.9</v>
      </c>
      <c r="F162" s="31">
        <v>831.1</v>
      </c>
      <c r="G162" s="39"/>
      <c r="J162" s="16"/>
      <c r="K162" s="17"/>
      <c r="L162" s="19"/>
      <c r="M162" s="19"/>
    </row>
    <row r="163" spans="1:13" ht="12.75" customHeight="1" x14ac:dyDescent="0.25">
      <c r="A163" s="75"/>
      <c r="B163" s="29" t="s">
        <v>25</v>
      </c>
      <c r="C163" s="30" t="s">
        <v>20</v>
      </c>
      <c r="D163" s="31">
        <f t="shared" si="3"/>
        <v>16.8</v>
      </c>
      <c r="E163" s="31">
        <v>16.8</v>
      </c>
      <c r="F163" s="31"/>
      <c r="G163" s="39"/>
      <c r="J163" s="16"/>
      <c r="K163" s="17"/>
      <c r="L163" s="19"/>
      <c r="M163" s="19"/>
    </row>
    <row r="164" spans="1:13" ht="12.75" customHeight="1" x14ac:dyDescent="0.25">
      <c r="A164" s="75"/>
      <c r="B164" s="29" t="s">
        <v>18</v>
      </c>
      <c r="C164" s="30" t="s">
        <v>20</v>
      </c>
      <c r="D164" s="31">
        <f t="shared" si="3"/>
        <v>3.4</v>
      </c>
      <c r="E164" s="31">
        <v>3.4</v>
      </c>
      <c r="F164" s="39"/>
      <c r="G164" s="39"/>
      <c r="J164" s="16"/>
      <c r="K164" s="17"/>
      <c r="L164" s="19"/>
      <c r="M164" s="19"/>
    </row>
    <row r="165" spans="1:13" ht="15" customHeight="1" x14ac:dyDescent="0.25">
      <c r="A165" s="74" t="s">
        <v>71</v>
      </c>
      <c r="B165" s="40" t="s">
        <v>72</v>
      </c>
      <c r="C165" s="41"/>
      <c r="D165" s="42">
        <f t="shared" si="3"/>
        <v>382.2</v>
      </c>
      <c r="E165" s="42">
        <f>SUM(E166:E169)</f>
        <v>375.9</v>
      </c>
      <c r="F165" s="42">
        <f>SUM(F166:F169)</f>
        <v>307.8</v>
      </c>
      <c r="G165" s="42">
        <f>SUM(G166:G170)</f>
        <v>6.3</v>
      </c>
      <c r="J165" s="16"/>
      <c r="K165" s="17"/>
      <c r="L165" s="19"/>
      <c r="M165" s="19"/>
    </row>
    <row r="166" spans="1:13" ht="12.75" customHeight="1" x14ac:dyDescent="0.25">
      <c r="A166" s="78"/>
      <c r="B166" s="36" t="s">
        <v>19</v>
      </c>
      <c r="C166" s="30" t="s">
        <v>15</v>
      </c>
      <c r="D166" s="31">
        <f t="shared" si="3"/>
        <v>10.9</v>
      </c>
      <c r="E166" s="31">
        <v>10.9</v>
      </c>
      <c r="F166" s="31"/>
      <c r="G166" s="48"/>
      <c r="J166" s="16"/>
      <c r="K166" s="17"/>
      <c r="L166" s="19"/>
      <c r="M166" s="19"/>
    </row>
    <row r="167" spans="1:13" ht="12.75" customHeight="1" x14ac:dyDescent="0.25">
      <c r="A167" s="78"/>
      <c r="B167" s="29" t="s">
        <v>14</v>
      </c>
      <c r="C167" s="30" t="s">
        <v>20</v>
      </c>
      <c r="D167" s="31">
        <f t="shared" si="3"/>
        <v>167.70000000000002</v>
      </c>
      <c r="E167" s="31">
        <v>161.9</v>
      </c>
      <c r="F167" s="31">
        <v>116</v>
      </c>
      <c r="G167" s="31">
        <v>5.8</v>
      </c>
      <c r="J167" s="16"/>
      <c r="K167" s="17"/>
      <c r="L167" s="19"/>
      <c r="M167" s="19"/>
    </row>
    <row r="168" spans="1:13" ht="12.75" customHeight="1" x14ac:dyDescent="0.25">
      <c r="A168" s="78"/>
      <c r="B168" s="29" t="s">
        <v>155</v>
      </c>
      <c r="C168" s="30" t="s">
        <v>20</v>
      </c>
      <c r="D168" s="31">
        <f t="shared" si="3"/>
        <v>197.1</v>
      </c>
      <c r="E168" s="31">
        <v>197.1</v>
      </c>
      <c r="F168" s="31">
        <v>191.8</v>
      </c>
      <c r="G168" s="39"/>
      <c r="J168" s="16"/>
      <c r="K168" s="17"/>
      <c r="L168" s="19"/>
      <c r="M168" s="19"/>
    </row>
    <row r="169" spans="1:13" ht="12.75" customHeight="1" x14ac:dyDescent="0.25">
      <c r="A169" s="78"/>
      <c r="B169" s="29" t="s">
        <v>18</v>
      </c>
      <c r="C169" s="30" t="s">
        <v>20</v>
      </c>
      <c r="D169" s="31">
        <f t="shared" si="3"/>
        <v>6</v>
      </c>
      <c r="E169" s="31">
        <v>6</v>
      </c>
      <c r="F169" s="31"/>
      <c r="G169" s="39"/>
      <c r="J169" s="16"/>
      <c r="K169" s="17"/>
      <c r="L169" s="19"/>
      <c r="M169" s="19"/>
    </row>
    <row r="170" spans="1:13" ht="12.75" customHeight="1" x14ac:dyDescent="0.25">
      <c r="A170" s="79"/>
      <c r="B170" s="29" t="s">
        <v>14</v>
      </c>
      <c r="C170" s="30" t="s">
        <v>24</v>
      </c>
      <c r="D170" s="31">
        <f t="shared" si="3"/>
        <v>0.5</v>
      </c>
      <c r="E170" s="31"/>
      <c r="F170" s="31"/>
      <c r="G170" s="31">
        <v>0.5</v>
      </c>
      <c r="J170" s="16"/>
      <c r="K170" s="17"/>
      <c r="L170" s="19"/>
      <c r="M170" s="19"/>
    </row>
    <row r="171" spans="1:13" ht="15" customHeight="1" x14ac:dyDescent="0.25">
      <c r="A171" s="75" t="s">
        <v>73</v>
      </c>
      <c r="B171" s="40" t="s">
        <v>74</v>
      </c>
      <c r="C171" s="41"/>
      <c r="D171" s="42">
        <f t="shared" si="3"/>
        <v>392.5</v>
      </c>
      <c r="E171" s="42">
        <f>SUM(E172:E176)</f>
        <v>392.5</v>
      </c>
      <c r="F171" s="42">
        <f>SUM(F172:F176)</f>
        <v>332.3</v>
      </c>
      <c r="G171" s="43">
        <f>SUM(G172:G176)</f>
        <v>0</v>
      </c>
      <c r="J171" s="16"/>
      <c r="K171" s="17"/>
      <c r="L171" s="19"/>
      <c r="M171" s="19"/>
    </row>
    <row r="172" spans="1:13" ht="12.75" customHeight="1" x14ac:dyDescent="0.25">
      <c r="A172" s="75"/>
      <c r="B172" s="36" t="s">
        <v>19</v>
      </c>
      <c r="C172" s="30" t="s">
        <v>15</v>
      </c>
      <c r="D172" s="31">
        <f t="shared" si="3"/>
        <v>7.5</v>
      </c>
      <c r="E172" s="31">
        <v>7.5</v>
      </c>
      <c r="F172" s="31"/>
      <c r="G172" s="47"/>
      <c r="J172" s="16"/>
      <c r="K172" s="17"/>
      <c r="L172" s="19"/>
      <c r="M172" s="19"/>
    </row>
    <row r="173" spans="1:13" ht="12.75" customHeight="1" x14ac:dyDescent="0.25">
      <c r="A173" s="75"/>
      <c r="B173" s="29" t="s">
        <v>14</v>
      </c>
      <c r="C173" s="30" t="s">
        <v>20</v>
      </c>
      <c r="D173" s="31">
        <f t="shared" si="3"/>
        <v>169.4</v>
      </c>
      <c r="E173" s="31">
        <v>169.4</v>
      </c>
      <c r="F173" s="31">
        <v>130.80000000000001</v>
      </c>
      <c r="G173" s="39"/>
      <c r="J173" s="16"/>
      <c r="K173" s="17"/>
      <c r="L173" s="18"/>
      <c r="M173" s="18"/>
    </row>
    <row r="174" spans="1:13" ht="12.75" customHeight="1" x14ac:dyDescent="0.25">
      <c r="A174" s="75"/>
      <c r="B174" s="29" t="s">
        <v>155</v>
      </c>
      <c r="C174" s="30" t="s">
        <v>20</v>
      </c>
      <c r="D174" s="31">
        <f t="shared" si="3"/>
        <v>208</v>
      </c>
      <c r="E174" s="31">
        <v>208</v>
      </c>
      <c r="F174" s="31">
        <v>201.5</v>
      </c>
      <c r="G174" s="39"/>
      <c r="J174" s="16"/>
      <c r="K174" s="17"/>
      <c r="L174" s="18"/>
      <c r="M174" s="18"/>
    </row>
    <row r="175" spans="1:13" ht="12.75" customHeight="1" x14ac:dyDescent="0.25">
      <c r="A175" s="75"/>
      <c r="B175" s="29" t="s">
        <v>25</v>
      </c>
      <c r="C175" s="30" t="s">
        <v>20</v>
      </c>
      <c r="D175" s="31">
        <f t="shared" si="3"/>
        <v>3.8</v>
      </c>
      <c r="E175" s="31">
        <v>3.8</v>
      </c>
      <c r="F175" s="31"/>
      <c r="G175" s="39"/>
      <c r="J175" s="16"/>
      <c r="K175" s="17"/>
      <c r="L175" s="18"/>
      <c r="M175" s="18"/>
    </row>
    <row r="176" spans="1:13" ht="12.75" customHeight="1" x14ac:dyDescent="0.25">
      <c r="A176" s="75"/>
      <c r="B176" s="29" t="s">
        <v>18</v>
      </c>
      <c r="C176" s="30" t="s">
        <v>20</v>
      </c>
      <c r="D176" s="31">
        <f t="shared" si="3"/>
        <v>3.8</v>
      </c>
      <c r="E176" s="31">
        <v>3.8</v>
      </c>
      <c r="F176" s="31"/>
      <c r="G176" s="39"/>
      <c r="J176" s="16"/>
      <c r="K176" s="17"/>
      <c r="L176" s="18"/>
      <c r="M176" s="18"/>
    </row>
    <row r="177" spans="1:14" ht="15" customHeight="1" x14ac:dyDescent="0.25">
      <c r="A177" s="75" t="s">
        <v>75</v>
      </c>
      <c r="B177" s="40" t="s">
        <v>77</v>
      </c>
      <c r="C177" s="41"/>
      <c r="D177" s="42">
        <f t="shared" si="3"/>
        <v>444.7</v>
      </c>
      <c r="E177" s="42">
        <f>SUM(E178:E181)</f>
        <v>444.7</v>
      </c>
      <c r="F177" s="42">
        <f>SUM(F178:F181)</f>
        <v>371</v>
      </c>
      <c r="G177" s="43">
        <f>SUM(G178:G181)</f>
        <v>0</v>
      </c>
      <c r="I177" s="20"/>
      <c r="J177" s="16"/>
      <c r="K177" s="17"/>
      <c r="L177" s="18"/>
      <c r="M177" s="18"/>
      <c r="N177" s="18"/>
    </row>
    <row r="178" spans="1:14" ht="12.75" customHeight="1" x14ac:dyDescent="0.25">
      <c r="A178" s="75"/>
      <c r="B178" s="36" t="s">
        <v>19</v>
      </c>
      <c r="C178" s="30" t="s">
        <v>15</v>
      </c>
      <c r="D178" s="31">
        <f t="shared" si="3"/>
        <v>14</v>
      </c>
      <c r="E178" s="31">
        <v>14</v>
      </c>
      <c r="F178" s="31"/>
      <c r="G178" s="48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5"/>
      <c r="B179" s="29" t="s">
        <v>14</v>
      </c>
      <c r="C179" s="30" t="s">
        <v>20</v>
      </c>
      <c r="D179" s="31">
        <f t="shared" si="3"/>
        <v>228.7</v>
      </c>
      <c r="E179" s="31">
        <v>228.7</v>
      </c>
      <c r="F179" s="31">
        <v>184</v>
      </c>
      <c r="G179" s="31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5"/>
      <c r="B180" s="29" t="s">
        <v>155</v>
      </c>
      <c r="C180" s="30" t="s">
        <v>20</v>
      </c>
      <c r="D180" s="31">
        <f t="shared" si="3"/>
        <v>192.7</v>
      </c>
      <c r="E180" s="31">
        <v>192.7</v>
      </c>
      <c r="F180" s="31">
        <v>187</v>
      </c>
      <c r="G180" s="39"/>
      <c r="I180" s="20"/>
      <c r="J180" s="16"/>
      <c r="K180" s="17"/>
      <c r="L180" s="18"/>
      <c r="M180" s="18"/>
      <c r="N180" s="18"/>
    </row>
    <row r="181" spans="1:14" ht="12.75" customHeight="1" x14ac:dyDescent="0.25">
      <c r="A181" s="75"/>
      <c r="B181" s="29" t="s">
        <v>18</v>
      </c>
      <c r="C181" s="30" t="s">
        <v>20</v>
      </c>
      <c r="D181" s="31">
        <f t="shared" si="3"/>
        <v>9.3000000000000007</v>
      </c>
      <c r="E181" s="31">
        <v>9.3000000000000007</v>
      </c>
      <c r="F181" s="31"/>
      <c r="G181" s="39"/>
      <c r="I181" s="20"/>
      <c r="J181" s="16"/>
      <c r="K181" s="17"/>
      <c r="L181" s="18"/>
      <c r="M181" s="18"/>
      <c r="N181" s="18"/>
    </row>
    <row r="182" spans="1:14" ht="15" customHeight="1" x14ac:dyDescent="0.25">
      <c r="A182" s="75" t="s">
        <v>76</v>
      </c>
      <c r="B182" s="40" t="s">
        <v>79</v>
      </c>
      <c r="C182" s="41"/>
      <c r="D182" s="42">
        <f t="shared" si="3"/>
        <v>343.29999999999995</v>
      </c>
      <c r="E182" s="42">
        <f>SUM(E183:E187)</f>
        <v>343.29999999999995</v>
      </c>
      <c r="F182" s="42">
        <f>SUM(F183:F187)</f>
        <v>278.39999999999998</v>
      </c>
      <c r="G182" s="43">
        <f>SUM(G183:G187)</f>
        <v>0</v>
      </c>
      <c r="I182" s="20"/>
      <c r="J182" s="16"/>
      <c r="K182" s="17"/>
      <c r="L182" s="18"/>
      <c r="M182" s="18"/>
      <c r="N182" s="18"/>
    </row>
    <row r="183" spans="1:14" ht="12.75" customHeight="1" x14ac:dyDescent="0.25">
      <c r="A183" s="75"/>
      <c r="B183" s="36" t="s">
        <v>19</v>
      </c>
      <c r="C183" s="30" t="s">
        <v>15</v>
      </c>
      <c r="D183" s="31">
        <f t="shared" si="3"/>
        <v>8</v>
      </c>
      <c r="E183" s="31">
        <v>8</v>
      </c>
      <c r="F183" s="31"/>
      <c r="G183" s="48"/>
      <c r="I183" s="20"/>
      <c r="J183" s="16"/>
      <c r="K183" s="17"/>
      <c r="L183" s="18"/>
      <c r="M183" s="18"/>
      <c r="N183" s="18"/>
    </row>
    <row r="184" spans="1:14" ht="12.75" customHeight="1" x14ac:dyDescent="0.25">
      <c r="A184" s="75"/>
      <c r="B184" s="29" t="s">
        <v>14</v>
      </c>
      <c r="C184" s="30" t="s">
        <v>20</v>
      </c>
      <c r="D184" s="31">
        <f t="shared" si="3"/>
        <v>157.30000000000001</v>
      </c>
      <c r="E184" s="31">
        <v>157.30000000000001</v>
      </c>
      <c r="F184" s="31">
        <v>121.4</v>
      </c>
      <c r="G184" s="31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5"/>
      <c r="B185" s="29" t="s">
        <v>155</v>
      </c>
      <c r="C185" s="30" t="s">
        <v>20</v>
      </c>
      <c r="D185" s="31">
        <f t="shared" si="3"/>
        <v>161.19999999999999</v>
      </c>
      <c r="E185" s="31">
        <v>161.19999999999999</v>
      </c>
      <c r="F185" s="31">
        <v>157</v>
      </c>
      <c r="G185" s="39"/>
      <c r="I185" s="20"/>
      <c r="J185" s="16"/>
      <c r="K185" s="17"/>
      <c r="L185" s="19"/>
      <c r="M185" s="19"/>
      <c r="N185" s="18"/>
    </row>
    <row r="186" spans="1:14" ht="12.75" customHeight="1" x14ac:dyDescent="0.25">
      <c r="A186" s="75"/>
      <c r="B186" s="29" t="s">
        <v>25</v>
      </c>
      <c r="C186" s="30" t="s">
        <v>20</v>
      </c>
      <c r="D186" s="31">
        <f>SUM(G186+E186)</f>
        <v>14.4</v>
      </c>
      <c r="E186" s="31">
        <v>14.4</v>
      </c>
      <c r="F186" s="31"/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5"/>
      <c r="B187" s="29" t="s">
        <v>18</v>
      </c>
      <c r="C187" s="30" t="s">
        <v>20</v>
      </c>
      <c r="D187" s="31">
        <f t="shared" si="3"/>
        <v>2.4</v>
      </c>
      <c r="E187" s="31">
        <v>2.4</v>
      </c>
      <c r="F187" s="31"/>
      <c r="G187" s="39"/>
      <c r="I187" s="20"/>
      <c r="J187" s="16"/>
      <c r="K187" s="17"/>
      <c r="L187" s="19"/>
      <c r="M187" s="19"/>
      <c r="N187" s="18"/>
    </row>
    <row r="188" spans="1:14" ht="15" customHeight="1" x14ac:dyDescent="0.25">
      <c r="A188" s="75" t="s">
        <v>78</v>
      </c>
      <c r="B188" s="40" t="s">
        <v>81</v>
      </c>
      <c r="C188" s="41"/>
      <c r="D188" s="42">
        <f t="shared" si="3"/>
        <v>440.29999999999995</v>
      </c>
      <c r="E188" s="42">
        <f>SUM(E189:E193)</f>
        <v>440.29999999999995</v>
      </c>
      <c r="F188" s="42">
        <f>SUM(F189:F193)</f>
        <v>364.5</v>
      </c>
      <c r="G188" s="43">
        <f>SUM(G189:G193)</f>
        <v>0</v>
      </c>
      <c r="I188" s="20"/>
      <c r="J188" s="16"/>
      <c r="K188" s="17"/>
      <c r="L188" s="19"/>
      <c r="M188" s="19"/>
      <c r="N188" s="18"/>
    </row>
    <row r="189" spans="1:14" ht="12.75" customHeight="1" x14ac:dyDescent="0.25">
      <c r="A189" s="75"/>
      <c r="B189" s="36" t="s">
        <v>19</v>
      </c>
      <c r="C189" s="30" t="s">
        <v>15</v>
      </c>
      <c r="D189" s="31">
        <f t="shared" si="3"/>
        <v>14.5</v>
      </c>
      <c r="E189" s="31">
        <v>14.5</v>
      </c>
      <c r="F189" s="31"/>
      <c r="G189" s="47"/>
      <c r="I189" s="20"/>
      <c r="J189" s="16"/>
      <c r="K189" s="17"/>
      <c r="L189" s="19"/>
      <c r="M189" s="19"/>
      <c r="N189" s="18"/>
    </row>
    <row r="190" spans="1:14" ht="12.75" customHeight="1" x14ac:dyDescent="0.25">
      <c r="A190" s="75"/>
      <c r="B190" s="29" t="s">
        <v>14</v>
      </c>
      <c r="C190" s="30" t="s">
        <v>20</v>
      </c>
      <c r="D190" s="31">
        <f t="shared" si="3"/>
        <v>165.1</v>
      </c>
      <c r="E190" s="31">
        <v>165.1</v>
      </c>
      <c r="F190" s="31">
        <v>121.4</v>
      </c>
      <c r="G190" s="39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5"/>
      <c r="B191" s="29" t="s">
        <v>155</v>
      </c>
      <c r="C191" s="30" t="s">
        <v>20</v>
      </c>
      <c r="D191" s="31">
        <f t="shared" si="3"/>
        <v>249.7</v>
      </c>
      <c r="E191" s="31">
        <v>249.7</v>
      </c>
      <c r="F191" s="31">
        <v>243.1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5"/>
      <c r="B192" s="29" t="s">
        <v>25</v>
      </c>
      <c r="C192" s="30" t="s">
        <v>20</v>
      </c>
      <c r="D192" s="31">
        <f t="shared" si="3"/>
        <v>7.3</v>
      </c>
      <c r="E192" s="31">
        <v>7.3</v>
      </c>
      <c r="F192" s="31"/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5"/>
      <c r="B193" s="29" t="s">
        <v>18</v>
      </c>
      <c r="C193" s="30" t="s">
        <v>20</v>
      </c>
      <c r="D193" s="31">
        <f t="shared" si="3"/>
        <v>3.7</v>
      </c>
      <c r="E193" s="31">
        <v>3.7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5" t="s">
        <v>80</v>
      </c>
      <c r="B194" s="40" t="s">
        <v>83</v>
      </c>
      <c r="C194" s="41"/>
      <c r="D194" s="42">
        <f t="shared" si="3"/>
        <v>499.5</v>
      </c>
      <c r="E194" s="42">
        <f>SUM(E195:E198)</f>
        <v>499.5</v>
      </c>
      <c r="F194" s="42">
        <f>SUM(F195:F198)</f>
        <v>405.1</v>
      </c>
      <c r="G194" s="43">
        <f>SUM(G195:G198)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5"/>
      <c r="B195" s="36" t="s">
        <v>19</v>
      </c>
      <c r="C195" s="30" t="s">
        <v>15</v>
      </c>
      <c r="D195" s="31">
        <f t="shared" si="3"/>
        <v>15</v>
      </c>
      <c r="E195" s="31">
        <v>15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5"/>
      <c r="B196" s="29" t="s">
        <v>14</v>
      </c>
      <c r="C196" s="30" t="s">
        <v>20</v>
      </c>
      <c r="D196" s="31">
        <f t="shared" si="3"/>
        <v>183.1</v>
      </c>
      <c r="E196" s="31">
        <v>183.1</v>
      </c>
      <c r="F196" s="31">
        <v>130.30000000000001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5"/>
      <c r="B197" s="29" t="s">
        <v>155</v>
      </c>
      <c r="C197" s="30" t="s">
        <v>20</v>
      </c>
      <c r="D197" s="31">
        <f t="shared" si="3"/>
        <v>284.39999999999998</v>
      </c>
      <c r="E197" s="31">
        <v>284.39999999999998</v>
      </c>
      <c r="F197" s="31">
        <v>274.8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5"/>
      <c r="B198" s="29" t="s">
        <v>18</v>
      </c>
      <c r="C198" s="30" t="s">
        <v>20</v>
      </c>
      <c r="D198" s="31">
        <f t="shared" si="3"/>
        <v>17</v>
      </c>
      <c r="E198" s="31">
        <v>17</v>
      </c>
      <c r="F198" s="31"/>
      <c r="G198" s="39"/>
      <c r="I198" s="20"/>
      <c r="J198" s="16"/>
      <c r="K198" s="17"/>
      <c r="L198" s="19"/>
      <c r="M198" s="19"/>
      <c r="N198" s="18"/>
    </row>
    <row r="199" spans="1:14" ht="15" customHeight="1" x14ac:dyDescent="0.25">
      <c r="A199" s="75" t="s">
        <v>82</v>
      </c>
      <c r="B199" s="40" t="s">
        <v>85</v>
      </c>
      <c r="C199" s="41"/>
      <c r="D199" s="42">
        <f t="shared" si="3"/>
        <v>510.40000000000003</v>
      </c>
      <c r="E199" s="42">
        <f>SUM(E200:E203)</f>
        <v>510.40000000000003</v>
      </c>
      <c r="F199" s="42">
        <f>SUM(F200:F203)</f>
        <v>422</v>
      </c>
      <c r="G199" s="43">
        <f>SUM(G200:G203)</f>
        <v>0</v>
      </c>
      <c r="I199" s="20"/>
      <c r="J199" s="16"/>
      <c r="K199" s="17"/>
      <c r="L199" s="19"/>
      <c r="M199" s="19"/>
      <c r="N199" s="18"/>
    </row>
    <row r="200" spans="1:14" ht="12.75" customHeight="1" x14ac:dyDescent="0.25">
      <c r="A200" s="75"/>
      <c r="B200" s="36" t="s">
        <v>19</v>
      </c>
      <c r="C200" s="30" t="s">
        <v>15</v>
      </c>
      <c r="D200" s="31">
        <f t="shared" si="3"/>
        <v>13</v>
      </c>
      <c r="E200" s="31">
        <v>13</v>
      </c>
      <c r="F200" s="31"/>
      <c r="G200" s="47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5"/>
      <c r="B201" s="29" t="s">
        <v>14</v>
      </c>
      <c r="C201" s="30" t="s">
        <v>20</v>
      </c>
      <c r="D201" s="31">
        <f t="shared" si="3"/>
        <v>232.1</v>
      </c>
      <c r="E201" s="31">
        <v>232.1</v>
      </c>
      <c r="F201" s="31">
        <v>181.4</v>
      </c>
      <c r="G201" s="39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5"/>
      <c r="B202" s="29" t="s">
        <v>155</v>
      </c>
      <c r="C202" s="30" t="s">
        <v>20</v>
      </c>
      <c r="D202" s="31">
        <f t="shared" si="3"/>
        <v>248</v>
      </c>
      <c r="E202" s="31">
        <v>248</v>
      </c>
      <c r="F202" s="31">
        <v>240.6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5"/>
      <c r="B203" s="29" t="s">
        <v>18</v>
      </c>
      <c r="C203" s="30" t="s">
        <v>20</v>
      </c>
      <c r="D203" s="31">
        <f t="shared" si="3"/>
        <v>17.3</v>
      </c>
      <c r="E203" s="31">
        <v>17.3</v>
      </c>
      <c r="F203" s="31"/>
      <c r="G203" s="39"/>
      <c r="I203" s="20"/>
      <c r="J203" s="16"/>
      <c r="K203" s="17"/>
      <c r="L203" s="19"/>
      <c r="M203" s="19"/>
      <c r="N203" s="18"/>
    </row>
    <row r="204" spans="1:14" ht="15" customHeight="1" x14ac:dyDescent="0.25">
      <c r="A204" s="75" t="s">
        <v>84</v>
      </c>
      <c r="B204" s="40" t="s">
        <v>86</v>
      </c>
      <c r="C204" s="41"/>
      <c r="D204" s="42">
        <f t="shared" si="3"/>
        <v>489.59999999999997</v>
      </c>
      <c r="E204" s="42">
        <f>SUM(E205:E209)</f>
        <v>489.59999999999997</v>
      </c>
      <c r="F204" s="42">
        <f>SUM(F205:F209)</f>
        <v>369.9</v>
      </c>
      <c r="G204" s="43">
        <f>SUM(G205:G209)</f>
        <v>0</v>
      </c>
      <c r="I204" s="20"/>
      <c r="J204" s="16"/>
      <c r="K204" s="17"/>
      <c r="L204" s="19"/>
      <c r="M204" s="19"/>
      <c r="N204" s="18"/>
    </row>
    <row r="205" spans="1:14" ht="12.75" customHeight="1" x14ac:dyDescent="0.25">
      <c r="A205" s="75"/>
      <c r="B205" s="36" t="s">
        <v>19</v>
      </c>
      <c r="C205" s="30" t="s">
        <v>15</v>
      </c>
      <c r="D205" s="31">
        <f t="shared" si="3"/>
        <v>26</v>
      </c>
      <c r="E205" s="31">
        <v>26</v>
      </c>
      <c r="F205" s="31"/>
      <c r="G205" s="48"/>
      <c r="I205" s="20"/>
      <c r="J205" s="16"/>
      <c r="K205" s="17"/>
      <c r="L205" s="19"/>
      <c r="M205" s="19"/>
      <c r="N205" s="18"/>
    </row>
    <row r="206" spans="1:14" ht="12.75" customHeight="1" x14ac:dyDescent="0.25">
      <c r="A206" s="75"/>
      <c r="B206" s="29" t="s">
        <v>14</v>
      </c>
      <c r="C206" s="30" t="s">
        <v>20</v>
      </c>
      <c r="D206" s="31">
        <f t="shared" si="3"/>
        <v>182.9</v>
      </c>
      <c r="E206" s="31">
        <v>182.9</v>
      </c>
      <c r="F206" s="31">
        <v>118.6</v>
      </c>
      <c r="G206" s="31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5"/>
      <c r="B207" s="29" t="s">
        <v>155</v>
      </c>
      <c r="C207" s="30" t="s">
        <v>20</v>
      </c>
      <c r="D207" s="31">
        <f t="shared" si="3"/>
        <v>258.60000000000002</v>
      </c>
      <c r="E207" s="31">
        <v>258.60000000000002</v>
      </c>
      <c r="F207" s="31">
        <v>251.3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5"/>
      <c r="B208" s="29" t="s">
        <v>25</v>
      </c>
      <c r="C208" s="30" t="s">
        <v>20</v>
      </c>
      <c r="D208" s="31">
        <f t="shared" si="3"/>
        <v>17.899999999999999</v>
      </c>
      <c r="E208" s="31">
        <v>17.899999999999999</v>
      </c>
      <c r="F208" s="31"/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5"/>
      <c r="B209" s="29" t="s">
        <v>18</v>
      </c>
      <c r="C209" s="30" t="s">
        <v>20</v>
      </c>
      <c r="D209" s="31">
        <f t="shared" si="3"/>
        <v>4.2</v>
      </c>
      <c r="E209" s="31">
        <v>4.2</v>
      </c>
      <c r="F209" s="31"/>
      <c r="G209" s="39"/>
      <c r="I209" s="20"/>
      <c r="J209" s="16"/>
      <c r="K209" s="17"/>
      <c r="L209" s="19"/>
      <c r="M209" s="19"/>
      <c r="N209" s="18"/>
    </row>
    <row r="210" spans="1:14" ht="15" customHeight="1" x14ac:dyDescent="0.25">
      <c r="A210" s="75" t="s">
        <v>157</v>
      </c>
      <c r="B210" s="40" t="s">
        <v>88</v>
      </c>
      <c r="C210" s="41"/>
      <c r="D210" s="42">
        <f t="shared" si="3"/>
        <v>405.3</v>
      </c>
      <c r="E210" s="42">
        <f>SUM(E211:E214)</f>
        <v>405.3</v>
      </c>
      <c r="F210" s="42">
        <f>SUM(F211:F214)</f>
        <v>331.5</v>
      </c>
      <c r="G210" s="43">
        <f>SUM(G211:G214)</f>
        <v>0</v>
      </c>
      <c r="I210" s="20"/>
      <c r="J210" s="16"/>
      <c r="K210" s="17"/>
      <c r="L210" s="19"/>
      <c r="M210" s="19"/>
      <c r="N210" s="18"/>
    </row>
    <row r="211" spans="1:14" ht="12.75" customHeight="1" x14ac:dyDescent="0.25">
      <c r="A211" s="75"/>
      <c r="B211" s="36" t="s">
        <v>19</v>
      </c>
      <c r="C211" s="30" t="s">
        <v>15</v>
      </c>
      <c r="D211" s="31">
        <f t="shared" si="3"/>
        <v>13</v>
      </c>
      <c r="E211" s="31">
        <v>13</v>
      </c>
      <c r="F211" s="31"/>
      <c r="G211" s="47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5"/>
      <c r="B212" s="29" t="s">
        <v>14</v>
      </c>
      <c r="C212" s="30" t="s">
        <v>20</v>
      </c>
      <c r="D212" s="31">
        <f t="shared" si="3"/>
        <v>186.6</v>
      </c>
      <c r="E212" s="31">
        <v>186.6</v>
      </c>
      <c r="F212" s="31">
        <v>143.19999999999999</v>
      </c>
      <c r="G212" s="39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5"/>
      <c r="B213" s="29" t="s">
        <v>155</v>
      </c>
      <c r="C213" s="30" t="s">
        <v>20</v>
      </c>
      <c r="D213" s="31">
        <f t="shared" si="3"/>
        <v>193.5</v>
      </c>
      <c r="E213" s="31">
        <v>193.5</v>
      </c>
      <c r="F213" s="31">
        <v>188.3</v>
      </c>
      <c r="G213" s="39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5"/>
      <c r="B214" s="29" t="s">
        <v>18</v>
      </c>
      <c r="C214" s="30" t="s">
        <v>20</v>
      </c>
      <c r="D214" s="31">
        <f t="shared" si="3"/>
        <v>12.2</v>
      </c>
      <c r="E214" s="31">
        <v>12.2</v>
      </c>
      <c r="F214" s="31"/>
      <c r="G214" s="39"/>
      <c r="I214" s="20"/>
      <c r="J214" s="16"/>
      <c r="K214" s="17"/>
      <c r="L214" s="19"/>
      <c r="M214" s="19"/>
      <c r="N214" s="18"/>
    </row>
    <row r="215" spans="1:14" ht="15" customHeight="1" x14ac:dyDescent="0.25">
      <c r="A215" s="75" t="s">
        <v>87</v>
      </c>
      <c r="B215" s="40" t="s">
        <v>90</v>
      </c>
      <c r="C215" s="41"/>
      <c r="D215" s="42">
        <f t="shared" si="3"/>
        <v>217.3</v>
      </c>
      <c r="E215" s="42">
        <f>SUM(E216:E219)</f>
        <v>217.3</v>
      </c>
      <c r="F215" s="42">
        <f>SUM(F216:F219)</f>
        <v>178.7</v>
      </c>
      <c r="G215" s="43">
        <f>SUM(G216:G219)</f>
        <v>0</v>
      </c>
      <c r="I215" s="20"/>
      <c r="J215" s="16"/>
      <c r="K215" s="17"/>
      <c r="L215" s="19"/>
      <c r="M215" s="19"/>
      <c r="N215" s="18"/>
    </row>
    <row r="216" spans="1:14" ht="12.75" customHeight="1" x14ac:dyDescent="0.25">
      <c r="A216" s="75"/>
      <c r="B216" s="36" t="s">
        <v>19</v>
      </c>
      <c r="C216" s="30" t="s">
        <v>15</v>
      </c>
      <c r="D216" s="31">
        <f t="shared" si="3"/>
        <v>1.2</v>
      </c>
      <c r="E216" s="31">
        <v>1.2</v>
      </c>
      <c r="F216" s="31"/>
      <c r="G216" s="47"/>
      <c r="I216" s="20"/>
      <c r="J216" s="16"/>
      <c r="K216" s="17"/>
      <c r="L216" s="19"/>
      <c r="M216" s="19"/>
      <c r="N216" s="18"/>
    </row>
    <row r="217" spans="1:14" ht="12.75" customHeight="1" x14ac:dyDescent="0.25">
      <c r="A217" s="75"/>
      <c r="B217" s="29" t="s">
        <v>14</v>
      </c>
      <c r="C217" s="30" t="s">
        <v>20</v>
      </c>
      <c r="D217" s="31">
        <f t="shared" si="3"/>
        <v>113.7</v>
      </c>
      <c r="E217" s="31">
        <v>113.7</v>
      </c>
      <c r="F217" s="31">
        <v>89</v>
      </c>
      <c r="G217" s="39"/>
      <c r="I217" s="20"/>
      <c r="J217" s="16"/>
      <c r="K217" s="17"/>
      <c r="L217" s="19"/>
      <c r="M217" s="19"/>
      <c r="N217" s="18"/>
    </row>
    <row r="218" spans="1:14" ht="12.75" customHeight="1" x14ac:dyDescent="0.25">
      <c r="A218" s="75"/>
      <c r="B218" s="29" t="s">
        <v>155</v>
      </c>
      <c r="C218" s="30" t="s">
        <v>20</v>
      </c>
      <c r="D218" s="31">
        <f t="shared" si="3"/>
        <v>92.4</v>
      </c>
      <c r="E218" s="31">
        <v>92.4</v>
      </c>
      <c r="F218" s="31">
        <v>89.7</v>
      </c>
      <c r="G218" s="39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5"/>
      <c r="B219" s="29" t="s">
        <v>18</v>
      </c>
      <c r="C219" s="30" t="s">
        <v>20</v>
      </c>
      <c r="D219" s="31">
        <f t="shared" si="3"/>
        <v>10</v>
      </c>
      <c r="E219" s="31">
        <v>10</v>
      </c>
      <c r="F219" s="31"/>
      <c r="G219" s="39"/>
      <c r="I219" s="20"/>
      <c r="J219" s="16"/>
      <c r="K219" s="17"/>
      <c r="L219" s="19"/>
      <c r="M219" s="19"/>
      <c r="N219" s="18"/>
    </row>
    <row r="220" spans="1:14" ht="15" customHeight="1" x14ac:dyDescent="0.25">
      <c r="A220" s="75" t="s">
        <v>89</v>
      </c>
      <c r="B220" s="40" t="s">
        <v>92</v>
      </c>
      <c r="C220" s="41"/>
      <c r="D220" s="42">
        <f t="shared" si="3"/>
        <v>549.70000000000005</v>
      </c>
      <c r="E220" s="42">
        <f>SUM(E221:E226)</f>
        <v>356.9</v>
      </c>
      <c r="F220" s="42">
        <f>SUM(F221:F226)</f>
        <v>289.3</v>
      </c>
      <c r="G220" s="42">
        <f>SUM(G221:G226)</f>
        <v>192.8</v>
      </c>
      <c r="J220" s="16"/>
      <c r="K220" s="17"/>
      <c r="L220" s="19"/>
      <c r="M220" s="19"/>
      <c r="N220" s="18"/>
    </row>
    <row r="221" spans="1:14" ht="12.75" customHeight="1" x14ac:dyDescent="0.25">
      <c r="A221" s="75"/>
      <c r="B221" s="36" t="s">
        <v>19</v>
      </c>
      <c r="C221" s="30" t="s">
        <v>15</v>
      </c>
      <c r="D221" s="31">
        <f t="shared" si="3"/>
        <v>2.5</v>
      </c>
      <c r="E221" s="31">
        <v>2.5</v>
      </c>
      <c r="F221" s="31"/>
      <c r="G221" s="48"/>
      <c r="J221" s="16"/>
      <c r="K221" s="17"/>
      <c r="L221" s="19"/>
      <c r="M221" s="19"/>
      <c r="N221" s="18"/>
    </row>
    <row r="222" spans="1:14" ht="12.75" customHeight="1" x14ac:dyDescent="0.25">
      <c r="A222" s="75"/>
      <c r="B222" s="29" t="s">
        <v>21</v>
      </c>
      <c r="C222" s="30" t="s">
        <v>20</v>
      </c>
      <c r="D222" s="31">
        <f t="shared" ref="D222:D240" si="4">SUM(G222+E222)</f>
        <v>31.3</v>
      </c>
      <c r="E222" s="31"/>
      <c r="F222" s="31"/>
      <c r="G222" s="31">
        <v>31.3</v>
      </c>
      <c r="J222" s="16"/>
      <c r="K222" s="17"/>
      <c r="L222" s="19"/>
      <c r="M222" s="19"/>
      <c r="N222" s="18"/>
    </row>
    <row r="223" spans="1:14" ht="12.75" customHeight="1" x14ac:dyDescent="0.25">
      <c r="A223" s="75"/>
      <c r="B223" s="29" t="s">
        <v>22</v>
      </c>
      <c r="C223" s="30" t="s">
        <v>20</v>
      </c>
      <c r="D223" s="31">
        <f t="shared" si="4"/>
        <v>6.7</v>
      </c>
      <c r="E223" s="31"/>
      <c r="F223" s="31"/>
      <c r="G223" s="31">
        <v>6.7</v>
      </c>
      <c r="J223" s="16"/>
      <c r="K223" s="17"/>
      <c r="L223" s="19"/>
      <c r="M223" s="19"/>
      <c r="N223" s="18"/>
    </row>
    <row r="224" spans="1:14" ht="12.75" customHeight="1" x14ac:dyDescent="0.25">
      <c r="A224" s="75"/>
      <c r="B224" s="29" t="s">
        <v>14</v>
      </c>
      <c r="C224" s="30" t="s">
        <v>20</v>
      </c>
      <c r="D224" s="31">
        <f t="shared" si="4"/>
        <v>342.5</v>
      </c>
      <c r="E224" s="31">
        <v>187.7</v>
      </c>
      <c r="F224" s="31">
        <v>148.4</v>
      </c>
      <c r="G224" s="31">
        <v>154.80000000000001</v>
      </c>
      <c r="J224" s="16"/>
      <c r="K224" s="17"/>
      <c r="L224" s="19"/>
      <c r="M224" s="19"/>
      <c r="N224" s="18"/>
    </row>
    <row r="225" spans="1:20" ht="12.75" customHeight="1" x14ac:dyDescent="0.25">
      <c r="A225" s="75"/>
      <c r="B225" s="29" t="s">
        <v>155</v>
      </c>
      <c r="C225" s="30" t="s">
        <v>20</v>
      </c>
      <c r="D225" s="31">
        <f t="shared" si="4"/>
        <v>146.19999999999999</v>
      </c>
      <c r="E225" s="31">
        <v>146.19999999999999</v>
      </c>
      <c r="F225" s="31">
        <v>140.9</v>
      </c>
      <c r="G225" s="39"/>
      <c r="J225" s="16"/>
      <c r="K225" s="17"/>
      <c r="L225" s="19"/>
      <c r="M225" s="19"/>
      <c r="N225" s="18"/>
    </row>
    <row r="226" spans="1:20" ht="12.75" customHeight="1" x14ac:dyDescent="0.25">
      <c r="A226" s="75"/>
      <c r="B226" s="29" t="s">
        <v>18</v>
      </c>
      <c r="C226" s="30" t="s">
        <v>20</v>
      </c>
      <c r="D226" s="31">
        <f t="shared" si="4"/>
        <v>20.5</v>
      </c>
      <c r="E226" s="31">
        <v>20.5</v>
      </c>
      <c r="F226" s="31"/>
      <c r="G226" s="39"/>
      <c r="J226" s="16"/>
      <c r="K226" s="17"/>
      <c r="L226" s="19"/>
      <c r="M226" s="19"/>
      <c r="N226" s="18"/>
    </row>
    <row r="227" spans="1:20" ht="15" customHeight="1" x14ac:dyDescent="0.25">
      <c r="A227" s="75" t="s">
        <v>91</v>
      </c>
      <c r="B227" s="40" t="s">
        <v>94</v>
      </c>
      <c r="C227" s="41"/>
      <c r="D227" s="42">
        <f t="shared" si="4"/>
        <v>748.7</v>
      </c>
      <c r="E227" s="42">
        <f>SUM(E228:E232)</f>
        <v>497.9</v>
      </c>
      <c r="F227" s="42">
        <f>SUM(F228:F232)</f>
        <v>409.5</v>
      </c>
      <c r="G227" s="42">
        <f>SUM(G228:G232)</f>
        <v>250.8</v>
      </c>
      <c r="J227" s="16"/>
      <c r="K227" s="17"/>
      <c r="L227" s="19"/>
      <c r="M227" s="19"/>
      <c r="N227" s="18"/>
    </row>
    <row r="228" spans="1:20" ht="12.75" customHeight="1" x14ac:dyDescent="0.25">
      <c r="A228" s="75"/>
      <c r="B228" s="36" t="s">
        <v>19</v>
      </c>
      <c r="C228" s="30" t="s">
        <v>15</v>
      </c>
      <c r="D228" s="31">
        <f t="shared" si="4"/>
        <v>5.5</v>
      </c>
      <c r="E228" s="31">
        <v>5.5</v>
      </c>
      <c r="F228" s="31"/>
      <c r="G228" s="48"/>
      <c r="J228" s="16"/>
      <c r="K228" s="17"/>
      <c r="L228" s="19"/>
      <c r="M228" s="19"/>
      <c r="N228" s="18"/>
    </row>
    <row r="229" spans="1:20" ht="12.75" customHeight="1" x14ac:dyDescent="0.25">
      <c r="A229" s="75"/>
      <c r="B229" s="29" t="s">
        <v>14</v>
      </c>
      <c r="C229" s="30" t="s">
        <v>20</v>
      </c>
      <c r="D229" s="31">
        <f t="shared" si="4"/>
        <v>352.6</v>
      </c>
      <c r="E229" s="31">
        <v>238.8</v>
      </c>
      <c r="F229" s="31">
        <v>199.9</v>
      </c>
      <c r="G229" s="31">
        <v>113.8</v>
      </c>
      <c r="J229" s="16"/>
      <c r="K229" s="17"/>
      <c r="L229" s="19"/>
      <c r="M229" s="19"/>
      <c r="N229" s="18"/>
    </row>
    <row r="230" spans="1:20" ht="12.75" customHeight="1" x14ac:dyDescent="0.25">
      <c r="A230" s="75"/>
      <c r="B230" s="29" t="s">
        <v>155</v>
      </c>
      <c r="C230" s="30" t="s">
        <v>20</v>
      </c>
      <c r="D230" s="31">
        <f t="shared" si="4"/>
        <v>217.6</v>
      </c>
      <c r="E230" s="31">
        <v>217.6</v>
      </c>
      <c r="F230" s="31">
        <v>209.6</v>
      </c>
      <c r="G230" s="39"/>
      <c r="J230" s="16"/>
      <c r="K230" s="17"/>
      <c r="L230" s="18"/>
      <c r="M230" s="18"/>
      <c r="N230" s="18"/>
    </row>
    <row r="231" spans="1:20" ht="12.75" customHeight="1" x14ac:dyDescent="0.25">
      <c r="A231" s="75"/>
      <c r="B231" s="29" t="s">
        <v>150</v>
      </c>
      <c r="C231" s="30" t="s">
        <v>20</v>
      </c>
      <c r="D231" s="31">
        <f t="shared" si="4"/>
        <v>137</v>
      </c>
      <c r="E231" s="31"/>
      <c r="F231" s="31"/>
      <c r="G231" s="31">
        <v>137</v>
      </c>
      <c r="J231" s="18"/>
      <c r="K231" s="18"/>
      <c r="L231" s="18"/>
      <c r="M231" s="18"/>
      <c r="N231" s="21"/>
      <c r="O231" s="16"/>
      <c r="P231" s="17"/>
      <c r="Q231" s="19"/>
      <c r="R231" s="19"/>
      <c r="S231" s="19"/>
      <c r="T231" s="19"/>
    </row>
    <row r="232" spans="1:20" ht="12.75" customHeight="1" x14ac:dyDescent="0.25">
      <c r="A232" s="75"/>
      <c r="B232" s="29" t="s">
        <v>18</v>
      </c>
      <c r="C232" s="30" t="s">
        <v>20</v>
      </c>
      <c r="D232" s="31">
        <f t="shared" si="4"/>
        <v>36</v>
      </c>
      <c r="E232" s="31">
        <v>36</v>
      </c>
      <c r="F232" s="31"/>
      <c r="G232" s="39"/>
      <c r="J232" s="18"/>
      <c r="K232" s="18"/>
      <c r="L232" s="18"/>
      <c r="M232" s="18"/>
      <c r="N232" s="21"/>
      <c r="O232" s="16"/>
      <c r="P232" s="17"/>
      <c r="Q232" s="19"/>
      <c r="R232" s="19"/>
      <c r="S232" s="19"/>
      <c r="T232" s="19"/>
    </row>
    <row r="233" spans="1:20" ht="15" customHeight="1" x14ac:dyDescent="0.25">
      <c r="A233" s="75" t="s">
        <v>93</v>
      </c>
      <c r="B233" s="40" t="s">
        <v>158</v>
      </c>
      <c r="C233" s="41"/>
      <c r="D233" s="42">
        <f t="shared" si="4"/>
        <v>302.89999999999998</v>
      </c>
      <c r="E233" s="42">
        <f>SUM(E234:E237)</f>
        <v>302.89999999999998</v>
      </c>
      <c r="F233" s="42">
        <f>SUM(F234:F237)</f>
        <v>252.3</v>
      </c>
      <c r="G233" s="43">
        <f>SUM(G235:G237)</f>
        <v>0</v>
      </c>
      <c r="J233" s="18"/>
      <c r="K233" s="18"/>
      <c r="L233" s="18"/>
      <c r="M233" s="1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5"/>
      <c r="B234" s="36" t="s">
        <v>19</v>
      </c>
      <c r="C234" s="30" t="s">
        <v>15</v>
      </c>
      <c r="D234" s="31">
        <f t="shared" si="4"/>
        <v>0.1</v>
      </c>
      <c r="E234" s="31">
        <v>0.1</v>
      </c>
      <c r="F234" s="31"/>
      <c r="G234" s="48"/>
      <c r="J234" s="18"/>
      <c r="K234" s="18"/>
      <c r="L234" s="18"/>
      <c r="M234" s="18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5"/>
      <c r="B235" s="29" t="s">
        <v>14</v>
      </c>
      <c r="C235" s="30" t="s">
        <v>20</v>
      </c>
      <c r="D235" s="31">
        <f t="shared" si="4"/>
        <v>204.1</v>
      </c>
      <c r="E235" s="31">
        <v>204.1</v>
      </c>
      <c r="F235" s="31">
        <v>173.1</v>
      </c>
      <c r="G235" s="39"/>
      <c r="J235" s="18"/>
      <c r="K235" s="18"/>
      <c r="L235" s="18"/>
      <c r="M235" s="18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5"/>
      <c r="B236" s="29" t="s">
        <v>155</v>
      </c>
      <c r="C236" s="30" t="s">
        <v>20</v>
      </c>
      <c r="D236" s="31">
        <f t="shared" si="4"/>
        <v>83</v>
      </c>
      <c r="E236" s="31">
        <v>83</v>
      </c>
      <c r="F236" s="31">
        <v>79.2</v>
      </c>
      <c r="G236" s="39"/>
      <c r="J236" s="18"/>
      <c r="K236" s="18"/>
      <c r="L236" s="18"/>
      <c r="M236" s="18"/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75"/>
      <c r="B237" s="29" t="s">
        <v>18</v>
      </c>
      <c r="C237" s="30" t="s">
        <v>20</v>
      </c>
      <c r="D237" s="31">
        <f t="shared" si="4"/>
        <v>15.7</v>
      </c>
      <c r="E237" s="31">
        <v>15.7</v>
      </c>
      <c r="F237" s="31"/>
      <c r="G237" s="39"/>
      <c r="N237" s="21"/>
      <c r="O237" s="16"/>
      <c r="P237" s="17"/>
      <c r="Q237" s="19"/>
      <c r="R237" s="19"/>
      <c r="S237" s="19"/>
      <c r="T237" s="19"/>
    </row>
    <row r="238" spans="1:20" ht="15" customHeight="1" x14ac:dyDescent="0.25">
      <c r="A238" s="75" t="s">
        <v>95</v>
      </c>
      <c r="B238" s="40" t="s">
        <v>159</v>
      </c>
      <c r="C238" s="41"/>
      <c r="D238" s="42">
        <f t="shared" si="4"/>
        <v>293.7</v>
      </c>
      <c r="E238" s="42">
        <f>SUM(E239:E242)</f>
        <v>293.7</v>
      </c>
      <c r="F238" s="42">
        <f>SUM(F239:F242)</f>
        <v>240.4</v>
      </c>
      <c r="G238" s="43">
        <f>SUM(G239:G242)</f>
        <v>0</v>
      </c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5"/>
      <c r="B239" s="36" t="s">
        <v>19</v>
      </c>
      <c r="C239" s="30" t="s">
        <v>15</v>
      </c>
      <c r="D239" s="31">
        <f t="shared" si="4"/>
        <v>1.2</v>
      </c>
      <c r="E239" s="31">
        <v>1.2</v>
      </c>
      <c r="F239" s="31"/>
      <c r="G239" s="48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5"/>
      <c r="B240" s="29" t="s">
        <v>14</v>
      </c>
      <c r="C240" s="30" t="s">
        <v>20</v>
      </c>
      <c r="D240" s="31">
        <f t="shared" si="4"/>
        <v>185.8</v>
      </c>
      <c r="E240" s="31">
        <v>185.8</v>
      </c>
      <c r="F240" s="31">
        <v>157</v>
      </c>
      <c r="G240" s="31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5"/>
      <c r="B241" s="29" t="s">
        <v>155</v>
      </c>
      <c r="C241" s="30" t="s">
        <v>20</v>
      </c>
      <c r="D241" s="31">
        <f t="shared" ref="D241:D300" si="5">SUM(G241+E241)</f>
        <v>87.3</v>
      </c>
      <c r="E241" s="31">
        <v>87.3</v>
      </c>
      <c r="F241" s="31">
        <v>83.4</v>
      </c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5"/>
      <c r="B242" s="29" t="s">
        <v>18</v>
      </c>
      <c r="C242" s="30" t="s">
        <v>20</v>
      </c>
      <c r="D242" s="31">
        <f t="shared" si="5"/>
        <v>19.399999999999999</v>
      </c>
      <c r="E242" s="31">
        <v>19.399999999999999</v>
      </c>
      <c r="F242" s="31"/>
      <c r="G242" s="39"/>
      <c r="N242" s="21"/>
      <c r="O242" s="16"/>
      <c r="P242" s="17"/>
      <c r="Q242" s="19"/>
      <c r="R242" s="19"/>
      <c r="S242" s="19"/>
      <c r="T242" s="19"/>
    </row>
    <row r="243" spans="1:20" ht="15" customHeight="1" x14ac:dyDescent="0.25">
      <c r="A243" s="75" t="s">
        <v>96</v>
      </c>
      <c r="B243" s="40" t="s">
        <v>98</v>
      </c>
      <c r="C243" s="41"/>
      <c r="D243" s="42">
        <f t="shared" si="5"/>
        <v>285.8</v>
      </c>
      <c r="E243" s="42">
        <f>SUM(E244:E247)</f>
        <v>285.8</v>
      </c>
      <c r="F243" s="42">
        <f>SUM(F244:F247)</f>
        <v>233.10000000000002</v>
      </c>
      <c r="G243" s="43">
        <f>SUM(G244:G247)</f>
        <v>0</v>
      </c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5"/>
      <c r="B244" s="36" t="s">
        <v>19</v>
      </c>
      <c r="C244" s="30" t="s">
        <v>15</v>
      </c>
      <c r="D244" s="31">
        <f t="shared" si="5"/>
        <v>1</v>
      </c>
      <c r="E244" s="31">
        <v>1</v>
      </c>
      <c r="F244" s="31"/>
      <c r="G244" s="47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5"/>
      <c r="B245" s="29" t="s">
        <v>14</v>
      </c>
      <c r="C245" s="30" t="s">
        <v>20</v>
      </c>
      <c r="D245" s="31">
        <f t="shared" si="5"/>
        <v>198.6</v>
      </c>
      <c r="E245" s="31">
        <v>198.6</v>
      </c>
      <c r="F245" s="31">
        <v>162.80000000000001</v>
      </c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5"/>
      <c r="B246" s="29" t="s">
        <v>155</v>
      </c>
      <c r="C246" s="30" t="s">
        <v>20</v>
      </c>
      <c r="D246" s="31">
        <f t="shared" si="5"/>
        <v>73.599999999999994</v>
      </c>
      <c r="E246" s="31">
        <v>73.599999999999994</v>
      </c>
      <c r="F246" s="31">
        <v>70.3</v>
      </c>
      <c r="G246" s="39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5"/>
      <c r="B247" s="29" t="s">
        <v>18</v>
      </c>
      <c r="C247" s="30" t="s">
        <v>20</v>
      </c>
      <c r="D247" s="31">
        <f t="shared" si="5"/>
        <v>12.6</v>
      </c>
      <c r="E247" s="31">
        <v>12.6</v>
      </c>
      <c r="F247" s="31"/>
      <c r="G247" s="39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5" t="s">
        <v>97</v>
      </c>
      <c r="B248" s="40" t="s">
        <v>100</v>
      </c>
      <c r="C248" s="41"/>
      <c r="D248" s="42">
        <f t="shared" si="5"/>
        <v>190.5</v>
      </c>
      <c r="E248" s="42">
        <f t="shared" ref="E248:F248" si="6">SUM(E249:E252)</f>
        <v>190.5</v>
      </c>
      <c r="F248" s="42">
        <f t="shared" si="6"/>
        <v>154</v>
      </c>
      <c r="G248" s="43">
        <f>SUM(G249:G252)</f>
        <v>0</v>
      </c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5"/>
      <c r="B249" s="36" t="s">
        <v>19</v>
      </c>
      <c r="C249" s="30" t="s">
        <v>15</v>
      </c>
      <c r="D249" s="31">
        <f>SUM(G249+E249)</f>
        <v>0.5</v>
      </c>
      <c r="E249" s="31">
        <v>0.5</v>
      </c>
      <c r="F249" s="31"/>
      <c r="G249" s="48"/>
      <c r="N249" s="21"/>
      <c r="O249" s="16"/>
      <c r="P249" s="17"/>
      <c r="Q249" s="19"/>
      <c r="R249" s="19"/>
      <c r="S249" s="19"/>
      <c r="T249" s="19"/>
    </row>
    <row r="250" spans="1:20" ht="12.75" customHeight="1" x14ac:dyDescent="0.25">
      <c r="A250" s="75"/>
      <c r="B250" s="29" t="s">
        <v>14</v>
      </c>
      <c r="C250" s="30" t="s">
        <v>20</v>
      </c>
      <c r="D250" s="31">
        <f t="shared" si="5"/>
        <v>126.6</v>
      </c>
      <c r="E250" s="31">
        <v>126.6</v>
      </c>
      <c r="F250" s="31">
        <v>102.1</v>
      </c>
      <c r="G250" s="39"/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5"/>
      <c r="B251" s="29" t="s">
        <v>155</v>
      </c>
      <c r="C251" s="30" t="s">
        <v>20</v>
      </c>
      <c r="D251" s="31">
        <f t="shared" si="5"/>
        <v>53.9</v>
      </c>
      <c r="E251" s="31">
        <v>53.9</v>
      </c>
      <c r="F251" s="31">
        <v>51.9</v>
      </c>
      <c r="G251" s="39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5"/>
      <c r="B252" s="29" t="s">
        <v>18</v>
      </c>
      <c r="C252" s="30" t="s">
        <v>20</v>
      </c>
      <c r="D252" s="31">
        <f t="shared" si="5"/>
        <v>9.5</v>
      </c>
      <c r="E252" s="31">
        <v>9.5</v>
      </c>
      <c r="F252" s="31"/>
      <c r="G252" s="39"/>
      <c r="N252" s="21"/>
      <c r="O252" s="16"/>
      <c r="P252" s="17"/>
      <c r="Q252" s="19"/>
      <c r="R252" s="19"/>
      <c r="S252" s="19"/>
      <c r="T252" s="19"/>
    </row>
    <row r="253" spans="1:20" ht="15" customHeight="1" x14ac:dyDescent="0.25">
      <c r="A253" s="75" t="s">
        <v>99</v>
      </c>
      <c r="B253" s="40" t="s">
        <v>102</v>
      </c>
      <c r="C253" s="41"/>
      <c r="D253" s="42">
        <f t="shared" si="5"/>
        <v>309.10000000000002</v>
      </c>
      <c r="E253" s="42">
        <f>SUM(E254:E257)</f>
        <v>309.10000000000002</v>
      </c>
      <c r="F253" s="42">
        <f>SUM(F254:F257)</f>
        <v>246.4</v>
      </c>
      <c r="G253" s="43">
        <f>SUM(G254:G257)</f>
        <v>0</v>
      </c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5"/>
      <c r="B254" s="36" t="s">
        <v>19</v>
      </c>
      <c r="C254" s="30" t="s">
        <v>15</v>
      </c>
      <c r="D254" s="31">
        <f t="shared" si="5"/>
        <v>3</v>
      </c>
      <c r="E254" s="31">
        <v>3</v>
      </c>
      <c r="F254" s="31"/>
      <c r="G254" s="48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5"/>
      <c r="B255" s="29" t="s">
        <v>14</v>
      </c>
      <c r="C255" s="30" t="s">
        <v>20</v>
      </c>
      <c r="D255" s="31">
        <f t="shared" si="5"/>
        <v>187.4</v>
      </c>
      <c r="E255" s="31">
        <v>187.4</v>
      </c>
      <c r="F255" s="31">
        <v>148.80000000000001</v>
      </c>
      <c r="G255" s="31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5"/>
      <c r="B256" s="29" t="s">
        <v>155</v>
      </c>
      <c r="C256" s="30" t="s">
        <v>20</v>
      </c>
      <c r="D256" s="31">
        <f t="shared" si="5"/>
        <v>101.7</v>
      </c>
      <c r="E256" s="31">
        <v>101.7</v>
      </c>
      <c r="F256" s="31">
        <v>97.6</v>
      </c>
      <c r="G256" s="39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75"/>
      <c r="B257" s="29" t="s">
        <v>18</v>
      </c>
      <c r="C257" s="30" t="s">
        <v>20</v>
      </c>
      <c r="D257" s="31">
        <f t="shared" si="5"/>
        <v>17</v>
      </c>
      <c r="E257" s="31">
        <v>17</v>
      </c>
      <c r="F257" s="31"/>
      <c r="G257" s="39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5" customHeight="1" x14ac:dyDescent="0.25">
      <c r="A258" s="75" t="s">
        <v>101</v>
      </c>
      <c r="B258" s="40" t="s">
        <v>160</v>
      </c>
      <c r="C258" s="41"/>
      <c r="D258" s="42">
        <f t="shared" si="5"/>
        <v>485.30000000000007</v>
      </c>
      <c r="E258" s="42">
        <f>SUM(E259:E262)</f>
        <v>485.30000000000007</v>
      </c>
      <c r="F258" s="42">
        <f>SUM(F259:F262)</f>
        <v>390.6</v>
      </c>
      <c r="G258" s="43">
        <f>SUM(G259:G262)</f>
        <v>0</v>
      </c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2.75" customHeight="1" x14ac:dyDescent="0.25">
      <c r="A259" s="75"/>
      <c r="B259" s="36" t="s">
        <v>19</v>
      </c>
      <c r="C259" s="30" t="s">
        <v>15</v>
      </c>
      <c r="D259" s="31">
        <f t="shared" si="5"/>
        <v>1</v>
      </c>
      <c r="E259" s="31">
        <v>1</v>
      </c>
      <c r="F259" s="31"/>
      <c r="G259" s="48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5"/>
      <c r="B260" s="29" t="s">
        <v>14</v>
      </c>
      <c r="C260" s="30" t="s">
        <v>20</v>
      </c>
      <c r="D260" s="31">
        <f t="shared" si="5"/>
        <v>303.8</v>
      </c>
      <c r="E260" s="31">
        <v>303.8</v>
      </c>
      <c r="F260" s="31">
        <v>252.3</v>
      </c>
      <c r="G260" s="31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5"/>
      <c r="B261" s="29" t="s">
        <v>155</v>
      </c>
      <c r="C261" s="30" t="s">
        <v>20</v>
      </c>
      <c r="D261" s="31">
        <f t="shared" si="5"/>
        <v>144.4</v>
      </c>
      <c r="E261" s="31">
        <v>144.4</v>
      </c>
      <c r="F261" s="31">
        <v>138.30000000000001</v>
      </c>
      <c r="G261" s="39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5"/>
      <c r="B262" s="29" t="s">
        <v>18</v>
      </c>
      <c r="C262" s="30" t="s">
        <v>20</v>
      </c>
      <c r="D262" s="31">
        <f t="shared" si="5"/>
        <v>36.1</v>
      </c>
      <c r="E262" s="31">
        <v>36.1</v>
      </c>
      <c r="F262" s="31"/>
      <c r="G262" s="39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5" customHeight="1" x14ac:dyDescent="0.25">
      <c r="A263" s="74" t="s">
        <v>103</v>
      </c>
      <c r="B263" s="40" t="s">
        <v>105</v>
      </c>
      <c r="C263" s="41"/>
      <c r="D263" s="42">
        <f t="shared" si="5"/>
        <v>206.59999999999997</v>
      </c>
      <c r="E263" s="42">
        <f>SUM(E264:E268)</f>
        <v>206.59999999999997</v>
      </c>
      <c r="F263" s="42">
        <f>SUM(F264:F268)</f>
        <v>103.3</v>
      </c>
      <c r="G263" s="43">
        <f>SUM(G264:G267)</f>
        <v>0</v>
      </c>
      <c r="J263" s="22"/>
      <c r="K263" s="22"/>
      <c r="L263" s="22"/>
      <c r="M263" s="22"/>
      <c r="N263" s="22"/>
      <c r="O263" s="22"/>
      <c r="P263" s="17"/>
      <c r="Q263" s="19"/>
      <c r="R263" s="19"/>
      <c r="S263" s="19"/>
      <c r="T263" s="19"/>
    </row>
    <row r="264" spans="1:22" ht="12.75" customHeight="1" x14ac:dyDescent="0.25">
      <c r="A264" s="78"/>
      <c r="B264" s="29" t="s">
        <v>14</v>
      </c>
      <c r="C264" s="30" t="s">
        <v>20</v>
      </c>
      <c r="D264" s="31">
        <f t="shared" si="5"/>
        <v>157.19999999999999</v>
      </c>
      <c r="E264" s="31">
        <v>157.19999999999999</v>
      </c>
      <c r="F264" s="31">
        <v>99.7</v>
      </c>
      <c r="G264" s="31"/>
      <c r="J264" s="22"/>
      <c r="K264" s="22"/>
      <c r="L264" s="22"/>
      <c r="M264" s="22"/>
      <c r="N264" s="22"/>
      <c r="O264" s="22"/>
      <c r="P264" s="17"/>
      <c r="Q264" s="19"/>
      <c r="R264" s="19"/>
      <c r="S264" s="19"/>
      <c r="T264" s="19"/>
    </row>
    <row r="265" spans="1:22" ht="12.75" customHeight="1" x14ac:dyDescent="0.25">
      <c r="A265" s="78"/>
      <c r="B265" s="29" t="s">
        <v>18</v>
      </c>
      <c r="C265" s="30" t="s">
        <v>20</v>
      </c>
      <c r="D265" s="31">
        <f t="shared" si="5"/>
        <v>25</v>
      </c>
      <c r="E265" s="31">
        <v>25</v>
      </c>
      <c r="F265" s="31">
        <v>1.3</v>
      </c>
      <c r="G265" s="31"/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2" ht="12.75" customHeight="1" x14ac:dyDescent="0.25">
      <c r="A266" s="78"/>
      <c r="B266" s="29" t="s">
        <v>21</v>
      </c>
      <c r="C266" s="30" t="s">
        <v>23</v>
      </c>
      <c r="D266" s="31">
        <f t="shared" si="5"/>
        <v>3.6</v>
      </c>
      <c r="E266" s="31">
        <v>3.6</v>
      </c>
      <c r="F266" s="31"/>
      <c r="G266" s="31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2" ht="12.75" customHeight="1" x14ac:dyDescent="0.25">
      <c r="A267" s="78"/>
      <c r="B267" s="29" t="s">
        <v>22</v>
      </c>
      <c r="C267" s="30" t="s">
        <v>23</v>
      </c>
      <c r="D267" s="31">
        <f t="shared" si="5"/>
        <v>0.60000000000000009</v>
      </c>
      <c r="E267" s="31">
        <v>0.60000000000000009</v>
      </c>
      <c r="F267" s="31"/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2" ht="12.75" customHeight="1" x14ac:dyDescent="0.25">
      <c r="A268" s="79"/>
      <c r="B268" s="29" t="s">
        <v>14</v>
      </c>
      <c r="C268" s="30" t="s">
        <v>23</v>
      </c>
      <c r="D268" s="31">
        <f t="shared" si="5"/>
        <v>20.2</v>
      </c>
      <c r="E268" s="31">
        <v>20.2</v>
      </c>
      <c r="F268" s="31">
        <v>2.2999999999999998</v>
      </c>
      <c r="G268" s="31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2" ht="15" customHeight="1" x14ac:dyDescent="0.25">
      <c r="A269" s="74" t="s">
        <v>104</v>
      </c>
      <c r="B269" s="40" t="s">
        <v>107</v>
      </c>
      <c r="C269" s="41"/>
      <c r="D269" s="42">
        <f t="shared" si="5"/>
        <v>119.5</v>
      </c>
      <c r="E269" s="42">
        <f>SUM(E270:E271)</f>
        <v>119.5</v>
      </c>
      <c r="F269" s="42">
        <f>SUM(F270:F271)</f>
        <v>112.2</v>
      </c>
      <c r="G269" s="43">
        <f>SUM(G270:G271)</f>
        <v>0</v>
      </c>
      <c r="J269" s="18"/>
      <c r="K269" s="18"/>
      <c r="L269" s="18"/>
      <c r="M269" s="18"/>
      <c r="N269" s="21"/>
      <c r="O269" s="16"/>
      <c r="P269" s="17"/>
      <c r="Q269" s="19"/>
      <c r="R269" s="19"/>
      <c r="S269" s="19"/>
      <c r="T269" s="19"/>
    </row>
    <row r="270" spans="1:22" ht="12.75" customHeight="1" x14ac:dyDescent="0.25">
      <c r="A270" s="74"/>
      <c r="B270" s="29" t="s">
        <v>14</v>
      </c>
      <c r="C270" s="30" t="s">
        <v>20</v>
      </c>
      <c r="D270" s="31">
        <f t="shared" si="5"/>
        <v>67</v>
      </c>
      <c r="E270" s="31">
        <v>67</v>
      </c>
      <c r="F270" s="31">
        <v>60.5</v>
      </c>
      <c r="G270" s="31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4"/>
      <c r="B271" s="29" t="s">
        <v>155</v>
      </c>
      <c r="C271" s="30" t="s">
        <v>20</v>
      </c>
      <c r="D271" s="31">
        <f t="shared" si="5"/>
        <v>52.5</v>
      </c>
      <c r="E271" s="31">
        <v>52.5</v>
      </c>
      <c r="F271" s="31">
        <v>51.7</v>
      </c>
      <c r="G271" s="39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5" customHeight="1" x14ac:dyDescent="0.25">
      <c r="A272" s="75" t="s">
        <v>106</v>
      </c>
      <c r="B272" s="40" t="s">
        <v>109</v>
      </c>
      <c r="C272" s="41"/>
      <c r="D272" s="42">
        <f t="shared" si="5"/>
        <v>417.9</v>
      </c>
      <c r="E272" s="42">
        <f>SUM(E273:E279)</f>
        <v>389.2</v>
      </c>
      <c r="F272" s="42">
        <f>SUM(F273:F279)</f>
        <v>323.2</v>
      </c>
      <c r="G272" s="42">
        <f>SUM(G273:G279)</f>
        <v>28.7</v>
      </c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75"/>
      <c r="B273" s="29" t="s">
        <v>21</v>
      </c>
      <c r="C273" s="30" t="s">
        <v>20</v>
      </c>
      <c r="D273" s="31">
        <f t="shared" ref="D273:D275" si="7">SUM(G273+E273)</f>
        <v>37.4</v>
      </c>
      <c r="E273" s="31">
        <v>24.2</v>
      </c>
      <c r="F273" s="31">
        <v>0.30000000000000004</v>
      </c>
      <c r="G273" s="31">
        <v>13.2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5"/>
      <c r="B274" s="29" t="s">
        <v>154</v>
      </c>
      <c r="C274" s="30" t="s">
        <v>20</v>
      </c>
      <c r="D274" s="31">
        <f t="shared" si="7"/>
        <v>1.2</v>
      </c>
      <c r="E274" s="31">
        <v>1.2</v>
      </c>
      <c r="F274" s="31">
        <v>0.9</v>
      </c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5"/>
      <c r="B275" s="29" t="s">
        <v>156</v>
      </c>
      <c r="C275" s="30" t="s">
        <v>20</v>
      </c>
      <c r="D275" s="31">
        <f t="shared" si="7"/>
        <v>12.5</v>
      </c>
      <c r="E275" s="31"/>
      <c r="F275" s="31"/>
      <c r="G275" s="31">
        <v>12.5</v>
      </c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5"/>
      <c r="B276" s="29" t="s">
        <v>14</v>
      </c>
      <c r="C276" s="30" t="s">
        <v>20</v>
      </c>
      <c r="D276" s="31">
        <f t="shared" si="5"/>
        <v>288.39999999999998</v>
      </c>
      <c r="E276" s="31">
        <v>288.39999999999998</v>
      </c>
      <c r="F276" s="31">
        <v>254.6</v>
      </c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75"/>
      <c r="B277" s="29" t="s">
        <v>155</v>
      </c>
      <c r="C277" s="30" t="s">
        <v>20</v>
      </c>
      <c r="D277" s="31">
        <f t="shared" si="5"/>
        <v>52.6</v>
      </c>
      <c r="E277" s="31">
        <v>52.6</v>
      </c>
      <c r="F277" s="31">
        <v>51.8</v>
      </c>
      <c r="G277" s="39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5"/>
      <c r="B278" s="29" t="s">
        <v>161</v>
      </c>
      <c r="C278" s="30" t="s">
        <v>20</v>
      </c>
      <c r="D278" s="31">
        <f t="shared" si="5"/>
        <v>15.8</v>
      </c>
      <c r="E278" s="31">
        <v>15.8</v>
      </c>
      <c r="F278" s="31">
        <v>15.6</v>
      </c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5"/>
      <c r="B279" s="29" t="s">
        <v>18</v>
      </c>
      <c r="C279" s="30" t="s">
        <v>20</v>
      </c>
      <c r="D279" s="31">
        <f t="shared" si="5"/>
        <v>10</v>
      </c>
      <c r="E279" s="31">
        <v>7</v>
      </c>
      <c r="F279" s="31"/>
      <c r="G279" s="31">
        <v>3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5" customHeight="1" x14ac:dyDescent="0.25">
      <c r="A280" s="75" t="s">
        <v>108</v>
      </c>
      <c r="B280" s="40" t="s">
        <v>111</v>
      </c>
      <c r="C280" s="41"/>
      <c r="D280" s="42">
        <f t="shared" si="5"/>
        <v>817.2</v>
      </c>
      <c r="E280" s="42">
        <f>SUM(E281:E283)</f>
        <v>817.2</v>
      </c>
      <c r="F280" s="42">
        <f>SUM(F281:F283)</f>
        <v>684.3</v>
      </c>
      <c r="G280" s="43">
        <f>SUM(G281:G283)</f>
        <v>0</v>
      </c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5"/>
      <c r="B281" s="29" t="s">
        <v>154</v>
      </c>
      <c r="C281" s="30" t="s">
        <v>20</v>
      </c>
      <c r="D281" s="31">
        <f t="shared" si="5"/>
        <v>10.199999999999999</v>
      </c>
      <c r="E281" s="31">
        <v>10.199999999999999</v>
      </c>
      <c r="F281" s="31"/>
      <c r="G281" s="31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5"/>
      <c r="B282" s="29" t="s">
        <v>14</v>
      </c>
      <c r="C282" s="30" t="s">
        <v>23</v>
      </c>
      <c r="D282" s="31">
        <f t="shared" si="5"/>
        <v>805.2</v>
      </c>
      <c r="E282" s="31">
        <v>805.2</v>
      </c>
      <c r="F282" s="31">
        <v>684.3</v>
      </c>
      <c r="G282" s="39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5"/>
      <c r="B283" s="29" t="s">
        <v>18</v>
      </c>
      <c r="C283" s="30" t="s">
        <v>23</v>
      </c>
      <c r="D283" s="31">
        <f t="shared" si="5"/>
        <v>1.8</v>
      </c>
      <c r="E283" s="31">
        <v>1.8</v>
      </c>
      <c r="F283" s="31"/>
      <c r="G283" s="39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5" customHeight="1" x14ac:dyDescent="0.25">
      <c r="A284" s="75" t="s">
        <v>110</v>
      </c>
      <c r="B284" s="40" t="s">
        <v>113</v>
      </c>
      <c r="C284" s="41"/>
      <c r="D284" s="42">
        <f t="shared" si="5"/>
        <v>107.8</v>
      </c>
      <c r="E284" s="42">
        <f>SUM(E285+E286+E287)</f>
        <v>107.8</v>
      </c>
      <c r="F284" s="42">
        <f>SUM(F285+F286+F287)</f>
        <v>79.900000000000006</v>
      </c>
      <c r="G284" s="43">
        <f>SUM(G285+G286+G287)</f>
        <v>0</v>
      </c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5"/>
      <c r="B285" s="29" t="s">
        <v>154</v>
      </c>
      <c r="C285" s="30" t="s">
        <v>20</v>
      </c>
      <c r="D285" s="31">
        <f t="shared" si="5"/>
        <v>1.3</v>
      </c>
      <c r="E285" s="31">
        <v>1.3</v>
      </c>
      <c r="F285" s="31"/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5"/>
      <c r="B286" s="29" t="s">
        <v>14</v>
      </c>
      <c r="C286" s="30" t="s">
        <v>23</v>
      </c>
      <c r="D286" s="31">
        <f t="shared" si="5"/>
        <v>103.1</v>
      </c>
      <c r="E286" s="31">
        <v>103.1</v>
      </c>
      <c r="F286" s="31">
        <v>79.900000000000006</v>
      </c>
      <c r="G286" s="39"/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5"/>
      <c r="B287" s="29" t="s">
        <v>18</v>
      </c>
      <c r="C287" s="30" t="s">
        <v>23</v>
      </c>
      <c r="D287" s="31">
        <f t="shared" si="5"/>
        <v>3.4</v>
      </c>
      <c r="E287" s="31">
        <v>3.4</v>
      </c>
      <c r="F287" s="31"/>
      <c r="G287" s="39"/>
      <c r="H287" s="7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5" customHeight="1" x14ac:dyDescent="0.25">
      <c r="A288" s="75" t="s">
        <v>112</v>
      </c>
      <c r="B288" s="40" t="s">
        <v>115</v>
      </c>
      <c r="C288" s="41"/>
      <c r="D288" s="42">
        <f t="shared" si="5"/>
        <v>163.6</v>
      </c>
      <c r="E288" s="42">
        <f>SUM(E289:E291)</f>
        <v>163.6</v>
      </c>
      <c r="F288" s="42">
        <f>SUM(F289:F291)</f>
        <v>107.8</v>
      </c>
      <c r="G288" s="43">
        <f>SUM(G290+G291)</f>
        <v>0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5"/>
      <c r="B289" s="29" t="s">
        <v>154</v>
      </c>
      <c r="C289" s="30" t="s">
        <v>20</v>
      </c>
      <c r="D289" s="31">
        <f t="shared" ref="D289" si="8">SUM(G289+E289)</f>
        <v>1.4</v>
      </c>
      <c r="E289" s="31">
        <v>1.4</v>
      </c>
      <c r="F289" s="31"/>
      <c r="G289" s="31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5"/>
      <c r="B290" s="29" t="s">
        <v>14</v>
      </c>
      <c r="C290" s="30" t="s">
        <v>23</v>
      </c>
      <c r="D290" s="31">
        <f t="shared" si="5"/>
        <v>159.19999999999999</v>
      </c>
      <c r="E290" s="31">
        <v>159.19999999999999</v>
      </c>
      <c r="F290" s="31">
        <v>107.8</v>
      </c>
      <c r="G290" s="39"/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5"/>
      <c r="B291" s="29" t="s">
        <v>18</v>
      </c>
      <c r="C291" s="30" t="s">
        <v>23</v>
      </c>
      <c r="D291" s="31">
        <f t="shared" si="5"/>
        <v>3</v>
      </c>
      <c r="E291" s="31">
        <v>3</v>
      </c>
      <c r="F291" s="31"/>
      <c r="G291" s="39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5" customHeight="1" x14ac:dyDescent="0.25">
      <c r="A292" s="75" t="s">
        <v>114</v>
      </c>
      <c r="B292" s="40" t="s">
        <v>117</v>
      </c>
      <c r="C292" s="41"/>
      <c r="D292" s="42">
        <f t="shared" si="5"/>
        <v>210.2</v>
      </c>
      <c r="E292" s="42">
        <f t="shared" ref="E292:F292" si="9">SUM(E293:E297)</f>
        <v>137.9</v>
      </c>
      <c r="F292" s="42">
        <f t="shared" si="9"/>
        <v>106.3</v>
      </c>
      <c r="G292" s="42">
        <f>SUM(G293:G297)</f>
        <v>72.3</v>
      </c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5"/>
      <c r="B293" s="29" t="s">
        <v>154</v>
      </c>
      <c r="C293" s="30" t="s">
        <v>20</v>
      </c>
      <c r="D293" s="31">
        <f t="shared" si="5"/>
        <v>6.3</v>
      </c>
      <c r="E293" s="31">
        <v>6.3</v>
      </c>
      <c r="F293" s="31"/>
      <c r="G293" s="31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5"/>
      <c r="B294" s="29" t="s">
        <v>163</v>
      </c>
      <c r="C294" s="30" t="s">
        <v>23</v>
      </c>
      <c r="D294" s="31">
        <f t="shared" si="5"/>
        <v>50.4</v>
      </c>
      <c r="E294" s="31"/>
      <c r="F294" s="31"/>
      <c r="G294" s="31">
        <v>50.4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5"/>
      <c r="B295" s="29" t="s">
        <v>22</v>
      </c>
      <c r="C295" s="30" t="s">
        <v>23</v>
      </c>
      <c r="D295" s="31">
        <f t="shared" si="5"/>
        <v>8.6</v>
      </c>
      <c r="E295" s="31"/>
      <c r="F295" s="31"/>
      <c r="G295" s="31">
        <v>8.6</v>
      </c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5"/>
      <c r="B296" s="29" t="s">
        <v>14</v>
      </c>
      <c r="C296" s="30" t="s">
        <v>23</v>
      </c>
      <c r="D296" s="31">
        <f t="shared" si="5"/>
        <v>143.5</v>
      </c>
      <c r="E296" s="31">
        <v>130.19999999999999</v>
      </c>
      <c r="F296" s="31">
        <v>106.3</v>
      </c>
      <c r="G296" s="31">
        <v>13.3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5"/>
      <c r="B297" s="29" t="s">
        <v>18</v>
      </c>
      <c r="C297" s="30" t="s">
        <v>23</v>
      </c>
      <c r="D297" s="31">
        <f t="shared" si="5"/>
        <v>1.4</v>
      </c>
      <c r="E297" s="31">
        <v>1.4</v>
      </c>
      <c r="F297" s="31"/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5" customHeight="1" x14ac:dyDescent="0.25">
      <c r="A298" s="75" t="s">
        <v>116</v>
      </c>
      <c r="B298" s="40" t="s">
        <v>119</v>
      </c>
      <c r="C298" s="41"/>
      <c r="D298" s="42">
        <f t="shared" si="5"/>
        <v>207.39999999999998</v>
      </c>
      <c r="E298" s="42">
        <f>SUM(E299+E300+E301)</f>
        <v>207.39999999999998</v>
      </c>
      <c r="F298" s="42">
        <f>SUM(F299+F300+F301)</f>
        <v>162.19999999999999</v>
      </c>
      <c r="G298" s="43">
        <f>SUM(G299+G300+G301)</f>
        <v>0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5"/>
      <c r="B299" s="29" t="s">
        <v>154</v>
      </c>
      <c r="C299" s="30" t="s">
        <v>20</v>
      </c>
      <c r="D299" s="31">
        <f t="shared" si="5"/>
        <v>1.6</v>
      </c>
      <c r="E299" s="31">
        <v>1.6</v>
      </c>
      <c r="F299" s="31"/>
      <c r="G299" s="31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5"/>
      <c r="B300" s="29" t="s">
        <v>14</v>
      </c>
      <c r="C300" s="30" t="s">
        <v>23</v>
      </c>
      <c r="D300" s="31">
        <f t="shared" si="5"/>
        <v>200.6</v>
      </c>
      <c r="E300" s="31">
        <v>200.6</v>
      </c>
      <c r="F300" s="31">
        <v>162.19999999999999</v>
      </c>
      <c r="G300" s="31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5"/>
      <c r="B301" s="29" t="s">
        <v>18</v>
      </c>
      <c r="C301" s="30" t="s">
        <v>23</v>
      </c>
      <c r="D301" s="31">
        <f t="shared" ref="D301:D349" si="10">SUM(G301+E301)</f>
        <v>5.2</v>
      </c>
      <c r="E301" s="31">
        <v>5.2</v>
      </c>
      <c r="F301" s="31"/>
      <c r="G301" s="39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5" customHeight="1" x14ac:dyDescent="0.25">
      <c r="A302" s="75" t="s">
        <v>118</v>
      </c>
      <c r="B302" s="40" t="s">
        <v>121</v>
      </c>
      <c r="C302" s="41"/>
      <c r="D302" s="42">
        <f t="shared" si="10"/>
        <v>133.20000000000002</v>
      </c>
      <c r="E302" s="42">
        <f>SUM(E303+E304+E305)</f>
        <v>133.20000000000002</v>
      </c>
      <c r="F302" s="42">
        <f>SUM(F303+F304+F305)</f>
        <v>103</v>
      </c>
      <c r="G302" s="43">
        <f>SUM(G303+G304+G305)</f>
        <v>0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5"/>
      <c r="B303" s="29" t="s">
        <v>154</v>
      </c>
      <c r="C303" s="30" t="s">
        <v>20</v>
      </c>
      <c r="D303" s="31">
        <f t="shared" si="10"/>
        <v>0.30000000000000004</v>
      </c>
      <c r="E303" s="31">
        <v>0.30000000000000004</v>
      </c>
      <c r="F303" s="31"/>
      <c r="G303" s="31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5"/>
      <c r="B304" s="29" t="s">
        <v>14</v>
      </c>
      <c r="C304" s="30" t="s">
        <v>23</v>
      </c>
      <c r="D304" s="31">
        <f t="shared" si="10"/>
        <v>130.4</v>
      </c>
      <c r="E304" s="31">
        <v>130.4</v>
      </c>
      <c r="F304" s="31">
        <v>103</v>
      </c>
      <c r="G304" s="39"/>
      <c r="H304" s="7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75"/>
      <c r="B305" s="29" t="s">
        <v>18</v>
      </c>
      <c r="C305" s="30" t="s">
        <v>23</v>
      </c>
      <c r="D305" s="31">
        <f t="shared" si="10"/>
        <v>2.5</v>
      </c>
      <c r="E305" s="31">
        <v>2.5</v>
      </c>
      <c r="F305" s="31"/>
      <c r="G305" s="39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5" customHeight="1" x14ac:dyDescent="0.25">
      <c r="A306" s="75" t="s">
        <v>120</v>
      </c>
      <c r="B306" s="40" t="s">
        <v>123</v>
      </c>
      <c r="C306" s="41"/>
      <c r="D306" s="42">
        <f t="shared" si="10"/>
        <v>156.9</v>
      </c>
      <c r="E306" s="42">
        <f>SUM(E307+E308+E309)</f>
        <v>156.9</v>
      </c>
      <c r="F306" s="42">
        <f>SUM(F307+F308+F309)</f>
        <v>112.6</v>
      </c>
      <c r="G306" s="43">
        <f>SUM(G307+G308+G309)</f>
        <v>0</v>
      </c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5"/>
      <c r="B307" s="29" t="s">
        <v>154</v>
      </c>
      <c r="C307" s="30" t="s">
        <v>20</v>
      </c>
      <c r="D307" s="31">
        <f t="shared" si="10"/>
        <v>10.3</v>
      </c>
      <c r="E307" s="31">
        <v>10.3</v>
      </c>
      <c r="F307" s="31"/>
      <c r="G307" s="31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5"/>
      <c r="B308" s="29" t="s">
        <v>14</v>
      </c>
      <c r="C308" s="30" t="s">
        <v>23</v>
      </c>
      <c r="D308" s="31">
        <f t="shared" si="10"/>
        <v>143.1</v>
      </c>
      <c r="E308" s="31">
        <v>143.1</v>
      </c>
      <c r="F308" s="31">
        <v>112.6</v>
      </c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75"/>
      <c r="B309" s="29" t="s">
        <v>18</v>
      </c>
      <c r="C309" s="30" t="s">
        <v>23</v>
      </c>
      <c r="D309" s="31">
        <f t="shared" si="10"/>
        <v>3.5</v>
      </c>
      <c r="E309" s="31">
        <v>3.5</v>
      </c>
      <c r="F309" s="31"/>
      <c r="G309" s="39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5" customHeight="1" x14ac:dyDescent="0.25">
      <c r="A310" s="75" t="s">
        <v>122</v>
      </c>
      <c r="B310" s="40" t="s">
        <v>125</v>
      </c>
      <c r="C310" s="41"/>
      <c r="D310" s="42">
        <f t="shared" si="10"/>
        <v>100</v>
      </c>
      <c r="E310" s="42">
        <f>SUM(E311+E312)</f>
        <v>100</v>
      </c>
      <c r="F310" s="42">
        <f>SUM(F311+F312)</f>
        <v>74.400000000000006</v>
      </c>
      <c r="G310" s="43">
        <f>SUM(G311+G312)</f>
        <v>0</v>
      </c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5"/>
      <c r="B311" s="29" t="s">
        <v>14</v>
      </c>
      <c r="C311" s="30" t="s">
        <v>23</v>
      </c>
      <c r="D311" s="31">
        <f t="shared" si="10"/>
        <v>99.6</v>
      </c>
      <c r="E311" s="31">
        <v>99.6</v>
      </c>
      <c r="F311" s="31">
        <v>74.400000000000006</v>
      </c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5"/>
      <c r="B312" s="29" t="s">
        <v>18</v>
      </c>
      <c r="C312" s="30" t="s">
        <v>23</v>
      </c>
      <c r="D312" s="31">
        <f t="shared" si="10"/>
        <v>0.4</v>
      </c>
      <c r="E312" s="31">
        <v>0.4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5" t="s">
        <v>124</v>
      </c>
      <c r="B313" s="40" t="s">
        <v>127</v>
      </c>
      <c r="C313" s="41"/>
      <c r="D313" s="42">
        <f t="shared" si="10"/>
        <v>139.69999999999999</v>
      </c>
      <c r="E313" s="42">
        <f>SUM(E314+E315+E316)</f>
        <v>139.69999999999999</v>
      </c>
      <c r="F313" s="42">
        <f>SUM(F314+F315+F316)</f>
        <v>105.7</v>
      </c>
      <c r="G313" s="43">
        <f>SUM(G314+G315+G316)</f>
        <v>0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5"/>
      <c r="B314" s="29" t="s">
        <v>154</v>
      </c>
      <c r="C314" s="30" t="s">
        <v>20</v>
      </c>
      <c r="D314" s="31">
        <f t="shared" si="10"/>
        <v>7.2</v>
      </c>
      <c r="E314" s="31">
        <v>7.2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5"/>
      <c r="B315" s="29" t="s">
        <v>14</v>
      </c>
      <c r="C315" s="30" t="s">
        <v>23</v>
      </c>
      <c r="D315" s="31">
        <f t="shared" si="10"/>
        <v>131</v>
      </c>
      <c r="E315" s="31">
        <v>131</v>
      </c>
      <c r="F315" s="31">
        <v>105.7</v>
      </c>
      <c r="G315" s="39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5"/>
      <c r="B316" s="29" t="s">
        <v>18</v>
      </c>
      <c r="C316" s="30" t="s">
        <v>23</v>
      </c>
      <c r="D316" s="31">
        <f t="shared" si="10"/>
        <v>1.5</v>
      </c>
      <c r="E316" s="31">
        <v>1.5</v>
      </c>
      <c r="F316" s="31"/>
      <c r="G316" s="39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5" t="s">
        <v>126</v>
      </c>
      <c r="B317" s="40" t="s">
        <v>129</v>
      </c>
      <c r="C317" s="41"/>
      <c r="D317" s="42">
        <f t="shared" si="10"/>
        <v>141.6</v>
      </c>
      <c r="E317" s="42">
        <f>SUM(E319+E318+E320)</f>
        <v>141.6</v>
      </c>
      <c r="F317" s="42">
        <f>SUM(F319+F318+F320)</f>
        <v>100.8</v>
      </c>
      <c r="G317" s="43">
        <f>SUM(G319+G318+G320)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5"/>
      <c r="B318" s="29" t="s">
        <v>154</v>
      </c>
      <c r="C318" s="30" t="s">
        <v>20</v>
      </c>
      <c r="D318" s="31">
        <f>SUM(G318+E318)</f>
        <v>9.9</v>
      </c>
      <c r="E318" s="31">
        <v>9.9</v>
      </c>
      <c r="F318" s="31"/>
      <c r="G318" s="43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5"/>
      <c r="B319" s="29" t="s">
        <v>14</v>
      </c>
      <c r="C319" s="30" t="s">
        <v>23</v>
      </c>
      <c r="D319" s="31">
        <f t="shared" si="10"/>
        <v>126.7</v>
      </c>
      <c r="E319" s="31">
        <v>126.7</v>
      </c>
      <c r="F319" s="31">
        <v>100.8</v>
      </c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5"/>
      <c r="B320" s="29" t="s">
        <v>18</v>
      </c>
      <c r="C320" s="30" t="s">
        <v>23</v>
      </c>
      <c r="D320" s="31">
        <f t="shared" si="10"/>
        <v>5</v>
      </c>
      <c r="E320" s="31">
        <v>5</v>
      </c>
      <c r="F320" s="31"/>
      <c r="G320" s="39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5" customHeight="1" x14ac:dyDescent="0.25">
      <c r="A321" s="75" t="s">
        <v>128</v>
      </c>
      <c r="B321" s="40" t="s">
        <v>131</v>
      </c>
      <c r="C321" s="41"/>
      <c r="D321" s="42">
        <f t="shared" si="10"/>
        <v>145.4</v>
      </c>
      <c r="E321" s="42">
        <f>SUM(E322+E323+E324)</f>
        <v>139.4</v>
      </c>
      <c r="F321" s="42">
        <f>SUM(F322+F323+F324)</f>
        <v>79.2</v>
      </c>
      <c r="G321" s="42">
        <f>SUM(G322+G323+G324)</f>
        <v>6</v>
      </c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5"/>
      <c r="B322" s="29" t="s">
        <v>154</v>
      </c>
      <c r="C322" s="30" t="s">
        <v>20</v>
      </c>
      <c r="D322" s="31">
        <f t="shared" si="10"/>
        <v>6.2</v>
      </c>
      <c r="E322" s="31">
        <v>6.2</v>
      </c>
      <c r="F322" s="31"/>
      <c r="G322" s="31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5"/>
      <c r="B323" s="29" t="s">
        <v>14</v>
      </c>
      <c r="C323" s="30" t="s">
        <v>23</v>
      </c>
      <c r="D323" s="31">
        <f t="shared" si="10"/>
        <v>113.6</v>
      </c>
      <c r="E323" s="31">
        <v>113.6</v>
      </c>
      <c r="F323" s="31">
        <v>79.2</v>
      </c>
      <c r="G323" s="31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5"/>
      <c r="B324" s="29" t="s">
        <v>18</v>
      </c>
      <c r="C324" s="30" t="s">
        <v>23</v>
      </c>
      <c r="D324" s="31">
        <f t="shared" si="10"/>
        <v>25.6</v>
      </c>
      <c r="E324" s="31">
        <v>19.600000000000001</v>
      </c>
      <c r="F324" s="31"/>
      <c r="G324" s="31">
        <v>6</v>
      </c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5" customHeight="1" x14ac:dyDescent="0.25">
      <c r="A325" s="75" t="s">
        <v>130</v>
      </c>
      <c r="B325" s="40" t="s">
        <v>133</v>
      </c>
      <c r="C325" s="41"/>
      <c r="D325" s="42">
        <f t="shared" si="10"/>
        <v>122</v>
      </c>
      <c r="E325" s="42">
        <f>SUM(E326+E327+E328)</f>
        <v>122</v>
      </c>
      <c r="F325" s="42">
        <f>SUM(F326+F327+F328)</f>
        <v>92.8</v>
      </c>
      <c r="G325" s="43">
        <f>SUM(G326+G327+G328)</f>
        <v>0</v>
      </c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5"/>
      <c r="B326" s="29" t="s">
        <v>154</v>
      </c>
      <c r="C326" s="30" t="s">
        <v>20</v>
      </c>
      <c r="D326" s="31">
        <f t="shared" si="10"/>
        <v>2.5</v>
      </c>
      <c r="E326" s="31">
        <v>2.5</v>
      </c>
      <c r="F326" s="31"/>
      <c r="G326" s="31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5"/>
      <c r="B327" s="29" t="s">
        <v>14</v>
      </c>
      <c r="C327" s="30" t="s">
        <v>23</v>
      </c>
      <c r="D327" s="31">
        <f t="shared" si="10"/>
        <v>118.2</v>
      </c>
      <c r="E327" s="31">
        <v>118.2</v>
      </c>
      <c r="F327" s="31">
        <v>92.8</v>
      </c>
      <c r="G327" s="39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5"/>
      <c r="B328" s="29" t="s">
        <v>18</v>
      </c>
      <c r="C328" s="30" t="s">
        <v>23</v>
      </c>
      <c r="D328" s="31">
        <f t="shared" si="10"/>
        <v>1.3</v>
      </c>
      <c r="E328" s="31">
        <v>1.3</v>
      </c>
      <c r="F328" s="31"/>
      <c r="G328" s="39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5" customHeight="1" x14ac:dyDescent="0.25">
      <c r="A329" s="75" t="s">
        <v>132</v>
      </c>
      <c r="B329" s="40" t="s">
        <v>135</v>
      </c>
      <c r="C329" s="41"/>
      <c r="D329" s="42">
        <f t="shared" si="10"/>
        <v>99.8</v>
      </c>
      <c r="E329" s="42">
        <f>SUM(E330+E331+E332)</f>
        <v>99.8</v>
      </c>
      <c r="F329" s="42">
        <f>SUM(F330+F331+F332)</f>
        <v>77.400000000000006</v>
      </c>
      <c r="G329" s="43">
        <f>SUM(G330+G331+G332)</f>
        <v>0</v>
      </c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5"/>
      <c r="B330" s="29" t="s">
        <v>154</v>
      </c>
      <c r="C330" s="30" t="s">
        <v>20</v>
      </c>
      <c r="D330" s="31">
        <f t="shared" si="10"/>
        <v>4.4000000000000004</v>
      </c>
      <c r="E330" s="31">
        <v>4.4000000000000004</v>
      </c>
      <c r="F330" s="31"/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5"/>
      <c r="B331" s="29" t="s">
        <v>14</v>
      </c>
      <c r="C331" s="30" t="s">
        <v>23</v>
      </c>
      <c r="D331" s="31">
        <f t="shared" si="10"/>
        <v>94.1</v>
      </c>
      <c r="E331" s="31">
        <v>94.1</v>
      </c>
      <c r="F331" s="31">
        <v>77.400000000000006</v>
      </c>
      <c r="G331" s="39"/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75"/>
      <c r="B332" s="29" t="s">
        <v>18</v>
      </c>
      <c r="C332" s="30" t="s">
        <v>23</v>
      </c>
      <c r="D332" s="31">
        <f t="shared" si="10"/>
        <v>1.3</v>
      </c>
      <c r="E332" s="31">
        <v>1.3</v>
      </c>
      <c r="F332" s="31"/>
      <c r="G332" s="39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5" customHeight="1" x14ac:dyDescent="0.25">
      <c r="A333" s="75" t="s">
        <v>134</v>
      </c>
      <c r="B333" s="40" t="s">
        <v>137</v>
      </c>
      <c r="C333" s="41"/>
      <c r="D333" s="42">
        <f t="shared" si="10"/>
        <v>1452.3</v>
      </c>
      <c r="E333" s="42">
        <f>SUM(E334:E339)</f>
        <v>1132</v>
      </c>
      <c r="F333" s="42">
        <f>SUM(F334:F339)</f>
        <v>881.8</v>
      </c>
      <c r="G333" s="42">
        <f>SUM(G334:G339)</f>
        <v>320.3</v>
      </c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5"/>
      <c r="B334" s="36" t="s">
        <v>19</v>
      </c>
      <c r="C334" s="30" t="s">
        <v>15</v>
      </c>
      <c r="D334" s="31">
        <f t="shared" si="10"/>
        <v>148</v>
      </c>
      <c r="E334" s="31">
        <v>148</v>
      </c>
      <c r="F334" s="31">
        <v>132.6</v>
      </c>
      <c r="G334" s="31"/>
      <c r="H334" s="7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5"/>
      <c r="B335" s="29" t="s">
        <v>21</v>
      </c>
      <c r="C335" s="30" t="s">
        <v>26</v>
      </c>
      <c r="D335" s="31">
        <f t="shared" si="10"/>
        <v>400.9</v>
      </c>
      <c r="E335" s="31">
        <v>128.6</v>
      </c>
      <c r="F335" s="31">
        <v>101</v>
      </c>
      <c r="G335" s="31">
        <v>272.3</v>
      </c>
      <c r="H335" s="7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75"/>
      <c r="B336" s="29" t="s">
        <v>25</v>
      </c>
      <c r="C336" s="30" t="s">
        <v>26</v>
      </c>
      <c r="D336" s="31">
        <f t="shared" si="10"/>
        <v>571.20000000000005</v>
      </c>
      <c r="E336" s="31">
        <v>571.20000000000005</v>
      </c>
      <c r="F336" s="31">
        <v>515.6</v>
      </c>
      <c r="G336" s="31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5"/>
      <c r="B337" s="29" t="s">
        <v>151</v>
      </c>
      <c r="C337" s="30" t="s">
        <v>26</v>
      </c>
      <c r="D337" s="31">
        <f t="shared" si="10"/>
        <v>49</v>
      </c>
      <c r="E337" s="31">
        <v>1</v>
      </c>
      <c r="F337" s="31"/>
      <c r="G337" s="31">
        <v>48</v>
      </c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5"/>
      <c r="B338" s="36" t="s">
        <v>19</v>
      </c>
      <c r="C338" s="30" t="s">
        <v>26</v>
      </c>
      <c r="D338" s="31">
        <f t="shared" si="10"/>
        <v>80.8</v>
      </c>
      <c r="E338" s="31">
        <v>80.8</v>
      </c>
      <c r="F338" s="31">
        <v>77.3</v>
      </c>
      <c r="G338" s="31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5"/>
      <c r="B339" s="29" t="s">
        <v>18</v>
      </c>
      <c r="C339" s="30" t="s">
        <v>26</v>
      </c>
      <c r="D339" s="31">
        <f t="shared" si="10"/>
        <v>202.4</v>
      </c>
      <c r="E339" s="31">
        <v>202.4</v>
      </c>
      <c r="F339" s="31">
        <v>55.3</v>
      </c>
      <c r="G339" s="39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5" customHeight="1" x14ac:dyDescent="0.25">
      <c r="A340" s="75" t="s">
        <v>136</v>
      </c>
      <c r="B340" s="40" t="s">
        <v>139</v>
      </c>
      <c r="C340" s="41"/>
      <c r="D340" s="42">
        <f t="shared" si="10"/>
        <v>536.79999999999995</v>
      </c>
      <c r="E340" s="42">
        <f>SUM(E341:E343)</f>
        <v>535</v>
      </c>
      <c r="F340" s="42">
        <f>SUM(F341:F343)</f>
        <v>404.2</v>
      </c>
      <c r="G340" s="42">
        <f>SUM(G341:G343)</f>
        <v>1.8</v>
      </c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5"/>
      <c r="B341" s="29" t="s">
        <v>163</v>
      </c>
      <c r="C341" s="30" t="s">
        <v>26</v>
      </c>
      <c r="D341" s="31">
        <f t="shared" si="10"/>
        <v>48.3</v>
      </c>
      <c r="E341" s="31">
        <v>46.5</v>
      </c>
      <c r="F341" s="31">
        <v>42.2</v>
      </c>
      <c r="G341" s="31">
        <v>1.8</v>
      </c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5"/>
      <c r="B342" s="29" t="s">
        <v>25</v>
      </c>
      <c r="C342" s="30" t="s">
        <v>26</v>
      </c>
      <c r="D342" s="31">
        <f t="shared" si="10"/>
        <v>483.5</v>
      </c>
      <c r="E342" s="31">
        <v>483.5</v>
      </c>
      <c r="F342" s="31">
        <v>362</v>
      </c>
      <c r="G342" s="31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5"/>
      <c r="B343" s="29" t="s">
        <v>18</v>
      </c>
      <c r="C343" s="30" t="s">
        <v>26</v>
      </c>
      <c r="D343" s="31">
        <f t="shared" si="10"/>
        <v>5</v>
      </c>
      <c r="E343" s="31">
        <v>5</v>
      </c>
      <c r="F343" s="31"/>
      <c r="G343" s="39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5" customHeight="1" x14ac:dyDescent="0.25">
      <c r="A344" s="74" t="s">
        <v>138</v>
      </c>
      <c r="B344" s="40" t="s">
        <v>140</v>
      </c>
      <c r="C344" s="41"/>
      <c r="D344" s="42">
        <f t="shared" si="10"/>
        <v>419</v>
      </c>
      <c r="E344" s="42">
        <f>SUM(E345:E349)</f>
        <v>419</v>
      </c>
      <c r="F344" s="42">
        <f>SUM(F345:F349)</f>
        <v>257.39999999999998</v>
      </c>
      <c r="G344" s="43">
        <f>SUM(G345:G349)</f>
        <v>0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4"/>
      <c r="B345" s="29" t="s">
        <v>14</v>
      </c>
      <c r="C345" s="30" t="s">
        <v>27</v>
      </c>
      <c r="D345" s="31">
        <f t="shared" si="10"/>
        <v>2.1</v>
      </c>
      <c r="E345" s="31">
        <v>2.1</v>
      </c>
      <c r="F345" s="31"/>
      <c r="G345" s="31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4"/>
      <c r="B346" s="29" t="s">
        <v>25</v>
      </c>
      <c r="C346" s="49" t="s">
        <v>27</v>
      </c>
      <c r="D346" s="50">
        <f t="shared" si="10"/>
        <v>3.9</v>
      </c>
      <c r="E346" s="50">
        <v>3.9</v>
      </c>
      <c r="F346" s="50"/>
      <c r="G346" s="50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2.75" customHeight="1" x14ac:dyDescent="0.25">
      <c r="A347" s="74"/>
      <c r="B347" s="29" t="s">
        <v>21</v>
      </c>
      <c r="C347" s="49" t="s">
        <v>27</v>
      </c>
      <c r="D347" s="50">
        <f t="shared" si="10"/>
        <v>41.2</v>
      </c>
      <c r="E347" s="50">
        <v>41.2</v>
      </c>
      <c r="F347" s="50">
        <v>5.3</v>
      </c>
      <c r="G347" s="50"/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4"/>
      <c r="B348" s="29" t="s">
        <v>22</v>
      </c>
      <c r="C348" s="49" t="s">
        <v>27</v>
      </c>
      <c r="D348" s="50">
        <f t="shared" si="10"/>
        <v>3.9</v>
      </c>
      <c r="E348" s="50">
        <v>3.9</v>
      </c>
      <c r="F348" s="50"/>
      <c r="G348" s="50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4"/>
      <c r="B349" s="51" t="s">
        <v>19</v>
      </c>
      <c r="C349" s="49" t="s">
        <v>27</v>
      </c>
      <c r="D349" s="50">
        <f t="shared" si="10"/>
        <v>367.9</v>
      </c>
      <c r="E349" s="50">
        <v>367.9</v>
      </c>
      <c r="F349" s="50">
        <v>252.1</v>
      </c>
      <c r="G349" s="50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8" customHeight="1" x14ac:dyDescent="0.25">
      <c r="A350" s="77" t="s">
        <v>141</v>
      </c>
      <c r="B350" s="77"/>
      <c r="C350" s="52"/>
      <c r="D350" s="53">
        <f>SUM(G350+E350)</f>
        <v>40862.399999999994</v>
      </c>
      <c r="E350" s="53">
        <f>SUM(E404+E398+E391+E383+E374+E368+E357+E351)</f>
        <v>32291.999999999996</v>
      </c>
      <c r="F350" s="53">
        <f>SUM(F404+F398+F391+F383+F374+F368+F357+F351)</f>
        <v>19359.400000000001</v>
      </c>
      <c r="G350" s="53">
        <f>SUM(G404+G398+G391+G383+G374+G368+G357+G351)</f>
        <v>8570.4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3" t="s">
        <v>142</v>
      </c>
      <c r="B351" s="73"/>
      <c r="C351" s="54" t="s">
        <v>15</v>
      </c>
      <c r="D351" s="55">
        <f>SUM(G351+E351)</f>
        <v>6945.4</v>
      </c>
      <c r="E351" s="55">
        <f t="shared" ref="E351:F351" si="11">SUM(E352:E356)</f>
        <v>6205.7999999999993</v>
      </c>
      <c r="F351" s="55">
        <f t="shared" si="11"/>
        <v>4444.8999999999996</v>
      </c>
      <c r="G351" s="55">
        <f>SUM(G352:G356)</f>
        <v>739.60000000000014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6"/>
      <c r="B352" s="57" t="s">
        <v>21</v>
      </c>
      <c r="C352" s="54"/>
      <c r="D352" s="31">
        <f>SUM(G352+E352)</f>
        <v>105.80000000000001</v>
      </c>
      <c r="E352" s="58">
        <f>SUM(E20)</f>
        <v>40.1</v>
      </c>
      <c r="F352" s="58"/>
      <c r="G352" s="58">
        <f>SUM(G20)</f>
        <v>65.7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60" t="s">
        <v>14</v>
      </c>
      <c r="C353" s="61"/>
      <c r="D353" s="31">
        <f>SUM(G353+E353)</f>
        <v>4225.9999999999991</v>
      </c>
      <c r="E353" s="31">
        <f>SUM(E14+E16+E58+E63+E68+E73+E78+E83+E88+E93+E99+E104+E109+E115+E120)</f>
        <v>3574.7999999999993</v>
      </c>
      <c r="F353" s="31">
        <f>SUM(F14+F16+F58+F63+F68+F73+F78+F83+F88+F93+F99+F104+F109+F115+F120)</f>
        <v>2860.7</v>
      </c>
      <c r="G353" s="31">
        <f>SUM(G14+G16+G58+G63+G68+G73+G78+G83+G88+G93+G99+G104+G109+G115+G120)</f>
        <v>651.20000000000005</v>
      </c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161</v>
      </c>
      <c r="C354" s="61"/>
      <c r="D354" s="31">
        <f>SUM(G354+E354)</f>
        <v>13.9</v>
      </c>
      <c r="E354" s="31">
        <f t="shared" ref="E354:F354" si="12">SUM(E19)</f>
        <v>13.9</v>
      </c>
      <c r="F354" s="31">
        <f t="shared" si="12"/>
        <v>13.7</v>
      </c>
      <c r="G354" s="31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18</v>
      </c>
      <c r="C355" s="61"/>
      <c r="D355" s="31">
        <f t="shared" ref="D355:D382" si="13">SUM(G355+E355)</f>
        <v>27.5</v>
      </c>
      <c r="E355" s="31">
        <f>SUM(E17)</f>
        <v>4.8</v>
      </c>
      <c r="F355" s="31"/>
      <c r="G355" s="31">
        <f>SUM(G17)</f>
        <v>22.7</v>
      </c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36" t="s">
        <v>19</v>
      </c>
      <c r="C356" s="61"/>
      <c r="D356" s="31">
        <f t="shared" si="13"/>
        <v>2572.1999999999998</v>
      </c>
      <c r="E356" s="31">
        <f>SUM(E18+E121+E123+E129+E135+E141+E148+E154+E160+E166+E172+E178+E183+E189+E195+E200+E205+E211+E216+E221+E228+E239+E244+E254+E259+E334+E249+E234)</f>
        <v>2572.1999999999998</v>
      </c>
      <c r="F356" s="31">
        <f>SUM(F18+F121+F123+F129+F135+F141+F148+F154+F160+F166+F172+F178+F183+F189+F195+F200+F205+F211+F216+F221+F228+F239+F244+F254+F259+F334+F249+F234)</f>
        <v>1570.5</v>
      </c>
      <c r="G356" s="31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71" t="s">
        <v>143</v>
      </c>
      <c r="B357" s="71"/>
      <c r="C357" s="54" t="s">
        <v>20</v>
      </c>
      <c r="D357" s="55">
        <f>SUM(G357+E357)</f>
        <v>15042.400000000001</v>
      </c>
      <c r="E357" s="55">
        <f>SUM(E358:E367)</f>
        <v>14035.2</v>
      </c>
      <c r="F357" s="55">
        <f>SUM(F358:F367)</f>
        <v>11121.300000000001</v>
      </c>
      <c r="G357" s="55">
        <f>SUM(G358:G367)</f>
        <v>1007.2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14</v>
      </c>
      <c r="C358" s="61"/>
      <c r="D358" s="31">
        <f t="shared" si="13"/>
        <v>6874.2</v>
      </c>
      <c r="E358" s="31">
        <f>SUM(E21+E124+E130+E136+E142+E149+E155+E161+E167+E173+E179+E184+E190+E196+E201+E206+E212+E217+E224+E229+E235+E240+E245+E250+E255+E260+E264+E270+E276)</f>
        <v>6514.3</v>
      </c>
      <c r="F358" s="31">
        <f>SUM(F21+F124+F130+F136+F142+F149+F155+F161+F167+F173+F179+F184+F190+F196+F201+F206+F212+F217+F224+F229+F235+F240+F245+F250+F255+F260+F264+F270+F276)</f>
        <v>4595.5</v>
      </c>
      <c r="G358" s="31">
        <f>SUM(G21+G124+G130+G136+G142+G149+G155+G161+G167+G173+G179+G184+G190+G196+G201+G206+G212+G217+G224+G229+G235+G240+G245+G250+G255+G260+G264+G270+G276)</f>
        <v>359.90000000000003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25</v>
      </c>
      <c r="C359" s="61"/>
      <c r="D359" s="31">
        <f t="shared" si="13"/>
        <v>165.70000000000002</v>
      </c>
      <c r="E359" s="31">
        <f>SUM(E126+E132+E138+E144+E151+E157+E163+E175+E186+E192+E208)</f>
        <v>165.70000000000002</v>
      </c>
      <c r="F359" s="31"/>
      <c r="G359" s="31"/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21</v>
      </c>
      <c r="C360" s="61"/>
      <c r="D360" s="31">
        <f t="shared" si="13"/>
        <v>334.1</v>
      </c>
      <c r="E360" s="31">
        <f>SUM(E22+E222+E273)</f>
        <v>67.599999999999994</v>
      </c>
      <c r="F360" s="31">
        <f>SUM(F22+F222+F273)</f>
        <v>41.5</v>
      </c>
      <c r="G360" s="31">
        <f>SUM(G22+G222+G273)</f>
        <v>266.5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154</v>
      </c>
      <c r="C361" s="61"/>
      <c r="D361" s="31">
        <f t="shared" si="13"/>
        <v>119.10000000000001</v>
      </c>
      <c r="E361" s="31">
        <f>SUM(E23+E274+E281+E285+E293+E299+E303+E307+E314+E318+E322+E326+E330+E289)</f>
        <v>119.10000000000001</v>
      </c>
      <c r="F361" s="31">
        <f>SUM(F23+F274+F281+F285+F293+F299+F303+F307+F314+F318+F322+F326+F330+F289)</f>
        <v>5.2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22</v>
      </c>
      <c r="C362" s="61"/>
      <c r="D362" s="31">
        <f t="shared" si="13"/>
        <v>27.599999999999998</v>
      </c>
      <c r="E362" s="31"/>
      <c r="F362" s="31"/>
      <c r="G362" s="31">
        <f>SUM(G24+G223)</f>
        <v>27.599999999999998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155</v>
      </c>
      <c r="C363" s="62"/>
      <c r="D363" s="31">
        <f t="shared" si="13"/>
        <v>6825.2</v>
      </c>
      <c r="E363" s="31">
        <f>SUM(E125+E131+E137+E143+E150+E156+E162+E168+E174+E180+E185+E191+E197+E202+E207+E213+E218+E225+E230+E236+E241+E246+E251+E256+E261+E271+E277+E25)</f>
        <v>6825.2</v>
      </c>
      <c r="F363" s="31">
        <f>SUM(F125+F131+F137+F143+F150+F156+F162+F168+F174+F180+F185+F191+F197+F202+F207+F213+F218+F225+F230+F236+F241+F246+F251+F256+F261+F271+F277+F25)</f>
        <v>6462.2000000000016</v>
      </c>
      <c r="G363" s="31"/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29" t="s">
        <v>150</v>
      </c>
      <c r="C364" s="62"/>
      <c r="D364" s="31">
        <f t="shared" si="13"/>
        <v>313.39999999999998</v>
      </c>
      <c r="E364" s="31"/>
      <c r="F364" s="31"/>
      <c r="G364" s="31">
        <f>SUM(G26+G231+G145)</f>
        <v>313.39999999999998</v>
      </c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59"/>
      <c r="B365" s="29" t="s">
        <v>151</v>
      </c>
      <c r="C365" s="62"/>
      <c r="D365" s="31">
        <f t="shared" si="13"/>
        <v>37.799999999999997</v>
      </c>
      <c r="E365" s="31">
        <f>SUM(E27)</f>
        <v>1</v>
      </c>
      <c r="F365" s="31"/>
      <c r="G365" s="31">
        <f>SUM(G27+G275)</f>
        <v>36.799999999999997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161</v>
      </c>
      <c r="C366" s="62"/>
      <c r="D366" s="31">
        <f t="shared" si="13"/>
        <v>15.8</v>
      </c>
      <c r="E366" s="31">
        <f t="shared" ref="E366:F366" si="14">SUM(E278)</f>
        <v>15.8</v>
      </c>
      <c r="F366" s="31">
        <f t="shared" si="14"/>
        <v>15.6</v>
      </c>
      <c r="G366" s="31"/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18</v>
      </c>
      <c r="C367" s="62"/>
      <c r="D367" s="31">
        <f t="shared" si="13"/>
        <v>329.5</v>
      </c>
      <c r="E367" s="31">
        <f>SUM(E127+E133+E139+E146+E152+E158+E164+E169+E176+E181+E187+E193+E198+E203+E209+E214+E219+E226+E232+E237+E242+E247+E252+E257+E262+E265+E279)</f>
        <v>326.5</v>
      </c>
      <c r="F367" s="31">
        <f>SUM(F127+F133+F139+F146+F152+F158+F164+F169+F176+F181+F187+F193+F198+F203+F209+F214+F219+F226+F232+F237+F242+F247+F252+F257+F262+F265+F279)</f>
        <v>1.3</v>
      </c>
      <c r="G367" s="31">
        <f>SUM(G127+G133+G139+G146+G152+G158+G164+G169+G176+G181+G187+G193+G198+G203+G209+G214+G219+G226+G232+G237+G242+G247+G252+G257+G262+G265+G279)</f>
        <v>3</v>
      </c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71" t="s">
        <v>144</v>
      </c>
      <c r="B368" s="71"/>
      <c r="C368" s="54" t="s">
        <v>23</v>
      </c>
      <c r="D368" s="55">
        <f>SUM(G368+E368)</f>
        <v>4575.8999999999996</v>
      </c>
      <c r="E368" s="55">
        <f>SUM(E369+E370+E371+E372+E373)</f>
        <v>2987.1999999999994</v>
      </c>
      <c r="F368" s="55">
        <f>SUM(F369+F370+F371+F372+F373)</f>
        <v>1989.2999999999997</v>
      </c>
      <c r="G368" s="55">
        <f>SUM(G369+G370+G371+G372+G373)</f>
        <v>1588.7</v>
      </c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6"/>
      <c r="B369" s="57" t="s">
        <v>21</v>
      </c>
      <c r="C369" s="54"/>
      <c r="D369" s="31">
        <f t="shared" si="13"/>
        <v>1270.3000000000002</v>
      </c>
      <c r="E369" s="58">
        <f>SUM(E29+E266+E294)</f>
        <v>13.4</v>
      </c>
      <c r="F369" s="58">
        <f>SUM(F29+F266+F294)</f>
        <v>9.3000000000000007</v>
      </c>
      <c r="G369" s="58">
        <f>SUM(G29+G266+G294)</f>
        <v>1256.9000000000001</v>
      </c>
      <c r="S369" s="19"/>
      <c r="T369" s="19"/>
      <c r="U369" s="18"/>
      <c r="V369" s="18"/>
    </row>
    <row r="370" spans="1:22" ht="15" customHeight="1" x14ac:dyDescent="0.25">
      <c r="A370" s="56"/>
      <c r="B370" s="29" t="s">
        <v>22</v>
      </c>
      <c r="C370" s="54"/>
      <c r="D370" s="31">
        <f t="shared" si="13"/>
        <v>114.8</v>
      </c>
      <c r="E370" s="58">
        <f>SUM(E267+E30+E295)</f>
        <v>0.70000000000000007</v>
      </c>
      <c r="F370" s="58"/>
      <c r="G370" s="58">
        <f>SUM(G267+G30+G295)</f>
        <v>114.1</v>
      </c>
      <c r="S370" s="19"/>
      <c r="T370" s="19"/>
      <c r="U370" s="18"/>
      <c r="V370" s="18"/>
    </row>
    <row r="371" spans="1:22" ht="15" customHeight="1" x14ac:dyDescent="0.25">
      <c r="A371" s="59"/>
      <c r="B371" s="29" t="s">
        <v>14</v>
      </c>
      <c r="C371" s="61"/>
      <c r="D371" s="31">
        <f t="shared" si="13"/>
        <v>3035.5999999999995</v>
      </c>
      <c r="E371" s="31">
        <f>SUM(E282+E286+E290+E296+E300+E304+E308+E311+E315+E323+E319+E327+E331+E28+E268)</f>
        <v>2923.1999999999994</v>
      </c>
      <c r="F371" s="31">
        <f>SUM(F282+F286+F290+F296+F300+F304+F308+F311+F315+F323+F319+F327+F331+F28+F268)</f>
        <v>1979.9999999999998</v>
      </c>
      <c r="G371" s="31">
        <f>SUM(G282+G286+G290+G296+G300+G304+G308+G311+G315+G323+G319+G327+G331+G28+G268)</f>
        <v>112.39999999999999</v>
      </c>
      <c r="S371" s="19"/>
      <c r="T371" s="19"/>
      <c r="U371" s="18"/>
      <c r="V371" s="18"/>
    </row>
    <row r="372" spans="1:22" ht="15" customHeight="1" x14ac:dyDescent="0.25">
      <c r="A372" s="59"/>
      <c r="B372" s="29" t="s">
        <v>151</v>
      </c>
      <c r="C372" s="61"/>
      <c r="D372" s="31">
        <f t="shared" si="13"/>
        <v>99.3</v>
      </c>
      <c r="E372" s="31"/>
      <c r="F372" s="31"/>
      <c r="G372" s="31">
        <f>SUM(G31)</f>
        <v>99.3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18</v>
      </c>
      <c r="C373" s="61"/>
      <c r="D373" s="31">
        <f t="shared" si="13"/>
        <v>55.899999999999991</v>
      </c>
      <c r="E373" s="31">
        <f>SUM(E283+E287+E291+E297+E301+E305+E309+E312+E316+E320+E324+E328+E332)</f>
        <v>49.899999999999991</v>
      </c>
      <c r="F373" s="31"/>
      <c r="G373" s="31">
        <f>SUM(G283+G287+G291+G297+G301+G305+G309+G312+G316+G320+G324+G328+G332)</f>
        <v>6</v>
      </c>
      <c r="S373" s="19"/>
      <c r="T373" s="19"/>
      <c r="U373" s="18"/>
      <c r="V373" s="18"/>
    </row>
    <row r="374" spans="1:22" ht="15" customHeight="1" x14ac:dyDescent="0.25">
      <c r="A374" s="71" t="s">
        <v>145</v>
      </c>
      <c r="B374" s="71"/>
      <c r="C374" s="54" t="s">
        <v>24</v>
      </c>
      <c r="D374" s="55">
        <f>SUM(G374+E374)</f>
        <v>4646.3</v>
      </c>
      <c r="E374" s="55">
        <f t="shared" ref="E374:F374" si="15">SUM(E375:E382)</f>
        <v>1306.2</v>
      </c>
      <c r="F374" s="55">
        <f t="shared" si="15"/>
        <v>90</v>
      </c>
      <c r="G374" s="55">
        <f>SUM(G375:G382)</f>
        <v>3340.1</v>
      </c>
      <c r="S374" s="19"/>
      <c r="T374" s="19"/>
      <c r="U374" s="18"/>
      <c r="V374" s="18"/>
    </row>
    <row r="375" spans="1:22" ht="15" customHeight="1" x14ac:dyDescent="0.25">
      <c r="A375" s="56"/>
      <c r="B375" s="57" t="s">
        <v>21</v>
      </c>
      <c r="C375" s="54"/>
      <c r="D375" s="31">
        <f t="shared" si="13"/>
        <v>1032.8</v>
      </c>
      <c r="E375" s="55"/>
      <c r="F375" s="55"/>
      <c r="G375" s="58">
        <f>SUM(G33)</f>
        <v>1032.8</v>
      </c>
      <c r="S375" s="19"/>
      <c r="T375" s="19"/>
      <c r="U375" s="18"/>
      <c r="V375" s="18"/>
    </row>
    <row r="376" spans="1:22" ht="15" customHeight="1" x14ac:dyDescent="0.25">
      <c r="A376" s="56"/>
      <c r="B376" s="29" t="s">
        <v>22</v>
      </c>
      <c r="C376" s="54"/>
      <c r="D376" s="31">
        <f t="shared" si="13"/>
        <v>11.1</v>
      </c>
      <c r="E376" s="55"/>
      <c r="F376" s="55"/>
      <c r="G376" s="58">
        <f>SUM(G34)</f>
        <v>11.1</v>
      </c>
      <c r="S376" s="19"/>
      <c r="T376" s="19"/>
      <c r="U376" s="18"/>
      <c r="V376" s="18"/>
    </row>
    <row r="377" spans="1:22" ht="15" customHeight="1" x14ac:dyDescent="0.25">
      <c r="A377" s="63"/>
      <c r="B377" s="64" t="s">
        <v>14</v>
      </c>
      <c r="C377" s="61"/>
      <c r="D377" s="31">
        <f t="shared" si="13"/>
        <v>823.7</v>
      </c>
      <c r="E377" s="31">
        <f>SUM(E32+E59+E64+E69+E74+E79+E84+E89+E94+E100+E105+E110+E116)</f>
        <v>431.50000000000006</v>
      </c>
      <c r="F377" s="31">
        <f>SUM(F32+F59+F64+F69+F74+F79+F84+F89+F94+F100+F105+F110+F116)</f>
        <v>90</v>
      </c>
      <c r="G377" s="31">
        <f>SUM(G32+G59+G64+G69+G74+G79+G84+G89+G94+G100+G105+G110+G116+G170)</f>
        <v>392.19999999999993</v>
      </c>
      <c r="S377" s="19"/>
      <c r="T377" s="19"/>
      <c r="U377" s="18"/>
      <c r="V377" s="18"/>
    </row>
    <row r="378" spans="1:22" ht="15" customHeight="1" x14ac:dyDescent="0.25">
      <c r="A378" s="63"/>
      <c r="B378" s="51" t="s">
        <v>25</v>
      </c>
      <c r="C378" s="61"/>
      <c r="D378" s="31">
        <f t="shared" si="13"/>
        <v>11.8</v>
      </c>
      <c r="E378" s="31">
        <f>SUM(E95)</f>
        <v>1.8</v>
      </c>
      <c r="F378" s="31"/>
      <c r="G378" s="31">
        <f>SUM(G95)</f>
        <v>10</v>
      </c>
      <c r="S378" s="19"/>
      <c r="T378" s="19"/>
      <c r="U378" s="18"/>
      <c r="V378" s="18"/>
    </row>
    <row r="379" spans="1:22" ht="15" customHeight="1" x14ac:dyDescent="0.25">
      <c r="A379" s="63"/>
      <c r="B379" s="70" t="s">
        <v>164</v>
      </c>
      <c r="C379" s="61"/>
      <c r="D379" s="31">
        <f t="shared" si="13"/>
        <v>2537.1999999999998</v>
      </c>
      <c r="E379" s="31">
        <f>SUM(E35)</f>
        <v>829.5</v>
      </c>
      <c r="F379" s="31"/>
      <c r="G379" s="31">
        <f>SUM(G35)</f>
        <v>1707.7</v>
      </c>
      <c r="S379" s="19"/>
      <c r="T379" s="19"/>
      <c r="U379" s="18"/>
      <c r="V379" s="18"/>
    </row>
    <row r="380" spans="1:22" ht="15" customHeight="1" x14ac:dyDescent="0.25">
      <c r="A380" s="59"/>
      <c r="B380" s="36" t="s">
        <v>19</v>
      </c>
      <c r="C380" s="61"/>
      <c r="D380" s="31">
        <f t="shared" si="13"/>
        <v>21.8</v>
      </c>
      <c r="E380" s="31">
        <f>SUM(E37)</f>
        <v>21.8</v>
      </c>
      <c r="F380" s="31"/>
      <c r="G380" s="31"/>
      <c r="S380" s="19"/>
      <c r="T380" s="19"/>
      <c r="U380" s="18"/>
      <c r="V380" s="18"/>
    </row>
    <row r="381" spans="1:22" ht="15" customHeight="1" x14ac:dyDescent="0.25">
      <c r="A381" s="59"/>
      <c r="B381" s="29" t="s">
        <v>151</v>
      </c>
      <c r="C381" s="61"/>
      <c r="D381" s="31">
        <f t="shared" si="13"/>
        <v>184.7</v>
      </c>
      <c r="E381" s="31"/>
      <c r="F381" s="31"/>
      <c r="G381" s="31">
        <f>SUM(G36)</f>
        <v>184.7</v>
      </c>
      <c r="S381" s="19"/>
      <c r="T381" s="19"/>
      <c r="U381" s="18"/>
      <c r="V381" s="18"/>
    </row>
    <row r="382" spans="1:22" ht="15" customHeight="1" x14ac:dyDescent="0.25">
      <c r="A382" s="59"/>
      <c r="B382" s="29" t="s">
        <v>18</v>
      </c>
      <c r="C382" s="61"/>
      <c r="D382" s="31">
        <f t="shared" si="13"/>
        <v>23.200000000000003</v>
      </c>
      <c r="E382" s="31">
        <f>SUM(E60+E65+E70+E75+E80+E85+E90+E96+E101+E106+E111+E117)</f>
        <v>21.6</v>
      </c>
      <c r="F382" s="31"/>
      <c r="G382" s="31">
        <f t="shared" ref="G382" si="16">SUM(G60+G65+G70+G75+G80+G85+G90+G96+G101+G106+G111+G117)</f>
        <v>1.6</v>
      </c>
      <c r="S382" s="19"/>
      <c r="T382" s="19"/>
      <c r="U382" s="18"/>
      <c r="V382" s="18"/>
    </row>
    <row r="383" spans="1:22" ht="15" customHeight="1" x14ac:dyDescent="0.25">
      <c r="A383" s="71" t="s">
        <v>146</v>
      </c>
      <c r="B383" s="71"/>
      <c r="C383" s="54" t="s">
        <v>26</v>
      </c>
      <c r="D383" s="55">
        <f>SUM(G383+E383)</f>
        <v>5284.5999999999985</v>
      </c>
      <c r="E383" s="55">
        <f>SUM(E384:E390)</f>
        <v>4585.1999999999989</v>
      </c>
      <c r="F383" s="55">
        <f>SUM(F384:F390)</f>
        <v>1440.6999999999998</v>
      </c>
      <c r="G383" s="55">
        <f>SUM(G384:G390)</f>
        <v>699.4</v>
      </c>
      <c r="S383" s="19"/>
      <c r="T383" s="19"/>
      <c r="U383" s="18"/>
      <c r="V383" s="18"/>
    </row>
    <row r="384" spans="1:22" ht="15" customHeight="1" x14ac:dyDescent="0.25">
      <c r="A384" s="59"/>
      <c r="B384" s="29" t="s">
        <v>14</v>
      </c>
      <c r="C384" s="61"/>
      <c r="D384" s="31">
        <f t="shared" ref="D384:D408" si="17">SUM(G384+E384)</f>
        <v>705.69999999999993</v>
      </c>
      <c r="E384" s="31">
        <f>SUM(E38+E112)</f>
        <v>696.8</v>
      </c>
      <c r="F384" s="31"/>
      <c r="G384" s="31">
        <f>SUM(G38+G112)</f>
        <v>8.9</v>
      </c>
      <c r="S384" s="19"/>
      <c r="T384" s="19"/>
      <c r="U384" s="18"/>
      <c r="V384" s="18"/>
    </row>
    <row r="385" spans="1:22" ht="15" customHeight="1" x14ac:dyDescent="0.25">
      <c r="A385" s="65"/>
      <c r="B385" s="51" t="s">
        <v>25</v>
      </c>
      <c r="C385" s="66"/>
      <c r="D385" s="50">
        <f t="shared" si="17"/>
        <v>3339.3999999999996</v>
      </c>
      <c r="E385" s="50">
        <f>SUM(E39+E336+E342+E61+E66+E71+E76+E81+E86+E91+E97+E102+E107+E113+E118)</f>
        <v>3321.3999999999996</v>
      </c>
      <c r="F385" s="50">
        <f>SUM(F39+F336+F342+F61+F66+F71+F76+F81+F86+F91+F97+F102+F107+F113+F118)</f>
        <v>1077.5999999999999</v>
      </c>
      <c r="G385" s="50">
        <f>SUM(G39+G336+G342+G61+G66+G71+G76+G81+G86+G91+G97+G102+G107+G113+G118)</f>
        <v>18</v>
      </c>
      <c r="H385" s="7"/>
      <c r="S385" s="19"/>
      <c r="T385" s="19"/>
      <c r="U385" s="18"/>
      <c r="V385" s="18"/>
    </row>
    <row r="386" spans="1:22" ht="15" customHeight="1" x14ac:dyDescent="0.25">
      <c r="A386" s="59"/>
      <c r="B386" s="29" t="s">
        <v>21</v>
      </c>
      <c r="C386" s="61"/>
      <c r="D386" s="31">
        <f t="shared" si="17"/>
        <v>901.7</v>
      </c>
      <c r="E386" s="31">
        <f t="shared" ref="E386:F386" si="18">SUM(E40+E335+E341)</f>
        <v>277.2</v>
      </c>
      <c r="F386" s="31">
        <f t="shared" si="18"/>
        <v>230.3</v>
      </c>
      <c r="G386" s="31">
        <f>SUM(G40+G335+G341)</f>
        <v>624.5</v>
      </c>
      <c r="H386" s="7"/>
      <c r="S386" s="19"/>
      <c r="T386" s="19"/>
      <c r="U386" s="18"/>
      <c r="V386" s="18"/>
    </row>
    <row r="387" spans="1:22" ht="15" customHeight="1" x14ac:dyDescent="0.25">
      <c r="A387" s="59"/>
      <c r="B387" s="29" t="s">
        <v>22</v>
      </c>
      <c r="C387" s="61"/>
      <c r="D387" s="31">
        <f t="shared" si="17"/>
        <v>0.2</v>
      </c>
      <c r="E387" s="31">
        <f t="shared" ref="E387:F387" si="19">SUM(E41)</f>
        <v>0.2</v>
      </c>
      <c r="F387" s="31">
        <f t="shared" si="19"/>
        <v>0.2</v>
      </c>
      <c r="G387" s="31"/>
      <c r="H387" s="7"/>
      <c r="S387" s="19"/>
      <c r="T387" s="19"/>
      <c r="U387" s="18"/>
      <c r="V387" s="18"/>
    </row>
    <row r="388" spans="1:22" ht="15" customHeight="1" x14ac:dyDescent="0.25">
      <c r="A388" s="59"/>
      <c r="B388" s="29" t="s">
        <v>151</v>
      </c>
      <c r="C388" s="61"/>
      <c r="D388" s="31">
        <f t="shared" si="17"/>
        <v>49</v>
      </c>
      <c r="E388" s="31">
        <f>SUM(E337)</f>
        <v>1</v>
      </c>
      <c r="F388" s="31"/>
      <c r="G388" s="31">
        <f>SUM(G337)</f>
        <v>48</v>
      </c>
      <c r="S388" s="19"/>
      <c r="T388" s="19"/>
      <c r="U388" s="18"/>
      <c r="V388" s="18"/>
    </row>
    <row r="389" spans="1:22" ht="15" customHeight="1" x14ac:dyDescent="0.25">
      <c r="A389" s="67"/>
      <c r="B389" s="36" t="s">
        <v>19</v>
      </c>
      <c r="C389" s="67"/>
      <c r="D389" s="31">
        <f t="shared" si="17"/>
        <v>81.2</v>
      </c>
      <c r="E389" s="68">
        <f>SUM(E42+E338)</f>
        <v>81.2</v>
      </c>
      <c r="F389" s="68">
        <f>SUM(F42+F338)</f>
        <v>77.3</v>
      </c>
      <c r="G389" s="68"/>
      <c r="S389" s="19"/>
      <c r="T389" s="19"/>
      <c r="U389" s="18"/>
      <c r="V389" s="18"/>
    </row>
    <row r="390" spans="1:22" ht="15" customHeight="1" x14ac:dyDescent="0.25">
      <c r="A390" s="67"/>
      <c r="B390" s="29" t="s">
        <v>18</v>
      </c>
      <c r="C390" s="67"/>
      <c r="D390" s="31">
        <f t="shared" si="17"/>
        <v>207.4</v>
      </c>
      <c r="E390" s="68">
        <f>SUM(E339+E343)</f>
        <v>207.4</v>
      </c>
      <c r="F390" s="68">
        <f>SUM(F339+F343)</f>
        <v>55.3</v>
      </c>
      <c r="G390" s="68"/>
      <c r="S390" s="19"/>
      <c r="T390" s="19"/>
      <c r="U390" s="18"/>
      <c r="V390" s="18"/>
    </row>
    <row r="391" spans="1:22" ht="15" customHeight="1" x14ac:dyDescent="0.25">
      <c r="A391" s="71" t="s">
        <v>147</v>
      </c>
      <c r="B391" s="71"/>
      <c r="C391" s="54" t="s">
        <v>27</v>
      </c>
      <c r="D391" s="55">
        <f t="shared" si="17"/>
        <v>548.29999999999995</v>
      </c>
      <c r="E391" s="55">
        <f>SUM(E392:E397)</f>
        <v>512.79999999999995</v>
      </c>
      <c r="F391" s="55">
        <f>SUM(F392:F397)</f>
        <v>263.5</v>
      </c>
      <c r="G391" s="55">
        <f>SUM(G392:G397)</f>
        <v>35.5</v>
      </c>
      <c r="S391" s="19"/>
      <c r="T391" s="19"/>
      <c r="U391" s="18"/>
      <c r="V391" s="18"/>
    </row>
    <row r="392" spans="1:22" ht="15" customHeight="1" x14ac:dyDescent="0.25">
      <c r="A392" s="59"/>
      <c r="B392" s="29" t="s">
        <v>14</v>
      </c>
      <c r="C392" s="61"/>
      <c r="D392" s="31">
        <f t="shared" si="17"/>
        <v>73.3</v>
      </c>
      <c r="E392" s="31">
        <f>SUM(E43+E345)</f>
        <v>62.9</v>
      </c>
      <c r="F392" s="31"/>
      <c r="G392" s="31">
        <f>SUM(G43+G345)</f>
        <v>10.4</v>
      </c>
      <c r="S392" s="19"/>
      <c r="T392" s="19"/>
      <c r="U392" s="18"/>
      <c r="V392" s="18"/>
    </row>
    <row r="393" spans="1:22" ht="15" customHeight="1" x14ac:dyDescent="0.25">
      <c r="A393" s="59"/>
      <c r="B393" s="51" t="s">
        <v>25</v>
      </c>
      <c r="C393" s="61"/>
      <c r="D393" s="31">
        <f t="shared" si="17"/>
        <v>3.9</v>
      </c>
      <c r="E393" s="31">
        <f>SUM(E346)</f>
        <v>3.9</v>
      </c>
      <c r="F393" s="31"/>
      <c r="G393" s="31"/>
      <c r="S393" s="19"/>
      <c r="T393" s="19"/>
      <c r="U393" s="18"/>
      <c r="V393" s="18"/>
    </row>
    <row r="394" spans="1:22" ht="15" customHeight="1" x14ac:dyDescent="0.25">
      <c r="A394" s="59"/>
      <c r="B394" s="57" t="s">
        <v>21</v>
      </c>
      <c r="C394" s="61"/>
      <c r="D394" s="31">
        <f t="shared" si="17"/>
        <v>67.600000000000009</v>
      </c>
      <c r="E394" s="31">
        <f>SUM(E44+E347)</f>
        <v>46.300000000000004</v>
      </c>
      <c r="F394" s="31">
        <f>SUM(F44+F347)</f>
        <v>6.3</v>
      </c>
      <c r="G394" s="31">
        <f>SUM(G44+G347)</f>
        <v>21.3</v>
      </c>
      <c r="S394" s="19"/>
      <c r="T394" s="19"/>
      <c r="U394" s="18"/>
      <c r="V394" s="18"/>
    </row>
    <row r="395" spans="1:22" ht="15" customHeight="1" x14ac:dyDescent="0.25">
      <c r="A395" s="59"/>
      <c r="B395" s="29" t="s">
        <v>22</v>
      </c>
      <c r="C395" s="61"/>
      <c r="D395" s="31">
        <f t="shared" si="17"/>
        <v>8.1999999999999993</v>
      </c>
      <c r="E395" s="31">
        <f>SUM(E45+E348)</f>
        <v>4.4000000000000004</v>
      </c>
      <c r="F395" s="31"/>
      <c r="G395" s="31">
        <f>SUM(G45+G348)</f>
        <v>3.8</v>
      </c>
      <c r="S395" s="19"/>
      <c r="T395" s="19"/>
      <c r="U395" s="18"/>
      <c r="V395" s="18"/>
    </row>
    <row r="396" spans="1:22" ht="15" customHeight="1" x14ac:dyDescent="0.25">
      <c r="A396" s="67"/>
      <c r="B396" s="36" t="s">
        <v>19</v>
      </c>
      <c r="C396" s="67"/>
      <c r="D396" s="31">
        <f t="shared" si="17"/>
        <v>373.09999999999997</v>
      </c>
      <c r="E396" s="68">
        <f>SUM(E46+E349)</f>
        <v>373.09999999999997</v>
      </c>
      <c r="F396" s="68">
        <f>SUM(F46+F349)</f>
        <v>257.2</v>
      </c>
      <c r="G396" s="68"/>
      <c r="S396" s="19"/>
      <c r="T396" s="19"/>
      <c r="U396" s="18"/>
      <c r="V396" s="18"/>
    </row>
    <row r="397" spans="1:22" ht="15" customHeight="1" x14ac:dyDescent="0.25">
      <c r="A397" s="67"/>
      <c r="B397" s="29" t="s">
        <v>28</v>
      </c>
      <c r="C397" s="67"/>
      <c r="D397" s="31">
        <f t="shared" si="17"/>
        <v>22.2</v>
      </c>
      <c r="E397" s="68">
        <f>SUM(E47)</f>
        <v>22.2</v>
      </c>
      <c r="F397" s="69"/>
      <c r="G397" s="69"/>
      <c r="S397" s="19"/>
      <c r="T397" s="19"/>
      <c r="U397" s="18"/>
      <c r="V397" s="18"/>
    </row>
    <row r="398" spans="1:22" ht="15" customHeight="1" x14ac:dyDescent="0.25">
      <c r="A398" s="71" t="s">
        <v>148</v>
      </c>
      <c r="B398" s="71"/>
      <c r="C398" s="54" t="s">
        <v>29</v>
      </c>
      <c r="D398" s="55">
        <f t="shared" si="17"/>
        <v>2298.4</v>
      </c>
      <c r="E398" s="55">
        <f>SUM(E399:E403)</f>
        <v>1421.8</v>
      </c>
      <c r="F398" s="55">
        <f>SUM(F399:F403)</f>
        <v>7.3</v>
      </c>
      <c r="G398" s="55">
        <f>SUM(G399:G403)</f>
        <v>876.6</v>
      </c>
    </row>
    <row r="399" spans="1:22" ht="15" customHeight="1" x14ac:dyDescent="0.25">
      <c r="A399" s="59"/>
      <c r="B399" s="29" t="s">
        <v>14</v>
      </c>
      <c r="C399" s="61"/>
      <c r="D399" s="31">
        <f t="shared" si="17"/>
        <v>987.3</v>
      </c>
      <c r="E399" s="31">
        <f>SUM(E48)</f>
        <v>960.8</v>
      </c>
      <c r="F399" s="31"/>
      <c r="G399" s="31">
        <f>SUM(G48)</f>
        <v>26.5</v>
      </c>
      <c r="O399" s="23"/>
    </row>
    <row r="400" spans="1:22" ht="15" customHeight="1" x14ac:dyDescent="0.25">
      <c r="A400" s="67"/>
      <c r="B400" s="29" t="s">
        <v>28</v>
      </c>
      <c r="C400" s="67"/>
      <c r="D400" s="31">
        <f t="shared" si="17"/>
        <v>123.8</v>
      </c>
      <c r="E400" s="68">
        <f>SUM(E49)</f>
        <v>35.700000000000003</v>
      </c>
      <c r="F400" s="68"/>
      <c r="G400" s="68">
        <f>SUM(G49)</f>
        <v>88.1</v>
      </c>
      <c r="O400" s="23"/>
    </row>
    <row r="401" spans="1:15" ht="15" customHeight="1" x14ac:dyDescent="0.25">
      <c r="A401" s="67"/>
      <c r="B401" s="29" t="s">
        <v>21</v>
      </c>
      <c r="C401" s="67"/>
      <c r="D401" s="31">
        <f t="shared" si="17"/>
        <v>786.5</v>
      </c>
      <c r="E401" s="68">
        <f t="shared" ref="E401:F401" si="20">SUM(E50)</f>
        <v>24.5</v>
      </c>
      <c r="F401" s="68">
        <f t="shared" si="20"/>
        <v>7.3</v>
      </c>
      <c r="G401" s="68">
        <f>SUM(G50)</f>
        <v>762</v>
      </c>
      <c r="O401" s="23"/>
    </row>
    <row r="402" spans="1:15" ht="15" customHeight="1" x14ac:dyDescent="0.25">
      <c r="A402" s="67"/>
      <c r="B402" s="29" t="s">
        <v>161</v>
      </c>
      <c r="C402" s="67"/>
      <c r="D402" s="31">
        <f t="shared" ref="D402" si="21">SUM(G402+E402)</f>
        <v>294.7</v>
      </c>
      <c r="E402" s="68">
        <f>SUM(E51)</f>
        <v>294.7</v>
      </c>
      <c r="F402" s="68"/>
      <c r="G402" s="68"/>
      <c r="O402" s="23"/>
    </row>
    <row r="403" spans="1:15" ht="15" customHeight="1" x14ac:dyDescent="0.25">
      <c r="A403" s="59"/>
      <c r="B403" s="29" t="s">
        <v>151</v>
      </c>
      <c r="C403" s="67"/>
      <c r="D403" s="31">
        <f t="shared" si="17"/>
        <v>106.1</v>
      </c>
      <c r="E403" s="68">
        <v>106.1</v>
      </c>
      <c r="F403" s="68"/>
      <c r="G403" s="68"/>
      <c r="O403" s="23"/>
    </row>
    <row r="404" spans="1:15" ht="15" customHeight="1" x14ac:dyDescent="0.25">
      <c r="A404" s="71" t="s">
        <v>149</v>
      </c>
      <c r="B404" s="71"/>
      <c r="C404" s="54" t="s">
        <v>30</v>
      </c>
      <c r="D404" s="55">
        <f t="shared" si="17"/>
        <v>1521.1</v>
      </c>
      <c r="E404" s="55">
        <f>SUM(E405:E408)</f>
        <v>1237.8</v>
      </c>
      <c r="F404" s="55">
        <f>SUM(F405:F408)</f>
        <v>2.4</v>
      </c>
      <c r="G404" s="55">
        <f>SUM(G405:G408)</f>
        <v>283.3</v>
      </c>
    </row>
    <row r="405" spans="1:15" ht="15" customHeight="1" x14ac:dyDescent="0.25">
      <c r="A405" s="59"/>
      <c r="B405" s="29" t="s">
        <v>14</v>
      </c>
      <c r="C405" s="61"/>
      <c r="D405" s="31">
        <f t="shared" si="17"/>
        <v>103</v>
      </c>
      <c r="E405" s="31">
        <f>SUM(E53)</f>
        <v>80</v>
      </c>
      <c r="F405" s="31"/>
      <c r="G405" s="31">
        <f>SUM(G53)</f>
        <v>23</v>
      </c>
    </row>
    <row r="406" spans="1:15" ht="15" customHeight="1" x14ac:dyDescent="0.25">
      <c r="A406" s="59"/>
      <c r="B406" s="29" t="s">
        <v>21</v>
      </c>
      <c r="C406" s="61"/>
      <c r="D406" s="31">
        <f t="shared" si="17"/>
        <v>924.09999999999991</v>
      </c>
      <c r="E406" s="31">
        <f>SUM(E54)</f>
        <v>707.8</v>
      </c>
      <c r="F406" s="31">
        <f>SUM(F54)</f>
        <v>2.4</v>
      </c>
      <c r="G406" s="31">
        <f>SUM(G54)</f>
        <v>216.3</v>
      </c>
    </row>
    <row r="407" spans="1:15" ht="15" customHeight="1" x14ac:dyDescent="0.25">
      <c r="A407" s="59"/>
      <c r="B407" s="29" t="s">
        <v>151</v>
      </c>
      <c r="C407" s="61"/>
      <c r="D407" s="31">
        <f t="shared" si="17"/>
        <v>44</v>
      </c>
      <c r="E407" s="31"/>
      <c r="F407" s="31"/>
      <c r="G407" s="31">
        <f>SUM(G55)</f>
        <v>44</v>
      </c>
    </row>
    <row r="408" spans="1:15" ht="15" customHeight="1" x14ac:dyDescent="0.25">
      <c r="A408" s="67"/>
      <c r="B408" s="36" t="s">
        <v>19</v>
      </c>
      <c r="C408" s="67"/>
      <c r="D408" s="31">
        <f t="shared" si="17"/>
        <v>450</v>
      </c>
      <c r="E408" s="68">
        <f>SUM(E56)</f>
        <v>450</v>
      </c>
      <c r="F408" s="68"/>
      <c r="G408" s="68"/>
    </row>
    <row r="409" spans="1:15" x14ac:dyDescent="0.25">
      <c r="A409" s="72" t="s">
        <v>162</v>
      </c>
      <c r="B409" s="72"/>
      <c r="C409" s="72"/>
      <c r="D409" s="72"/>
      <c r="E409" s="72"/>
      <c r="F409" s="72"/>
      <c r="G409" s="72"/>
      <c r="I409"/>
    </row>
    <row r="410" spans="1:15" ht="15" customHeight="1" x14ac:dyDescent="0.25">
      <c r="I410"/>
    </row>
  </sheetData>
  <mergeCells count="78">
    <mergeCell ref="A165:A17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0:A146"/>
    <mergeCell ref="A147:A152"/>
    <mergeCell ref="A153:A158"/>
    <mergeCell ref="A77:A81"/>
    <mergeCell ref="A82:A86"/>
    <mergeCell ref="A263:A268"/>
    <mergeCell ref="A114:A118"/>
    <mergeCell ref="A119:A121"/>
    <mergeCell ref="A122:A127"/>
    <mergeCell ref="A103:A107"/>
    <mergeCell ref="A108:A113"/>
    <mergeCell ref="A220:A226"/>
    <mergeCell ref="A227:A232"/>
    <mergeCell ref="A233:A237"/>
    <mergeCell ref="A238:A242"/>
    <mergeCell ref="A243:A247"/>
    <mergeCell ref="A159:A164"/>
    <mergeCell ref="A171:A176"/>
    <mergeCell ref="A177:A181"/>
    <mergeCell ref="A128:A133"/>
    <mergeCell ref="A134:A139"/>
    <mergeCell ref="A333:A339"/>
    <mergeCell ref="A340:A343"/>
    <mergeCell ref="A344:A349"/>
    <mergeCell ref="A350:B350"/>
    <mergeCell ref="A272:A279"/>
    <mergeCell ref="A280:A283"/>
    <mergeCell ref="A284:A287"/>
    <mergeCell ref="A288:A291"/>
    <mergeCell ref="A310:A312"/>
    <mergeCell ref="A313:A316"/>
    <mergeCell ref="A317:A320"/>
    <mergeCell ref="A321:A324"/>
    <mergeCell ref="A325:A328"/>
    <mergeCell ref="A329:A332"/>
    <mergeCell ref="A87:A91"/>
    <mergeCell ref="A92:A97"/>
    <mergeCell ref="A98:A102"/>
    <mergeCell ref="A15:A56"/>
    <mergeCell ref="A57:A61"/>
    <mergeCell ref="A62:A66"/>
    <mergeCell ref="A67:A71"/>
    <mergeCell ref="A72:A76"/>
    <mergeCell ref="A188:A193"/>
    <mergeCell ref="A182:A187"/>
    <mergeCell ref="A194:A198"/>
    <mergeCell ref="A199:A203"/>
    <mergeCell ref="A204:A209"/>
    <mergeCell ref="A210:A214"/>
    <mergeCell ref="A215:A219"/>
    <mergeCell ref="A248:A252"/>
    <mergeCell ref="A253:A257"/>
    <mergeCell ref="A258:A262"/>
    <mergeCell ref="A269:A271"/>
    <mergeCell ref="A292:A297"/>
    <mergeCell ref="A298:A301"/>
    <mergeCell ref="A302:A305"/>
    <mergeCell ref="A306:A309"/>
    <mergeCell ref="A391:B391"/>
    <mergeCell ref="A404:B404"/>
    <mergeCell ref="A409:G409"/>
    <mergeCell ref="A351:B351"/>
    <mergeCell ref="A357:B357"/>
    <mergeCell ref="A368:B368"/>
    <mergeCell ref="A374:B374"/>
    <mergeCell ref="A383:B383"/>
    <mergeCell ref="A398:B398"/>
  </mergeCells>
  <pageMargins left="0.27559055118110237" right="0.23622047244094491" top="0.19685039370078741" bottom="0.19685039370078741" header="0.19685039370078741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2019-09-26T08:35:10Z</cp:lastPrinted>
  <dcterms:created xsi:type="dcterms:W3CDTF">2018-02-01T06:02:01Z</dcterms:created>
  <dcterms:modified xsi:type="dcterms:W3CDTF">2019-09-26T08:35:11Z</dcterms:modified>
</cp:coreProperties>
</file>