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aryba 2019-08-22\"/>
    </mc:Choice>
  </mc:AlternateContent>
  <bookViews>
    <workbookView xWindow="0" yWindow="0" windowWidth="2874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8" i="1" l="1"/>
  <c r="E359" i="1"/>
  <c r="E273" i="1"/>
  <c r="E272" i="1" s="1"/>
  <c r="D275" i="1"/>
  <c r="E45" i="1" l="1"/>
  <c r="E49" i="1"/>
  <c r="E46" i="1"/>
  <c r="E58" i="1"/>
  <c r="E55" i="1"/>
  <c r="E71" i="1"/>
  <c r="E72" i="1"/>
  <c r="E267" i="1"/>
  <c r="E266" i="1"/>
  <c r="E279" i="1"/>
  <c r="E278" i="1" s="1"/>
  <c r="D278" i="1" s="1"/>
  <c r="E283" i="1"/>
  <c r="E286" i="1"/>
  <c r="E287" i="1"/>
  <c r="E293" i="1"/>
  <c r="E292" i="1"/>
  <c r="E298" i="1"/>
  <c r="E297" i="1" s="1"/>
  <c r="E303" i="1"/>
  <c r="E304" i="1"/>
  <c r="E310" i="1"/>
  <c r="E309" i="1" s="1"/>
  <c r="E315" i="1"/>
  <c r="E326" i="1"/>
  <c r="E331" i="1"/>
  <c r="D331" i="1" s="1"/>
  <c r="E356" i="1"/>
  <c r="E332" i="1"/>
  <c r="D332" i="1" s="1"/>
  <c r="D333" i="1"/>
  <c r="D334" i="1"/>
  <c r="D307" i="1"/>
  <c r="D279" i="1"/>
  <c r="D289" i="1"/>
  <c r="D280" i="1"/>
  <c r="D281" i="1"/>
  <c r="E342" i="1"/>
  <c r="E344" i="1"/>
  <c r="E346" i="1"/>
  <c r="D46" i="1"/>
  <c r="D47" i="1"/>
  <c r="E366" i="1"/>
  <c r="D48" i="1"/>
  <c r="G160" i="1"/>
  <c r="E160" i="1"/>
  <c r="E159" i="1" s="1"/>
  <c r="E352" i="1"/>
  <c r="E353" i="1"/>
  <c r="E150" i="1"/>
  <c r="D153" i="1"/>
  <c r="D300" i="1"/>
  <c r="D299" i="1"/>
  <c r="D351" i="1"/>
  <c r="E351" i="1"/>
  <c r="G351" i="1"/>
  <c r="D160" i="1"/>
  <c r="G159" i="1"/>
  <c r="D162" i="1"/>
  <c r="D163" i="1"/>
  <c r="D45" i="1" l="1"/>
  <c r="E54" i="1"/>
  <c r="D55" i="1"/>
  <c r="D159" i="1"/>
  <c r="E114" i="1"/>
  <c r="D117" i="1"/>
  <c r="E96" i="1"/>
  <c r="E94" i="1" s="1"/>
  <c r="D98" i="1"/>
  <c r="D97" i="1"/>
  <c r="D96" i="1" l="1"/>
  <c r="E345" i="1"/>
  <c r="E16" i="1"/>
  <c r="D18" i="1"/>
  <c r="D17" i="1"/>
  <c r="D16" i="1" l="1"/>
  <c r="G359" i="1"/>
  <c r="G358" i="1"/>
  <c r="G357" i="1"/>
  <c r="D357" i="1" s="1"/>
  <c r="F352" i="1"/>
  <c r="F349" i="1" s="1"/>
  <c r="E350" i="1"/>
  <c r="E349" i="1" s="1"/>
  <c r="D306" i="1" l="1"/>
  <c r="D305" i="1"/>
  <c r="G304" i="1"/>
  <c r="D276" i="1"/>
  <c r="D274" i="1"/>
  <c r="D270" i="1"/>
  <c r="D269" i="1"/>
  <c r="D268" i="1"/>
  <c r="G254" i="1"/>
  <c r="F255" i="1"/>
  <c r="F254" i="1" s="1"/>
  <c r="E255" i="1"/>
  <c r="E254" i="1" s="1"/>
  <c r="D257" i="1"/>
  <c r="D256" i="1"/>
  <c r="G22" i="1"/>
  <c r="E22" i="1"/>
  <c r="D22" i="1" s="1"/>
  <c r="D24" i="1"/>
  <c r="D254" i="1" l="1"/>
  <c r="D267" i="1"/>
  <c r="D304" i="1"/>
  <c r="D273" i="1"/>
  <c r="D255" i="1"/>
  <c r="E210" i="1" l="1"/>
  <c r="D213" i="1"/>
  <c r="E365" i="1"/>
  <c r="E363" i="1"/>
  <c r="D116" i="1"/>
  <c r="D115" i="1"/>
  <c r="D114" i="1"/>
  <c r="G102" i="1"/>
  <c r="E111" i="1" l="1"/>
  <c r="E110" i="1" s="1"/>
  <c r="D113" i="1"/>
  <c r="D112" i="1"/>
  <c r="G49" i="1" l="1"/>
  <c r="G45" i="1" l="1"/>
  <c r="D49" i="1"/>
  <c r="G366" i="1"/>
  <c r="G365" i="1"/>
  <c r="G363" i="1"/>
  <c r="D329" i="1"/>
  <c r="G315" i="1"/>
  <c r="G314" i="1" s="1"/>
  <c r="E314" i="1"/>
  <c r="D317" i="1"/>
  <c r="D318" i="1"/>
  <c r="D316" i="1"/>
  <c r="D301" i="1"/>
  <c r="G298" i="1"/>
  <c r="D295" i="1"/>
  <c r="D294" i="1"/>
  <c r="G293" i="1"/>
  <c r="G352" i="1"/>
  <c r="D262" i="1"/>
  <c r="D261" i="1"/>
  <c r="E260" i="1"/>
  <c r="E259" i="1" s="1"/>
  <c r="D247" i="1"/>
  <c r="D246" i="1"/>
  <c r="D245" i="1"/>
  <c r="E244" i="1"/>
  <c r="E243" i="1" s="1"/>
  <c r="D241" i="1"/>
  <c r="D240" i="1"/>
  <c r="E239" i="1"/>
  <c r="D239" i="1" s="1"/>
  <c r="E216" i="1"/>
  <c r="D219" i="1"/>
  <c r="D212" i="1"/>
  <c r="D211" i="1"/>
  <c r="D210" i="1"/>
  <c r="E178" i="1"/>
  <c r="D181" i="1"/>
  <c r="D161" i="1"/>
  <c r="D244" i="1" l="1"/>
  <c r="D315" i="1"/>
  <c r="D298" i="1"/>
  <c r="D293" i="1"/>
  <c r="D260" i="1"/>
  <c r="G347" i="1"/>
  <c r="G83" i="1" l="1"/>
  <c r="G79" i="1" s="1"/>
  <c r="F71" i="1"/>
  <c r="D75" i="1"/>
  <c r="G65" i="1"/>
  <c r="E65" i="1"/>
  <c r="D68" i="1"/>
  <c r="D51" i="1" l="1"/>
  <c r="D50" i="1"/>
  <c r="D284" i="1" l="1"/>
  <c r="E383" i="1" l="1"/>
  <c r="E382" i="1"/>
  <c r="D382" i="1" s="1"/>
  <c r="G381" i="1"/>
  <c r="D381" i="1" s="1"/>
  <c r="F372" i="1"/>
  <c r="G372" i="1"/>
  <c r="E370" i="1"/>
  <c r="G364" i="1"/>
  <c r="D364" i="1" s="1"/>
  <c r="E360" i="1"/>
  <c r="D358" i="1"/>
  <c r="D346" i="1"/>
  <c r="G345" i="1"/>
  <c r="G343" i="1" s="1"/>
  <c r="D344" i="1"/>
  <c r="D359" i="1" l="1"/>
  <c r="D365" i="1"/>
  <c r="G380" i="1"/>
  <c r="E380" i="1"/>
  <c r="D345" i="1"/>
  <c r="D343" i="1" s="1"/>
  <c r="E343" i="1"/>
  <c r="G292" i="1"/>
  <c r="F292" i="1"/>
  <c r="D296" i="1"/>
  <c r="D264" i="1"/>
  <c r="G250" i="1"/>
  <c r="D233" i="1"/>
  <c r="D232" i="1"/>
  <c r="E231" i="1"/>
  <c r="D231" i="1" s="1"/>
  <c r="D228" i="1"/>
  <c r="E222" i="1"/>
  <c r="G222" i="1"/>
  <c r="D225" i="1"/>
  <c r="D199" i="1"/>
  <c r="D198" i="1"/>
  <c r="G197" i="1"/>
  <c r="E197" i="1"/>
  <c r="G192" i="1"/>
  <c r="D189" i="1"/>
  <c r="G184" i="1"/>
  <c r="D186" i="1"/>
  <c r="D185" i="1"/>
  <c r="E184" i="1"/>
  <c r="D180" i="1"/>
  <c r="D179" i="1"/>
  <c r="E177" i="1"/>
  <c r="D175" i="1"/>
  <c r="D174" i="1"/>
  <c r="E173" i="1"/>
  <c r="E172" i="1" s="1"/>
  <c r="G150" i="1"/>
  <c r="D150" i="1" s="1"/>
  <c r="E135" i="1"/>
  <c r="E134" i="1" s="1"/>
  <c r="G135" i="1"/>
  <c r="G134" i="1" s="1"/>
  <c r="D138" i="1"/>
  <c r="D139" i="1"/>
  <c r="D128" i="1"/>
  <c r="D121" i="1"/>
  <c r="G110" i="1"/>
  <c r="D110" i="1" s="1"/>
  <c r="F110" i="1"/>
  <c r="D119" i="1"/>
  <c r="D107" i="1"/>
  <c r="D106" i="1"/>
  <c r="E105" i="1"/>
  <c r="F94" i="1"/>
  <c r="G94" i="1"/>
  <c r="D100" i="1"/>
  <c r="D95" i="1"/>
  <c r="F88" i="1"/>
  <c r="D85" i="1"/>
  <c r="D84" i="1"/>
  <c r="E83" i="1"/>
  <c r="D82" i="1"/>
  <c r="D81" i="1"/>
  <c r="E80" i="1"/>
  <c r="E41" i="1"/>
  <c r="G41" i="1"/>
  <c r="F15" i="1"/>
  <c r="E37" i="1"/>
  <c r="G37" i="1"/>
  <c r="D39" i="1"/>
  <c r="D40" i="1"/>
  <c r="D38" i="1"/>
  <c r="G25" i="1"/>
  <c r="D29" i="1"/>
  <c r="E20" i="1"/>
  <c r="D292" i="1" l="1"/>
  <c r="D178" i="1"/>
  <c r="D184" i="1"/>
  <c r="D197" i="1"/>
  <c r="D173" i="1"/>
  <c r="D105" i="1"/>
  <c r="E79" i="1"/>
  <c r="D83" i="1"/>
  <c r="D80" i="1"/>
  <c r="D37" i="1"/>
  <c r="F342" i="1" l="1"/>
  <c r="D74" i="1"/>
  <c r="F371" i="1" l="1"/>
  <c r="F368" i="1" s="1"/>
  <c r="D32" i="1"/>
  <c r="E377" i="1"/>
  <c r="F309" i="1"/>
  <c r="G309" i="1"/>
  <c r="D312" i="1"/>
  <c r="D311" i="1"/>
  <c r="D310" i="1"/>
  <c r="D308" i="1"/>
  <c r="F272" i="1"/>
  <c r="G272" i="1"/>
  <c r="E238" i="1"/>
  <c r="E230" i="1"/>
  <c r="F221" i="1"/>
  <c r="E221" i="1"/>
  <c r="G221" i="1"/>
  <c r="D223" i="1"/>
  <c r="D224" i="1"/>
  <c r="F209" i="1"/>
  <c r="G209" i="1"/>
  <c r="F149" i="1"/>
  <c r="G149" i="1"/>
  <c r="D154" i="1"/>
  <c r="G141" i="1"/>
  <c r="G127" i="1"/>
  <c r="G101" i="1"/>
  <c r="G90" i="1"/>
  <c r="G88" i="1" s="1"/>
  <c r="G72" i="1"/>
  <c r="G71" i="1" s="1"/>
  <c r="D73" i="1"/>
  <c r="G63" i="1"/>
  <c r="D67" i="1"/>
  <c r="D66" i="1"/>
  <c r="D57" i="1"/>
  <c r="D56" i="1"/>
  <c r="G355" i="1" l="1"/>
  <c r="E209" i="1"/>
  <c r="E25" i="1" l="1"/>
  <c r="D30" i="1"/>
  <c r="E355" i="1" l="1"/>
  <c r="D20" i="1"/>
  <c r="E379" i="1" l="1"/>
  <c r="F379" i="1"/>
  <c r="E378" i="1"/>
  <c r="D378" i="1" s="1"/>
  <c r="G377" i="1"/>
  <c r="D377" i="1" s="1"/>
  <c r="E376" i="1"/>
  <c r="E375" i="1" s="1"/>
  <c r="F374" i="1"/>
  <c r="E373" i="1"/>
  <c r="E371" i="1"/>
  <c r="D371" i="1" s="1"/>
  <c r="D370" i="1"/>
  <c r="G368" i="1"/>
  <c r="E367" i="1"/>
  <c r="D367" i="1" s="1"/>
  <c r="F361" i="1"/>
  <c r="D360" i="1"/>
  <c r="D356" i="1"/>
  <c r="F354" i="1"/>
  <c r="D353" i="1"/>
  <c r="F348" i="1"/>
  <c r="E347" i="1"/>
  <c r="G342" i="1"/>
  <c r="D340" i="1"/>
  <c r="D339" i="1"/>
  <c r="G338" i="1"/>
  <c r="F338" i="1"/>
  <c r="D337" i="1"/>
  <c r="G336" i="1"/>
  <c r="F336" i="1"/>
  <c r="E336" i="1"/>
  <c r="D335" i="1"/>
  <c r="G331" i="1"/>
  <c r="F331" i="1"/>
  <c r="D330" i="1"/>
  <c r="D328" i="1"/>
  <c r="D327" i="1"/>
  <c r="E325" i="1"/>
  <c r="G325" i="1"/>
  <c r="F325" i="1"/>
  <c r="D324" i="1"/>
  <c r="D323" i="1"/>
  <c r="D322" i="1"/>
  <c r="G320" i="1"/>
  <c r="E321" i="1"/>
  <c r="E320" i="1" s="1"/>
  <c r="F320" i="1"/>
  <c r="D319" i="1"/>
  <c r="F314" i="1"/>
  <c r="D313" i="1"/>
  <c r="G303" i="1"/>
  <c r="D303" i="1" s="1"/>
  <c r="F303" i="1"/>
  <c r="D302" i="1"/>
  <c r="G297" i="1"/>
  <c r="F297" i="1"/>
  <c r="D291" i="1"/>
  <c r="D290" i="1"/>
  <c r="D288" i="1"/>
  <c r="G287" i="1"/>
  <c r="F286" i="1"/>
  <c r="D285" i="1"/>
  <c r="G283" i="1"/>
  <c r="F283" i="1"/>
  <c r="D282" i="1"/>
  <c r="G278" i="1"/>
  <c r="F278" i="1"/>
  <c r="D277" i="1"/>
  <c r="D271" i="1"/>
  <c r="F266" i="1"/>
  <c r="D265" i="1"/>
  <c r="E263" i="1"/>
  <c r="F263" i="1"/>
  <c r="G259" i="1"/>
  <c r="F259" i="1"/>
  <c r="D258" i="1"/>
  <c r="D253" i="1"/>
  <c r="D252" i="1"/>
  <c r="D251" i="1"/>
  <c r="E250" i="1"/>
  <c r="E249" i="1" s="1"/>
  <c r="F249" i="1"/>
  <c r="D248" i="1"/>
  <c r="G243" i="1"/>
  <c r="F243" i="1"/>
  <c r="D242" i="1"/>
  <c r="G238" i="1"/>
  <c r="F238" i="1"/>
  <c r="D237" i="1"/>
  <c r="D236" i="1"/>
  <c r="G235" i="1"/>
  <c r="F235" i="1"/>
  <c r="E235" i="1"/>
  <c r="D234" i="1"/>
  <c r="G230" i="1"/>
  <c r="F230" i="1"/>
  <c r="D229" i="1"/>
  <c r="E227" i="1"/>
  <c r="F227" i="1"/>
  <c r="D226" i="1"/>
  <c r="D222" i="1"/>
  <c r="D220" i="1"/>
  <c r="D218" i="1"/>
  <c r="D217" i="1"/>
  <c r="G215" i="1"/>
  <c r="E215" i="1"/>
  <c r="F215" i="1"/>
  <c r="D214" i="1"/>
  <c r="D208" i="1"/>
  <c r="D207" i="1"/>
  <c r="G206" i="1"/>
  <c r="F206" i="1"/>
  <c r="D205" i="1"/>
  <c r="D204" i="1"/>
  <c r="D203" i="1"/>
  <c r="G201" i="1"/>
  <c r="E202" i="1"/>
  <c r="E201" i="1" s="1"/>
  <c r="F201" i="1"/>
  <c r="D200" i="1"/>
  <c r="E196" i="1"/>
  <c r="F196" i="1"/>
  <c r="D195" i="1"/>
  <c r="D194" i="1"/>
  <c r="D193" i="1"/>
  <c r="G191" i="1"/>
  <c r="E192" i="1"/>
  <c r="E191" i="1" s="1"/>
  <c r="F191" i="1"/>
  <c r="D190" i="1"/>
  <c r="G188" i="1"/>
  <c r="F188" i="1"/>
  <c r="D187" i="1"/>
  <c r="G183" i="1"/>
  <c r="F183" i="1"/>
  <c r="D182" i="1"/>
  <c r="G177" i="1"/>
  <c r="F177" i="1"/>
  <c r="D176" i="1"/>
  <c r="G172" i="1"/>
  <c r="F172" i="1"/>
  <c r="D171" i="1"/>
  <c r="G170" i="1"/>
  <c r="F170" i="1"/>
  <c r="D169" i="1"/>
  <c r="D168" i="1"/>
  <c r="D167" i="1"/>
  <c r="E166" i="1"/>
  <c r="E165" i="1" s="1"/>
  <c r="G165" i="1"/>
  <c r="F165" i="1"/>
  <c r="D164" i="1"/>
  <c r="F159" i="1"/>
  <c r="D158" i="1"/>
  <c r="D157" i="1"/>
  <c r="E156" i="1"/>
  <c r="E155" i="1" s="1"/>
  <c r="F155" i="1"/>
  <c r="D152" i="1"/>
  <c r="D151" i="1"/>
  <c r="D148" i="1"/>
  <c r="D147" i="1"/>
  <c r="D146" i="1"/>
  <c r="E145" i="1"/>
  <c r="E144" i="1" s="1"/>
  <c r="F144" i="1"/>
  <c r="D143" i="1"/>
  <c r="D142" i="1"/>
  <c r="E141" i="1"/>
  <c r="D141" i="1" s="1"/>
  <c r="G140" i="1"/>
  <c r="F140" i="1"/>
  <c r="D137" i="1"/>
  <c r="D136" i="1"/>
  <c r="D135" i="1"/>
  <c r="F134" i="1"/>
  <c r="D133" i="1"/>
  <c r="D132" i="1"/>
  <c r="D131" i="1"/>
  <c r="D130" i="1"/>
  <c r="E129" i="1"/>
  <c r="E127" i="1" s="1"/>
  <c r="F127" i="1"/>
  <c r="D126" i="1"/>
  <c r="D125" i="1"/>
  <c r="D124" i="1"/>
  <c r="D123" i="1"/>
  <c r="G122" i="1"/>
  <c r="G120" i="1" s="1"/>
  <c r="E122" i="1"/>
  <c r="F120" i="1"/>
  <c r="D118" i="1"/>
  <c r="D111" i="1"/>
  <c r="D109" i="1"/>
  <c r="D108" i="1"/>
  <c r="D104" i="1"/>
  <c r="D103" i="1"/>
  <c r="E102" i="1"/>
  <c r="D102" i="1" s="1"/>
  <c r="F101" i="1"/>
  <c r="D99" i="1"/>
  <c r="D93" i="1"/>
  <c r="D92" i="1"/>
  <c r="D91" i="1"/>
  <c r="E90" i="1"/>
  <c r="E88" i="1" s="1"/>
  <c r="D89" i="1"/>
  <c r="D87" i="1"/>
  <c r="D86" i="1"/>
  <c r="F79" i="1"/>
  <c r="D78" i="1"/>
  <c r="D77" i="1"/>
  <c r="D72" i="1"/>
  <c r="D70" i="1"/>
  <c r="D69" i="1"/>
  <c r="D65" i="1"/>
  <c r="D64" i="1"/>
  <c r="F63" i="1"/>
  <c r="E63" i="1"/>
  <c r="D62" i="1"/>
  <c r="D61" i="1"/>
  <c r="D60" i="1"/>
  <c r="D59" i="1"/>
  <c r="G54" i="1"/>
  <c r="F54" i="1"/>
  <c r="D53" i="1"/>
  <c r="D52" i="1"/>
  <c r="F45" i="1"/>
  <c r="D44" i="1"/>
  <c r="D43" i="1"/>
  <c r="F41" i="1"/>
  <c r="D36" i="1"/>
  <c r="D35" i="1"/>
  <c r="D34" i="1"/>
  <c r="G33" i="1"/>
  <c r="G15" i="1" s="1"/>
  <c r="E33" i="1"/>
  <c r="E15" i="1" s="1"/>
  <c r="D31" i="1"/>
  <c r="D28" i="1"/>
  <c r="D27" i="1"/>
  <c r="D26" i="1"/>
  <c r="D23" i="1"/>
  <c r="D21" i="1"/>
  <c r="D19" i="1"/>
  <c r="D14" i="1"/>
  <c r="G13" i="1"/>
  <c r="F13" i="1"/>
  <c r="E13" i="1"/>
  <c r="D373" i="1" l="1"/>
  <c r="E372" i="1"/>
  <c r="D347" i="1"/>
  <c r="E149" i="1"/>
  <c r="D149" i="1" s="1"/>
  <c r="D90" i="1"/>
  <c r="D88" i="1"/>
  <c r="E338" i="1"/>
  <c r="D338" i="1" s="1"/>
  <c r="D376" i="1"/>
  <c r="D297" i="1"/>
  <c r="E170" i="1"/>
  <c r="D170" i="1" s="1"/>
  <c r="D177" i="1"/>
  <c r="D63" i="1"/>
  <c r="D309" i="1"/>
  <c r="D326" i="1"/>
  <c r="D336" i="1"/>
  <c r="D166" i="1"/>
  <c r="D259" i="1"/>
  <c r="D156" i="1"/>
  <c r="E206" i="1"/>
  <c r="D206" i="1" s="1"/>
  <c r="D215" i="1"/>
  <c r="G263" i="1"/>
  <c r="D263" i="1" s="1"/>
  <c r="D54" i="1"/>
  <c r="D79" i="1"/>
  <c r="D209" i="1"/>
  <c r="D216" i="1"/>
  <c r="D221" i="1"/>
  <c r="E362" i="1"/>
  <c r="E361" i="1" s="1"/>
  <c r="E101" i="1"/>
  <c r="D101" i="1" s="1"/>
  <c r="D287" i="1"/>
  <c r="E374" i="1"/>
  <c r="D25" i="1"/>
  <c r="G155" i="1"/>
  <c r="D155" i="1" s="1"/>
  <c r="D165" i="1"/>
  <c r="D202" i="1"/>
  <c r="D243" i="1"/>
  <c r="G349" i="1"/>
  <c r="D349" i="1" s="1"/>
  <c r="D366" i="1"/>
  <c r="E183" i="1"/>
  <c r="D183" i="1" s="1"/>
  <c r="D230" i="1"/>
  <c r="D272" i="1"/>
  <c r="G375" i="1"/>
  <c r="D375" i="1" s="1"/>
  <c r="D383" i="1"/>
  <c r="D380" i="1" s="1"/>
  <c r="D320" i="1"/>
  <c r="G379" i="1"/>
  <c r="D379" i="1" s="1"/>
  <c r="D13" i="1"/>
  <c r="D76" i="1"/>
  <c r="D129" i="1"/>
  <c r="D172" i="1"/>
  <c r="D192" i="1"/>
  <c r="G196" i="1"/>
  <c r="D196" i="1" s="1"/>
  <c r="D201" i="1"/>
  <c r="D238" i="1"/>
  <c r="G286" i="1"/>
  <c r="D286" i="1" s="1"/>
  <c r="D314" i="1"/>
  <c r="D350" i="1"/>
  <c r="D352" i="1"/>
  <c r="F341" i="1"/>
  <c r="D71" i="1"/>
  <c r="D127" i="1"/>
  <c r="D191" i="1"/>
  <c r="D235" i="1"/>
  <c r="D283" i="1"/>
  <c r="D321" i="1"/>
  <c r="D325" i="1"/>
  <c r="D145" i="1"/>
  <c r="G144" i="1"/>
  <c r="D144" i="1" s="1"/>
  <c r="D250" i="1"/>
  <c r="G249" i="1"/>
  <c r="D249" i="1" s="1"/>
  <c r="G266" i="1"/>
  <c r="D266" i="1" s="1"/>
  <c r="D33" i="1"/>
  <c r="E120" i="1"/>
  <c r="D120" i="1" s="1"/>
  <c r="D134" i="1"/>
  <c r="D94" i="1"/>
  <c r="E188" i="1"/>
  <c r="D188" i="1" s="1"/>
  <c r="G227" i="1"/>
  <c r="D227" i="1" s="1"/>
  <c r="D363" i="1"/>
  <c r="G362" i="1"/>
  <c r="E369" i="1"/>
  <c r="E368" i="1" s="1"/>
  <c r="D58" i="1"/>
  <c r="D122" i="1"/>
  <c r="E140" i="1"/>
  <c r="D140" i="1" s="1"/>
  <c r="E348" i="1"/>
  <c r="E354" i="1"/>
  <c r="E341" i="1" l="1"/>
  <c r="D342" i="1"/>
  <c r="G374" i="1"/>
  <c r="D15" i="1"/>
  <c r="G348" i="1"/>
  <c r="D348" i="1" s="1"/>
  <c r="D369" i="1"/>
  <c r="G361" i="1"/>
  <c r="D361" i="1" s="1"/>
  <c r="D362" i="1"/>
  <c r="D355" i="1"/>
  <c r="G354" i="1"/>
  <c r="D354" i="1" s="1"/>
  <c r="D374" i="1" l="1"/>
  <c r="G341" i="1"/>
  <c r="D372" i="1"/>
  <c r="D368" i="1"/>
  <c r="D341" i="1" l="1"/>
  <c r="D42" i="1" l="1"/>
  <c r="D41" i="1"/>
</calcChain>
</file>

<file path=xl/sharedStrings.xml><?xml version="1.0" encoding="utf-8"?>
<sst xmlns="http://schemas.openxmlformats.org/spreadsheetml/2006/main" count="590" uniqueCount="157">
  <si>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</si>
  <si>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</si>
  <si>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</si>
  <si>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</si>
  <si>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</si>
  <si>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</si>
  <si>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</si>
  <si>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</si>
  <si>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</si>
  <si>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</si>
  <si>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</si>
  <si>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</si>
  <si>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</si>
  <si>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</si>
  <si>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</si>
  <si>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</si>
  <si>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</si>
  <si>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</si>
  <si>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</si>
  <si>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</si>
  <si>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</si>
  <si>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</si>
  <si>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</si>
  <si>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</si>
  <si>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</si>
  <si>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</si>
  <si>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</si>
  <si>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</si>
  <si>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</si>
  <si>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</si>
  <si>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</si>
  <si>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</si>
  <si>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</si>
  <si>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</si>
  <si>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</si>
  <si>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</si>
  <si>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</si>
  <si>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</si>
  <si>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</si>
  <si>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</si>
  <si>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</si>
  <si>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</si>
  <si>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</si>
  <si>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</si>
  <si>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</si>
  <si>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</si>
  <si>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</si>
  <si>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</si>
  <si>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</si>
  <si>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</si>
  <si>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</si>
  <si>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</si>
  <si>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</si>
  <si>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</si>
  <si>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</si>
  <si>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</si>
  <si>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</si>
  <si>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</si>
  <si>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</si>
  <si>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</si>
  <si>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</si>
  <si>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</si>
  <si>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</si>
  <si>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</si>
  <si>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</si>
  <si>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</si>
  <si>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</si>
  <si>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</si>
  <si>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</si>
  <si>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</si>
  <si>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</si>
  <si>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</si>
  <si>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</si>
  <si>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</si>
  <si>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</si>
  <si>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</si>
  <si>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</si>
  <si>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</si>
  <si>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</si>
  <si>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</si>
  <si>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</si>
  <si>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</si>
  <si>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</si>
  <si>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</si>
  <si>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</si>
  <si>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</si>
  <si>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</si>
  <si>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</si>
  <si>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</si>
  <si>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</si>
  <si>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</si>
  <si>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</si>
  <si>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</si>
  <si>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</si>
  <si>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</si>
  <si>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</si>
  <si>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</si>
  <si>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</si>
  <si>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</si>
  <si>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</si>
  <si>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</si>
  <si>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</si>
  <si>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</si>
  <si>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</si>
  <si>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</si>
  <si>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</si>
  <si>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</si>
  <si>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</si>
  <si>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</si>
  <si>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</si>
  <si>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</si>
  <si>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</si>
  <si>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</si>
  <si>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</si>
  <si>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</si>
  <si>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</si>
  <si>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</si>
  <si>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</si>
  <si>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</si>
  <si>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</si>
  <si>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</si>
  <si>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</si>
  <si>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</si>
  <si>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</si>
  <si>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</si>
  <si>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</si>
  <si>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</si>
  <si>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</si>
  <si>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</si>
  <si>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</si>
  <si>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</si>
  <si>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</si>
  <si>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</si>
  <si>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</si>
  <si>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</si>
  <si>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</si>
  <si>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</si>
  <si>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</si>
  <si>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</si>
  <si>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</si>
  <si>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</si>
  <si>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</si>
  <si>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</si>
  <si>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</si>
  <si>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</si>
  <si>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</si>
  <si>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</si>
  <si>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</si>
  <si>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</si>
  <si>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</si>
  <si>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</si>
  <si>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</si>
  <si>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</si>
  <si>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 xml:space="preserve"> 4 priedas</t>
  </si>
  <si>
    <t>PANEVĖŽIO RAJONO SAVIVALDYBĖS 2019 METŲ KITŲ FINANSAVIMO ŠALTINIŲ PASKIRSTYMAS PROGRAMOMS VYKDYTI</t>
  </si>
  <si>
    <t>Velžio lopšelis-darželis „Šypsenėlė", iš viso</t>
  </si>
  <si>
    <t>2019 m. rugpjūčio 22 d. sprendimu Nr. T-157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</si>
</sst>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9" fillId="3" borderId="2" xfId="2" applyNumberFormat="1" applyFont="1" applyFill="1" applyBorder="1" applyAlignment="1" applyProtection="1"/>
    <xf numFmtId="0" fontId="11" fillId="3" borderId="2" xfId="0" applyFont="1" applyFill="1" applyBorder="1" applyAlignment="1">
      <alignment horizontal="right"/>
    </xf>
    <xf numFmtId="49" fontId="12" fillId="3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164" fontId="10" fillId="4" borderId="4" xfId="0" applyNumberFormat="1" applyFont="1" applyFill="1" applyBorder="1"/>
    <xf numFmtId="164" fontId="10" fillId="4" borderId="2" xfId="0" applyNumberFormat="1" applyFont="1" applyFill="1" applyBorder="1" applyAlignment="1">
      <alignment horizontal="right" vertical="center"/>
    </xf>
    <xf numFmtId="164" fontId="10" fillId="4" borderId="2" xfId="0" applyNumberFormat="1" applyFont="1" applyFill="1" applyBorder="1"/>
    <xf numFmtId="164" fontId="11" fillId="4" borderId="2" xfId="0" applyNumberFormat="1" applyFont="1" applyFill="1" applyBorder="1"/>
    <xf numFmtId="1" fontId="11" fillId="4" borderId="2" xfId="0" applyNumberFormat="1" applyFont="1" applyFill="1" applyBorder="1"/>
    <xf numFmtId="164" fontId="11" fillId="4" borderId="2" xfId="0" applyNumberFormat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wrapText="1"/>
    </xf>
    <xf numFmtId="164" fontId="12" fillId="3" borderId="2" xfId="0" applyNumberFormat="1" applyFont="1" applyFill="1" applyBorder="1"/>
    <xf numFmtId="164" fontId="13" fillId="3" borderId="2" xfId="2" applyNumberFormat="1" applyFont="1" applyFill="1" applyBorder="1" applyAlignment="1" applyProtection="1"/>
    <xf numFmtId="1" fontId="14" fillId="3" borderId="2" xfId="2" applyNumberFormat="1" applyFont="1" applyFill="1" applyBorder="1" applyAlignment="1" applyProtection="1"/>
    <xf numFmtId="1" fontId="10" fillId="3" borderId="2" xfId="0" applyNumberFormat="1" applyFont="1" applyFill="1" applyBorder="1"/>
    <xf numFmtId="1" fontId="15" fillId="5" borderId="2" xfId="1" applyNumberFormat="1" applyFont="1" applyFill="1" applyBorder="1" applyAlignment="1">
      <alignment vertical="center"/>
    </xf>
    <xf numFmtId="164" fontId="16" fillId="3" borderId="2" xfId="0" applyNumberFormat="1" applyFont="1" applyFill="1" applyBorder="1"/>
    <xf numFmtId="164" fontId="15" fillId="5" borderId="2" xfId="1" applyNumberFormat="1" applyFont="1" applyFill="1" applyBorder="1" applyAlignment="1">
      <alignment vertical="center"/>
    </xf>
    <xf numFmtId="1" fontId="16" fillId="3" borderId="2" xfId="0" applyNumberFormat="1" applyFont="1" applyFill="1" applyBorder="1"/>
    <xf numFmtId="0" fontId="8" fillId="6" borderId="6" xfId="0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vertical="center"/>
    </xf>
    <xf numFmtId="1" fontId="5" fillId="3" borderId="9" xfId="0" applyNumberFormat="1" applyFont="1" applyFill="1" applyBorder="1" applyAlignment="1">
      <alignment vertical="center"/>
    </xf>
    <xf numFmtId="0" fontId="10" fillId="3" borderId="6" xfId="0" applyFont="1" applyFill="1" applyBorder="1" applyAlignment="1">
      <alignment horizontal="left"/>
    </xf>
    <xf numFmtId="0" fontId="5" fillId="3" borderId="6" xfId="0" applyFont="1" applyFill="1" applyBorder="1"/>
    <xf numFmtId="164" fontId="10" fillId="3" borderId="6" xfId="0" applyNumberFormat="1" applyFont="1" applyFill="1" applyBorder="1"/>
    <xf numFmtId="0" fontId="11" fillId="3" borderId="6" xfId="0" applyFont="1" applyFill="1" applyBorder="1" applyAlignment="1">
      <alignment horizontal="right"/>
    </xf>
    <xf numFmtId="164" fontId="11" fillId="3" borderId="6" xfId="0" applyNumberFormat="1" applyFont="1" applyFill="1" applyBorder="1"/>
    <xf numFmtId="0" fontId="10" fillId="4" borderId="6" xfId="0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vertical="center"/>
    </xf>
    <xf numFmtId="1" fontId="5" fillId="3" borderId="6" xfId="0" applyNumberFormat="1" applyFont="1" applyFill="1" applyBorder="1" applyAlignment="1">
      <alignment vertical="center"/>
    </xf>
    <xf numFmtId="0" fontId="18" fillId="3" borderId="6" xfId="0" applyFont="1" applyFill="1" applyBorder="1"/>
    <xf numFmtId="164" fontId="12" fillId="3" borderId="6" xfId="0" applyNumberFormat="1" applyFont="1" applyFill="1" applyBorder="1"/>
    <xf numFmtId="0" fontId="0" fillId="0" borderId="6" xfId="0" applyFont="1" applyBorder="1"/>
    <xf numFmtId="164" fontId="10" fillId="0" borderId="6" xfId="0" applyNumberFormat="1" applyFont="1" applyBorder="1"/>
    <xf numFmtId="1" fontId="10" fillId="0" borderId="6" xfId="0" applyNumberFormat="1" applyFont="1" applyBorder="1"/>
    <xf numFmtId="0" fontId="0" fillId="0" borderId="6" xfId="0" applyBorder="1"/>
    <xf numFmtId="0" fontId="12" fillId="0" borderId="6" xfId="0" applyFont="1" applyBorder="1"/>
    <xf numFmtId="164" fontId="11" fillId="0" borderId="6" xfId="0" applyNumberFormat="1" applyFont="1" applyBorder="1"/>
    <xf numFmtId="0" fontId="19" fillId="3" borderId="2" xfId="2" applyNumberFormat="1" applyFont="1" applyFill="1" applyBorder="1" applyAlignment="1" applyProtection="1">
      <alignment horizontal="left" vertical="center"/>
    </xf>
    <xf numFmtId="49" fontId="20" fillId="3" borderId="2" xfId="2" applyNumberFormat="1" applyFont="1" applyFill="1" applyBorder="1" applyAlignment="1" applyProtection="1">
      <alignment horizontal="left" vertical="center"/>
    </xf>
    <xf numFmtId="164" fontId="19" fillId="3" borderId="2" xfId="2" applyNumberFormat="1" applyFont="1" applyFill="1" applyBorder="1" applyAlignment="1" applyProtection="1">
      <alignment horizontal="right" vertical="center"/>
    </xf>
    <xf numFmtId="1" fontId="19" fillId="3" borderId="2" xfId="2" applyNumberFormat="1" applyFont="1" applyFill="1" applyBorder="1" applyAlignment="1" applyProtection="1">
      <alignment horizontal="right" vertical="center"/>
    </xf>
    <xf numFmtId="0" fontId="19" fillId="4" borderId="2" xfId="0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left" vertical="center"/>
    </xf>
    <xf numFmtId="164" fontId="19" fillId="4" borderId="2" xfId="0" applyNumberFormat="1" applyFont="1" applyFill="1" applyBorder="1" applyAlignment="1">
      <alignment horizontal="right" vertical="center"/>
    </xf>
    <xf numFmtId="0" fontId="19" fillId="4" borderId="2" xfId="0" applyFont="1" applyFill="1" applyBorder="1" applyAlignment="1">
      <alignment vertical="center"/>
    </xf>
    <xf numFmtId="49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vertical="center"/>
    </xf>
    <xf numFmtId="1" fontId="19" fillId="4" borderId="2" xfId="0" applyNumberFormat="1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9" fontId="19" fillId="3" borderId="2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64" fontId="16" fillId="3" borderId="3" xfId="0" applyNumberFormat="1" applyFont="1" applyFill="1" applyBorder="1"/>
    <xf numFmtId="1" fontId="16" fillId="3" borderId="3" xfId="0" applyNumberFormat="1" applyFont="1" applyFill="1" applyBorder="1"/>
    <xf numFmtId="49" fontId="21" fillId="3" borderId="2" xfId="0" applyNumberFormat="1" applyFont="1" applyFill="1" applyBorder="1" applyAlignment="1">
      <alignment horizontal="right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22" fillId="3" borderId="2" xfId="0" applyFont="1" applyFill="1" applyBorder="1" applyAlignment="1">
      <alignment horizontal="right"/>
    </xf>
    <xf numFmtId="164" fontId="11" fillId="3" borderId="2" xfId="0" applyNumberFormat="1" applyFont="1" applyFill="1" applyBorder="1"/>
    <xf numFmtId="1" fontId="11" fillId="3" borderId="2" xfId="0" applyNumberFormat="1" applyFont="1" applyFill="1" applyBorder="1"/>
    <xf numFmtId="1" fontId="19" fillId="4" borderId="2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/>
    </xf>
    <xf numFmtId="0" fontId="23" fillId="3" borderId="5" xfId="2" applyNumberFormat="1" applyFont="1" applyFill="1" applyBorder="1" applyAlignment="1" applyProtection="1">
      <alignment horizontal="center" vertical="top" wrapText="1"/>
    </xf>
    <xf numFmtId="164" fontId="24" fillId="3" borderId="2" xfId="2" applyNumberFormat="1" applyFont="1" applyFill="1" applyBorder="1" applyAlignment="1" applyProtection="1"/>
    <xf numFmtId="164" fontId="25" fillId="3" borderId="2" xfId="2" applyNumberFormat="1" applyFont="1" applyFill="1" applyBorder="1" applyAlignment="1" applyProtection="1"/>
    <xf numFmtId="0" fontId="26" fillId="0" borderId="0" xfId="0" applyFont="1"/>
    <xf numFmtId="1" fontId="23" fillId="3" borderId="2" xfId="2" applyNumberFormat="1" applyFont="1" applyFill="1" applyBorder="1" applyAlignment="1" applyProtection="1"/>
    <xf numFmtId="164" fontId="16" fillId="0" borderId="6" xfId="0" applyNumberFormat="1" applyFont="1" applyBorder="1"/>
    <xf numFmtId="49" fontId="10" fillId="4" borderId="2" xfId="0" applyNumberFormat="1" applyFont="1" applyFill="1" applyBorder="1" applyAlignment="1">
      <alignment horizontal="right"/>
    </xf>
    <xf numFmtId="0" fontId="7" fillId="3" borderId="3" xfId="2" applyNumberFormat="1" applyFont="1" applyFill="1" applyBorder="1" applyAlignment="1" applyProtection="1">
      <alignment horizontal="center" vertical="top" wrapText="1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8" fillId="6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4"/>
  <sheetViews>
    <sheetView tabSelected="1" workbookViewId="0">
      <selection activeCell="I9" sqref="I9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153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89" t="s">
        <v>154</v>
      </c>
      <c r="B7" s="89"/>
      <c r="C7" s="89"/>
      <c r="D7" s="89"/>
      <c r="E7" s="89"/>
      <c r="F7" s="89"/>
      <c r="G7" s="89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0" t="s">
        <v>2</v>
      </c>
      <c r="G9" s="90"/>
    </row>
    <row r="10" spans="1:7" x14ac:dyDescent="0.25">
      <c r="A10" s="91" t="s">
        <v>3</v>
      </c>
      <c r="B10" s="92" t="s">
        <v>4</v>
      </c>
      <c r="C10" s="91" t="s">
        <v>5</v>
      </c>
      <c r="D10" s="92" t="s">
        <v>6</v>
      </c>
      <c r="E10" s="92" t="s">
        <v>7</v>
      </c>
      <c r="F10" s="92"/>
      <c r="G10" s="92"/>
    </row>
    <row r="11" spans="1:7" x14ac:dyDescent="0.25">
      <c r="A11" s="91"/>
      <c r="B11" s="92"/>
      <c r="C11" s="91"/>
      <c r="D11" s="92"/>
      <c r="E11" s="92" t="s">
        <v>8</v>
      </c>
      <c r="F11" s="92"/>
      <c r="G11" s="92" t="s">
        <v>9</v>
      </c>
    </row>
    <row r="12" spans="1:7" ht="38.25" x14ac:dyDescent="0.25">
      <c r="A12" s="91"/>
      <c r="B12" s="92"/>
      <c r="C12" s="91"/>
      <c r="D12" s="92"/>
      <c r="E12" s="3" t="s">
        <v>10</v>
      </c>
      <c r="F12" s="4" t="s">
        <v>11</v>
      </c>
      <c r="G12" s="92"/>
    </row>
    <row r="13" spans="1:7" x14ac:dyDescent="0.25">
      <c r="A13" s="82" t="s">
        <v>12</v>
      </c>
      <c r="B13" s="50" t="s">
        <v>13</v>
      </c>
      <c r="C13" s="51"/>
      <c r="D13" s="52">
        <f t="shared" ref="D13:D36" si="0">SUM(G13+E13)</f>
        <v>0.1</v>
      </c>
      <c r="E13" s="52">
        <f>SUM(E14)</f>
        <v>0.1</v>
      </c>
      <c r="F13" s="53">
        <f>SUM(F14)</f>
        <v>0</v>
      </c>
      <c r="G13" s="53">
        <f>SUM(G14)</f>
        <v>0</v>
      </c>
    </row>
    <row r="14" spans="1:7" x14ac:dyDescent="0.25">
      <c r="A14" s="83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82" t="s">
        <v>16</v>
      </c>
      <c r="B15" s="54" t="s">
        <v>17</v>
      </c>
      <c r="C15" s="55"/>
      <c r="D15" s="56">
        <f t="shared" si="0"/>
        <v>1064.5</v>
      </c>
      <c r="E15" s="56">
        <f>SUM(E36+E33+E32+E31+E25+E22+E20+E19+E16+E37)</f>
        <v>748.19999999999993</v>
      </c>
      <c r="F15" s="73">
        <f>SUM(F36+F33+F32+F31+F25+F22+F20+F19+F16)</f>
        <v>0</v>
      </c>
      <c r="G15" s="56">
        <f>SUM(G36+G33+G32+G31+G25+G22+G20+G19+G16+G37)</f>
        <v>316.3</v>
      </c>
    </row>
    <row r="16" spans="1:7" ht="15" customHeight="1" x14ac:dyDescent="0.25">
      <c r="A16" s="84"/>
      <c r="B16" s="5" t="s">
        <v>23</v>
      </c>
      <c r="C16" s="6" t="s">
        <v>15</v>
      </c>
      <c r="D16" s="13">
        <f t="shared" ref="D16" si="1">SUM(G16+E16)</f>
        <v>15.7</v>
      </c>
      <c r="E16" s="14">
        <f>SUM(E17+E18)</f>
        <v>15.7</v>
      </c>
      <c r="F16" s="14"/>
      <c r="G16" s="14"/>
    </row>
    <row r="17" spans="1:7" ht="12.75" customHeight="1" x14ac:dyDescent="0.25">
      <c r="A17" s="84"/>
      <c r="B17" s="9" t="s">
        <v>19</v>
      </c>
      <c r="C17" s="10"/>
      <c r="D17" s="15">
        <f>SUM(G17+E17)</f>
        <v>14.5</v>
      </c>
      <c r="E17" s="15">
        <v>14.5</v>
      </c>
      <c r="F17" s="15"/>
      <c r="G17" s="15"/>
    </row>
    <row r="18" spans="1:7" ht="12.75" customHeight="1" x14ac:dyDescent="0.25">
      <c r="A18" s="84"/>
      <c r="B18" s="9" t="s">
        <v>8</v>
      </c>
      <c r="C18" s="10"/>
      <c r="D18" s="15">
        <f>SUM(G18+E18)</f>
        <v>1.2</v>
      </c>
      <c r="E18" s="15">
        <v>1.2</v>
      </c>
      <c r="F18" s="15"/>
      <c r="G18" s="15"/>
    </row>
    <row r="19" spans="1:7" ht="15" customHeight="1" x14ac:dyDescent="0.25">
      <c r="A19" s="84"/>
      <c r="B19" s="11" t="s">
        <v>21</v>
      </c>
      <c r="C19" s="6" t="s">
        <v>15</v>
      </c>
      <c r="D19" s="12">
        <f t="shared" si="0"/>
        <v>17.7</v>
      </c>
      <c r="E19" s="12">
        <v>12.9</v>
      </c>
      <c r="F19" s="12"/>
      <c r="G19" s="12">
        <v>4.8</v>
      </c>
    </row>
    <row r="20" spans="1:7" ht="15" customHeight="1" x14ac:dyDescent="0.25">
      <c r="A20" s="84"/>
      <c r="B20" s="5" t="s">
        <v>23</v>
      </c>
      <c r="C20" s="6" t="s">
        <v>22</v>
      </c>
      <c r="D20" s="12">
        <f t="shared" si="0"/>
        <v>71.3</v>
      </c>
      <c r="E20" s="12">
        <f>SUM(E21)</f>
        <v>71.3</v>
      </c>
      <c r="F20" s="12"/>
      <c r="G20" s="12"/>
    </row>
    <row r="21" spans="1:7" ht="12.75" customHeight="1" x14ac:dyDescent="0.25">
      <c r="A21" s="84"/>
      <c r="B21" s="9" t="s">
        <v>8</v>
      </c>
      <c r="C21" s="6"/>
      <c r="D21" s="17">
        <f t="shared" si="0"/>
        <v>71.3</v>
      </c>
      <c r="E21" s="15">
        <v>71.3</v>
      </c>
      <c r="F21" s="14"/>
      <c r="G21" s="15"/>
    </row>
    <row r="22" spans="1:7" ht="15" customHeight="1" x14ac:dyDescent="0.25">
      <c r="A22" s="84"/>
      <c r="B22" s="5" t="s">
        <v>23</v>
      </c>
      <c r="C22" s="6" t="s">
        <v>24</v>
      </c>
      <c r="D22" s="7">
        <f t="shared" si="0"/>
        <v>28.799999999999997</v>
      </c>
      <c r="E22" s="7">
        <f>SUM(E23:E24)</f>
        <v>27.9</v>
      </c>
      <c r="F22" s="14"/>
      <c r="G22" s="7">
        <f>SUM(G23:G24)</f>
        <v>0.9</v>
      </c>
    </row>
    <row r="23" spans="1:7" ht="12.75" customHeight="1" x14ac:dyDescent="0.25">
      <c r="A23" s="84"/>
      <c r="B23" s="9" t="s">
        <v>8</v>
      </c>
      <c r="C23" s="10"/>
      <c r="D23" s="17">
        <f t="shared" si="0"/>
        <v>27.9</v>
      </c>
      <c r="E23" s="15">
        <v>27.9</v>
      </c>
      <c r="F23" s="15"/>
      <c r="G23" s="16"/>
    </row>
    <row r="24" spans="1:7" ht="12.75" customHeight="1" x14ac:dyDescent="0.25">
      <c r="A24" s="84"/>
      <c r="B24" s="9" t="s">
        <v>25</v>
      </c>
      <c r="C24" s="10"/>
      <c r="D24" s="17">
        <f t="shared" si="0"/>
        <v>0.9</v>
      </c>
      <c r="E24" s="15"/>
      <c r="F24" s="15"/>
      <c r="G24" s="15">
        <v>0.9</v>
      </c>
    </row>
    <row r="25" spans="1:7" ht="15" customHeight="1" x14ac:dyDescent="0.25">
      <c r="A25" s="84"/>
      <c r="B25" s="5" t="s">
        <v>23</v>
      </c>
      <c r="C25" s="6" t="s">
        <v>26</v>
      </c>
      <c r="D25" s="13">
        <f t="shared" si="0"/>
        <v>408.5</v>
      </c>
      <c r="E25" s="14">
        <f t="shared" ref="E25" si="2">SUM(E26+E27+E30)</f>
        <v>121</v>
      </c>
      <c r="F25" s="14"/>
      <c r="G25" s="14">
        <f>SUM(G26+G27+G30+G29)</f>
        <v>287.5</v>
      </c>
    </row>
    <row r="26" spans="1:7" ht="12.75" customHeight="1" x14ac:dyDescent="0.25">
      <c r="A26" s="84"/>
      <c r="B26" s="9" t="s">
        <v>19</v>
      </c>
      <c r="C26" s="10"/>
      <c r="D26" s="15">
        <f>SUM(G26+E26)</f>
        <v>22</v>
      </c>
      <c r="E26" s="15">
        <v>17.5</v>
      </c>
      <c r="F26" s="15"/>
      <c r="G26" s="15">
        <v>4.5</v>
      </c>
    </row>
    <row r="27" spans="1:7" ht="12.75" customHeight="1" x14ac:dyDescent="0.25">
      <c r="A27" s="84"/>
      <c r="B27" s="9" t="s">
        <v>20</v>
      </c>
      <c r="C27" s="10"/>
      <c r="D27" s="15">
        <f>SUM(G27+E27)</f>
        <v>363.3</v>
      </c>
      <c r="E27" s="15">
        <v>100.5</v>
      </c>
      <c r="F27" s="15"/>
      <c r="G27" s="15">
        <v>262.8</v>
      </c>
    </row>
    <row r="28" spans="1:7" ht="12.75" customHeight="1" x14ac:dyDescent="0.25">
      <c r="A28" s="84"/>
      <c r="B28" s="70" t="s">
        <v>151</v>
      </c>
      <c r="C28" s="10"/>
      <c r="D28" s="15">
        <f>SUM(G28+E28)</f>
        <v>100</v>
      </c>
      <c r="E28" s="15">
        <v>100</v>
      </c>
      <c r="F28" s="15"/>
      <c r="G28" s="15"/>
    </row>
    <row r="29" spans="1:7" ht="12.75" customHeight="1" x14ac:dyDescent="0.25">
      <c r="A29" s="84"/>
      <c r="B29" s="9" t="s">
        <v>25</v>
      </c>
      <c r="C29" s="10"/>
      <c r="D29" s="15">
        <f>SUM(G29+E29)</f>
        <v>20.2</v>
      </c>
      <c r="E29" s="15"/>
      <c r="F29" s="15"/>
      <c r="G29" s="15">
        <v>20.2</v>
      </c>
    </row>
    <row r="30" spans="1:7" ht="12.75" customHeight="1" x14ac:dyDescent="0.25">
      <c r="A30" s="84"/>
      <c r="B30" s="9" t="s">
        <v>8</v>
      </c>
      <c r="C30" s="10"/>
      <c r="D30" s="15">
        <f>SUM(G30+E30)</f>
        <v>3</v>
      </c>
      <c r="E30" s="15">
        <v>3</v>
      </c>
      <c r="F30" s="15"/>
      <c r="G30" s="15"/>
    </row>
    <row r="31" spans="1:7" ht="15" customHeight="1" x14ac:dyDescent="0.25">
      <c r="A31" s="84"/>
      <c r="B31" s="5" t="s">
        <v>14</v>
      </c>
      <c r="C31" s="6" t="s">
        <v>27</v>
      </c>
      <c r="D31" s="7">
        <f t="shared" si="0"/>
        <v>160.6</v>
      </c>
      <c r="E31" s="7">
        <v>160.6</v>
      </c>
      <c r="F31" s="7"/>
      <c r="G31" s="7"/>
    </row>
    <row r="32" spans="1:7" ht="15" customHeight="1" x14ac:dyDescent="0.25">
      <c r="A32" s="84"/>
      <c r="B32" s="19" t="s">
        <v>29</v>
      </c>
      <c r="C32" s="6" t="s">
        <v>28</v>
      </c>
      <c r="D32" s="7">
        <f t="shared" si="0"/>
        <v>14.5</v>
      </c>
      <c r="E32" s="7">
        <v>14.5</v>
      </c>
      <c r="F32" s="7"/>
      <c r="G32" s="7"/>
    </row>
    <row r="33" spans="1:7" ht="15" customHeight="1" x14ac:dyDescent="0.25">
      <c r="A33" s="84"/>
      <c r="B33" s="5" t="s">
        <v>23</v>
      </c>
      <c r="C33" s="6" t="s">
        <v>30</v>
      </c>
      <c r="D33" s="7">
        <f t="shared" si="0"/>
        <v>244.2</v>
      </c>
      <c r="E33" s="7">
        <f>SUM(E34:E35)</f>
        <v>234.2</v>
      </c>
      <c r="F33" s="7"/>
      <c r="G33" s="7">
        <f>SUM(G34:G35)</f>
        <v>10</v>
      </c>
    </row>
    <row r="34" spans="1:7" ht="12.75" customHeight="1" x14ac:dyDescent="0.25">
      <c r="A34" s="84"/>
      <c r="B34" s="9" t="s">
        <v>19</v>
      </c>
      <c r="C34" s="10"/>
      <c r="D34" s="15">
        <f t="shared" si="0"/>
        <v>137.6</v>
      </c>
      <c r="E34" s="15">
        <v>137.6</v>
      </c>
      <c r="F34" s="20"/>
      <c r="G34" s="15"/>
    </row>
    <row r="35" spans="1:7" ht="12.75" customHeight="1" x14ac:dyDescent="0.25">
      <c r="A35" s="84"/>
      <c r="B35" s="9" t="s">
        <v>25</v>
      </c>
      <c r="C35" s="10"/>
      <c r="D35" s="15">
        <f t="shared" si="0"/>
        <v>106.6</v>
      </c>
      <c r="E35" s="15">
        <v>96.6</v>
      </c>
      <c r="F35" s="20"/>
      <c r="G35" s="15">
        <v>10</v>
      </c>
    </row>
    <row r="36" spans="1:7" ht="15" customHeight="1" x14ac:dyDescent="0.25">
      <c r="A36" s="84"/>
      <c r="B36" s="19" t="s">
        <v>29</v>
      </c>
      <c r="C36" s="6" t="s">
        <v>30</v>
      </c>
      <c r="D36" s="7">
        <f t="shared" si="0"/>
        <v>80.099999999999994</v>
      </c>
      <c r="E36" s="21">
        <v>80.099999999999994</v>
      </c>
      <c r="F36" s="22"/>
      <c r="G36" s="21"/>
    </row>
    <row r="37" spans="1:7" ht="15" customHeight="1" x14ac:dyDescent="0.25">
      <c r="A37" s="69"/>
      <c r="B37" s="5" t="s">
        <v>23</v>
      </c>
      <c r="C37" s="6" t="s">
        <v>31</v>
      </c>
      <c r="D37" s="21">
        <f>SUM(D38:D40)</f>
        <v>23.1</v>
      </c>
      <c r="E37" s="21">
        <f>SUM(E38:E40)</f>
        <v>10</v>
      </c>
      <c r="F37" s="21"/>
      <c r="G37" s="21">
        <f>SUM(G38:G40)</f>
        <v>13.1</v>
      </c>
    </row>
    <row r="38" spans="1:7" s="78" customFormat="1" ht="12.75" customHeight="1" x14ac:dyDescent="0.2">
      <c r="A38" s="75"/>
      <c r="B38" s="9" t="s">
        <v>19</v>
      </c>
      <c r="C38" s="10"/>
      <c r="D38" s="15">
        <f>SUM(G38+E38)</f>
        <v>13.1</v>
      </c>
      <c r="E38" s="76"/>
      <c r="F38" s="76"/>
      <c r="G38" s="77">
        <v>13.1</v>
      </c>
    </row>
    <row r="39" spans="1:7" s="78" customFormat="1" ht="12.75" customHeight="1" x14ac:dyDescent="0.2">
      <c r="A39" s="75"/>
      <c r="B39" s="9" t="s">
        <v>25</v>
      </c>
      <c r="C39" s="10"/>
      <c r="D39" s="15">
        <f t="shared" ref="D39:D40" si="3">SUM(G39+E39)</f>
        <v>5</v>
      </c>
      <c r="E39" s="77">
        <v>5</v>
      </c>
      <c r="F39" s="76"/>
      <c r="G39" s="76"/>
    </row>
    <row r="40" spans="1:7" s="78" customFormat="1" ht="12.75" customHeight="1" x14ac:dyDescent="0.2">
      <c r="A40" s="75"/>
      <c r="B40" s="9" t="s">
        <v>8</v>
      </c>
      <c r="C40" s="10"/>
      <c r="D40" s="15">
        <f t="shared" si="3"/>
        <v>5</v>
      </c>
      <c r="E40" s="77">
        <v>5</v>
      </c>
      <c r="F40" s="79"/>
      <c r="G40" s="77"/>
    </row>
    <row r="41" spans="1:7" x14ac:dyDescent="0.25">
      <c r="A41" s="85" t="s">
        <v>32</v>
      </c>
      <c r="B41" s="57" t="s">
        <v>33</v>
      </c>
      <c r="C41" s="58"/>
      <c r="D41" s="59">
        <f t="shared" ref="D41:D138" si="4">SUM(G41+E41)</f>
        <v>1.4</v>
      </c>
      <c r="E41" s="59">
        <f>SUM(E42+E44+E43)</f>
        <v>1.4</v>
      </c>
      <c r="F41" s="60">
        <f>SUM(F42:F44)</f>
        <v>0</v>
      </c>
      <c r="G41" s="60">
        <f>SUM(G42+G44+G43)</f>
        <v>0</v>
      </c>
    </row>
    <row r="42" spans="1:7" x14ac:dyDescent="0.25">
      <c r="A42" s="85"/>
      <c r="B42" s="5" t="s">
        <v>14</v>
      </c>
      <c r="C42" s="6" t="s">
        <v>15</v>
      </c>
      <c r="D42" s="7">
        <f t="shared" si="4"/>
        <v>0.9</v>
      </c>
      <c r="E42" s="7">
        <v>0.9</v>
      </c>
      <c r="F42" s="7"/>
      <c r="G42" s="7"/>
    </row>
    <row r="43" spans="1:7" x14ac:dyDescent="0.25">
      <c r="A43" s="85"/>
      <c r="B43" s="11" t="s">
        <v>21</v>
      </c>
      <c r="C43" s="6" t="s">
        <v>26</v>
      </c>
      <c r="D43" s="7">
        <f t="shared" si="4"/>
        <v>0.4</v>
      </c>
      <c r="E43" s="7">
        <v>0.4</v>
      </c>
      <c r="F43" s="23"/>
      <c r="G43" s="23"/>
    </row>
    <row r="44" spans="1:7" x14ac:dyDescent="0.25">
      <c r="A44" s="85"/>
      <c r="B44" s="5" t="s">
        <v>14</v>
      </c>
      <c r="C44" s="6" t="s">
        <v>27</v>
      </c>
      <c r="D44" s="7">
        <f t="shared" si="4"/>
        <v>0.1</v>
      </c>
      <c r="E44" s="7">
        <v>0.1</v>
      </c>
      <c r="F44" s="24"/>
      <c r="G44" s="24"/>
    </row>
    <row r="45" spans="1:7" x14ac:dyDescent="0.25">
      <c r="A45" s="86" t="s">
        <v>34</v>
      </c>
      <c r="B45" s="57" t="s">
        <v>35</v>
      </c>
      <c r="C45" s="58"/>
      <c r="D45" s="59">
        <f>SUM(G45+E45)</f>
        <v>6.6</v>
      </c>
      <c r="E45" s="59">
        <f>SUM(E46+E49+E52+E53)</f>
        <v>6</v>
      </c>
      <c r="F45" s="60">
        <f>SUM(F48:F53)</f>
        <v>0</v>
      </c>
      <c r="G45" s="59">
        <f>SUM(G48+G49+G52+G53)</f>
        <v>0.6</v>
      </c>
    </row>
    <row r="46" spans="1:7" x14ac:dyDescent="0.25">
      <c r="A46" s="87"/>
      <c r="B46" s="5" t="s">
        <v>23</v>
      </c>
      <c r="C46" s="81" t="s">
        <v>15</v>
      </c>
      <c r="D46" s="7">
        <f>SUM(G46+E46)</f>
        <v>1.6</v>
      </c>
      <c r="E46" s="7">
        <f>SUM(E47:E48)</f>
        <v>1.6</v>
      </c>
      <c r="F46" s="60"/>
      <c r="G46" s="59"/>
    </row>
    <row r="47" spans="1:7" x14ac:dyDescent="0.25">
      <c r="A47" s="87"/>
      <c r="B47" s="9" t="s">
        <v>19</v>
      </c>
      <c r="C47" s="58"/>
      <c r="D47" s="7">
        <f>SUM(G47+E47)</f>
        <v>1.2</v>
      </c>
      <c r="E47" s="7">
        <v>1.2</v>
      </c>
      <c r="F47" s="60"/>
      <c r="G47" s="59"/>
    </row>
    <row r="48" spans="1:7" x14ac:dyDescent="0.25">
      <c r="A48" s="87"/>
      <c r="B48" s="9" t="s">
        <v>8</v>
      </c>
      <c r="C48" s="6"/>
      <c r="D48" s="7">
        <f>SUM(G48+E48)</f>
        <v>0.4</v>
      </c>
      <c r="E48" s="7">
        <v>0.4</v>
      </c>
      <c r="F48" s="25"/>
      <c r="G48" s="25"/>
    </row>
    <row r="49" spans="1:7" x14ac:dyDescent="0.25">
      <c r="A49" s="87"/>
      <c r="B49" s="5" t="s">
        <v>23</v>
      </c>
      <c r="C49" s="6" t="s">
        <v>26</v>
      </c>
      <c r="D49" s="7">
        <f>SUM(G49+E49)</f>
        <v>4.5999999999999996</v>
      </c>
      <c r="E49" s="7">
        <f>SUM(E50:E51)</f>
        <v>4</v>
      </c>
      <c r="F49" s="7"/>
      <c r="G49" s="7">
        <f t="shared" ref="G49" si="5">SUM(G50:G51)</f>
        <v>0.6</v>
      </c>
    </row>
    <row r="50" spans="1:7" ht="12.75" customHeight="1" x14ac:dyDescent="0.25">
      <c r="A50" s="87"/>
      <c r="B50" s="9" t="s">
        <v>19</v>
      </c>
      <c r="C50" s="10"/>
      <c r="D50" s="15">
        <f t="shared" ref="D50:D51" si="6">SUM(G50+E50)</f>
        <v>0.6</v>
      </c>
      <c r="E50" s="15">
        <v>0.6</v>
      </c>
      <c r="F50" s="16"/>
      <c r="G50" s="16"/>
    </row>
    <row r="51" spans="1:7" ht="12.75" customHeight="1" x14ac:dyDescent="0.25">
      <c r="A51" s="87"/>
      <c r="B51" s="9" t="s">
        <v>20</v>
      </c>
      <c r="C51" s="10"/>
      <c r="D51" s="15">
        <f t="shared" si="6"/>
        <v>4</v>
      </c>
      <c r="E51" s="15">
        <v>3.4</v>
      </c>
      <c r="F51" s="16"/>
      <c r="G51" s="15">
        <v>0.6</v>
      </c>
    </row>
    <row r="52" spans="1:7" x14ac:dyDescent="0.25">
      <c r="A52" s="87"/>
      <c r="B52" s="11" t="s">
        <v>21</v>
      </c>
      <c r="C52" s="6" t="s">
        <v>26</v>
      </c>
      <c r="D52" s="7">
        <f t="shared" si="4"/>
        <v>0.2</v>
      </c>
      <c r="E52" s="7">
        <v>0.2</v>
      </c>
      <c r="F52" s="25"/>
      <c r="G52" s="25"/>
    </row>
    <row r="53" spans="1:7" x14ac:dyDescent="0.25">
      <c r="A53" s="88"/>
      <c r="B53" s="5" t="s">
        <v>14</v>
      </c>
      <c r="C53" s="6" t="s">
        <v>27</v>
      </c>
      <c r="D53" s="7">
        <f t="shared" si="4"/>
        <v>0.2</v>
      </c>
      <c r="E53" s="7">
        <v>0.2</v>
      </c>
      <c r="F53" s="26"/>
      <c r="G53" s="24"/>
    </row>
    <row r="54" spans="1:7" x14ac:dyDescent="0.25">
      <c r="A54" s="86" t="s">
        <v>36</v>
      </c>
      <c r="B54" s="57" t="s">
        <v>37</v>
      </c>
      <c r="C54" s="58"/>
      <c r="D54" s="59">
        <f t="shared" si="4"/>
        <v>6.1000000000000005</v>
      </c>
      <c r="E54" s="59">
        <f>SUM(E55+E58+E61+E62)</f>
        <v>6.1000000000000005</v>
      </c>
      <c r="F54" s="60">
        <f>SUM(F55+F58+F61+F62)</f>
        <v>0</v>
      </c>
      <c r="G54" s="60">
        <f>SUM(G55+G58+G61+G62)</f>
        <v>0</v>
      </c>
    </row>
    <row r="55" spans="1:7" x14ac:dyDescent="0.25">
      <c r="A55" s="87"/>
      <c r="B55" s="5" t="s">
        <v>23</v>
      </c>
      <c r="C55" s="6" t="s">
        <v>15</v>
      </c>
      <c r="D55" s="7">
        <f>SUM(G55+E55)</f>
        <v>1.7</v>
      </c>
      <c r="E55" s="7">
        <f>SUM(E56:E57)</f>
        <v>1.7</v>
      </c>
      <c r="F55" s="25"/>
      <c r="G55" s="25"/>
    </row>
    <row r="56" spans="1:7" s="78" customFormat="1" ht="12.75" customHeight="1" x14ac:dyDescent="0.2">
      <c r="A56" s="87"/>
      <c r="B56" s="9" t="s">
        <v>19</v>
      </c>
      <c r="C56" s="10"/>
      <c r="D56" s="71">
        <f t="shared" si="4"/>
        <v>0.7</v>
      </c>
      <c r="E56" s="71">
        <v>0.7</v>
      </c>
      <c r="F56" s="71"/>
      <c r="G56" s="71"/>
    </row>
    <row r="57" spans="1:7" s="78" customFormat="1" ht="12.75" customHeight="1" x14ac:dyDescent="0.2">
      <c r="A57" s="87"/>
      <c r="B57" s="9" t="s">
        <v>20</v>
      </c>
      <c r="C57" s="10"/>
      <c r="D57" s="71">
        <f t="shared" si="4"/>
        <v>1</v>
      </c>
      <c r="E57" s="71">
        <v>1</v>
      </c>
      <c r="F57" s="71"/>
      <c r="G57" s="71"/>
    </row>
    <row r="58" spans="1:7" x14ac:dyDescent="0.25">
      <c r="A58" s="87"/>
      <c r="B58" s="5" t="s">
        <v>23</v>
      </c>
      <c r="C58" s="6" t="s">
        <v>26</v>
      </c>
      <c r="D58" s="7">
        <f t="shared" si="4"/>
        <v>3.8</v>
      </c>
      <c r="E58" s="7">
        <f>SUM(E59:E60)</f>
        <v>3.8</v>
      </c>
      <c r="F58" s="7"/>
      <c r="G58" s="7"/>
    </row>
    <row r="59" spans="1:7" s="78" customFormat="1" ht="12.75" customHeight="1" x14ac:dyDescent="0.2">
      <c r="A59" s="87"/>
      <c r="B59" s="9" t="s">
        <v>19</v>
      </c>
      <c r="C59" s="10"/>
      <c r="D59" s="15">
        <f t="shared" si="4"/>
        <v>0.3</v>
      </c>
      <c r="E59" s="15">
        <v>0.3</v>
      </c>
      <c r="F59" s="16"/>
      <c r="G59" s="16"/>
    </row>
    <row r="60" spans="1:7" s="78" customFormat="1" ht="12.75" customHeight="1" x14ac:dyDescent="0.2">
      <c r="A60" s="87"/>
      <c r="B60" s="9" t="s">
        <v>20</v>
      </c>
      <c r="C60" s="10"/>
      <c r="D60" s="15">
        <f t="shared" si="4"/>
        <v>3.5</v>
      </c>
      <c r="E60" s="15">
        <v>3.5</v>
      </c>
      <c r="F60" s="16"/>
      <c r="G60" s="15"/>
    </row>
    <row r="61" spans="1:7" x14ac:dyDescent="0.25">
      <c r="A61" s="87"/>
      <c r="B61" s="11" t="s">
        <v>21</v>
      </c>
      <c r="C61" s="6" t="s">
        <v>26</v>
      </c>
      <c r="D61" s="7">
        <f t="shared" si="4"/>
        <v>0.4</v>
      </c>
      <c r="E61" s="7">
        <v>0.4</v>
      </c>
      <c r="F61" s="25"/>
      <c r="G61" s="25"/>
    </row>
    <row r="62" spans="1:7" x14ac:dyDescent="0.25">
      <c r="A62" s="88"/>
      <c r="B62" s="5" t="s">
        <v>14</v>
      </c>
      <c r="C62" s="6" t="s">
        <v>27</v>
      </c>
      <c r="D62" s="7">
        <f t="shared" si="4"/>
        <v>0.2</v>
      </c>
      <c r="E62" s="7">
        <v>0.2</v>
      </c>
      <c r="F62" s="26"/>
      <c r="G62" s="24"/>
    </row>
    <row r="63" spans="1:7" x14ac:dyDescent="0.25">
      <c r="A63" s="86" t="s">
        <v>38</v>
      </c>
      <c r="B63" s="57" t="s">
        <v>39</v>
      </c>
      <c r="C63" s="58"/>
      <c r="D63" s="59">
        <f t="shared" si="4"/>
        <v>31.3</v>
      </c>
      <c r="E63" s="59">
        <f>SUM(E64+E65+E69+E70)</f>
        <v>29.8</v>
      </c>
      <c r="F63" s="60">
        <f>SUM(F64+F65+F69+F70:F70)</f>
        <v>0</v>
      </c>
      <c r="G63" s="59">
        <f>SUM(G64+G65+G69+G70:G70)</f>
        <v>1.5</v>
      </c>
    </row>
    <row r="64" spans="1:7" x14ac:dyDescent="0.25">
      <c r="A64" s="87"/>
      <c r="B64" s="5" t="s">
        <v>14</v>
      </c>
      <c r="C64" s="6" t="s">
        <v>15</v>
      </c>
      <c r="D64" s="7">
        <f t="shared" si="4"/>
        <v>1.2</v>
      </c>
      <c r="E64" s="7">
        <v>1.2</v>
      </c>
      <c r="F64" s="7"/>
      <c r="G64" s="25"/>
    </row>
    <row r="65" spans="1:7" x14ac:dyDescent="0.25">
      <c r="A65" s="87"/>
      <c r="B65" s="5" t="s">
        <v>23</v>
      </c>
      <c r="C65" s="6" t="s">
        <v>26</v>
      </c>
      <c r="D65" s="7">
        <f t="shared" si="4"/>
        <v>29.7</v>
      </c>
      <c r="E65" s="7">
        <f>SUM(E66:E68)</f>
        <v>28.2</v>
      </c>
      <c r="F65" s="7"/>
      <c r="G65" s="7">
        <f t="shared" ref="G65" si="7">SUM(G66:G68)</f>
        <v>1.5</v>
      </c>
    </row>
    <row r="66" spans="1:7" s="78" customFormat="1" ht="12.75" customHeight="1" x14ac:dyDescent="0.2">
      <c r="A66" s="87"/>
      <c r="B66" s="9" t="s">
        <v>19</v>
      </c>
      <c r="C66" s="10"/>
      <c r="D66" s="71">
        <f t="shared" si="4"/>
        <v>0.4</v>
      </c>
      <c r="E66" s="71">
        <v>0.4</v>
      </c>
      <c r="F66" s="71"/>
      <c r="G66" s="71"/>
    </row>
    <row r="67" spans="1:7" s="78" customFormat="1" ht="12.75" customHeight="1" x14ac:dyDescent="0.2">
      <c r="A67" s="87"/>
      <c r="B67" s="9" t="s">
        <v>20</v>
      </c>
      <c r="C67" s="10"/>
      <c r="D67" s="71">
        <f t="shared" si="4"/>
        <v>27.8</v>
      </c>
      <c r="E67" s="71">
        <v>27.8</v>
      </c>
      <c r="F67" s="71"/>
      <c r="G67" s="71"/>
    </row>
    <row r="68" spans="1:7" s="78" customFormat="1" ht="12.75" customHeight="1" x14ac:dyDescent="0.2">
      <c r="A68" s="87"/>
      <c r="B68" s="9" t="s">
        <v>8</v>
      </c>
      <c r="C68" s="10"/>
      <c r="D68" s="71">
        <f t="shared" si="4"/>
        <v>1.5</v>
      </c>
      <c r="E68" s="71"/>
      <c r="F68" s="71"/>
      <c r="G68" s="71">
        <v>1.5</v>
      </c>
    </row>
    <row r="69" spans="1:7" x14ac:dyDescent="0.25">
      <c r="A69" s="87"/>
      <c r="B69" s="11" t="s">
        <v>21</v>
      </c>
      <c r="C69" s="6" t="s">
        <v>26</v>
      </c>
      <c r="D69" s="7">
        <f t="shared" si="4"/>
        <v>0.3</v>
      </c>
      <c r="E69" s="7">
        <v>0.3</v>
      </c>
      <c r="F69" s="7"/>
      <c r="G69" s="25"/>
    </row>
    <row r="70" spans="1:7" x14ac:dyDescent="0.25">
      <c r="A70" s="88"/>
      <c r="B70" s="5" t="s">
        <v>14</v>
      </c>
      <c r="C70" s="6" t="s">
        <v>27</v>
      </c>
      <c r="D70" s="7">
        <f t="shared" si="4"/>
        <v>0.1</v>
      </c>
      <c r="E70" s="7">
        <v>0.1</v>
      </c>
      <c r="F70" s="26"/>
      <c r="G70" s="24"/>
    </row>
    <row r="71" spans="1:7" x14ac:dyDescent="0.25">
      <c r="A71" s="86" t="s">
        <v>40</v>
      </c>
      <c r="B71" s="57" t="s">
        <v>41</v>
      </c>
      <c r="C71" s="58"/>
      <c r="D71" s="59">
        <f t="shared" si="4"/>
        <v>32.200000000000003</v>
      </c>
      <c r="E71" s="59">
        <f>SUM(E72+E76+E77+E78:E78)</f>
        <v>5.2</v>
      </c>
      <c r="F71" s="60">
        <f t="shared" ref="F71:G71" si="8">SUM(F72+F76+F77+F78:F78)</f>
        <v>0</v>
      </c>
      <c r="G71" s="59">
        <f t="shared" si="8"/>
        <v>27</v>
      </c>
    </row>
    <row r="72" spans="1:7" x14ac:dyDescent="0.25">
      <c r="A72" s="87"/>
      <c r="B72" s="5" t="s">
        <v>18</v>
      </c>
      <c r="C72" s="6" t="s">
        <v>15</v>
      </c>
      <c r="D72" s="7">
        <f t="shared" si="4"/>
        <v>31.2</v>
      </c>
      <c r="E72" s="7">
        <f>SUM(E73:E75)</f>
        <v>4.2</v>
      </c>
      <c r="F72" s="25"/>
      <c r="G72" s="25">
        <f>SUM(G73:G74)</f>
        <v>27</v>
      </c>
    </row>
    <row r="73" spans="1:7" s="78" customFormat="1" ht="12.75" customHeight="1" x14ac:dyDescent="0.2">
      <c r="A73" s="87"/>
      <c r="B73" s="9" t="s">
        <v>19</v>
      </c>
      <c r="C73" s="10"/>
      <c r="D73" s="71">
        <f t="shared" si="4"/>
        <v>0.8</v>
      </c>
      <c r="E73" s="71">
        <v>0.8</v>
      </c>
      <c r="F73" s="71"/>
      <c r="G73" s="71"/>
    </row>
    <row r="74" spans="1:7" s="78" customFormat="1" ht="12.75" customHeight="1" x14ac:dyDescent="0.2">
      <c r="A74" s="87"/>
      <c r="B74" s="9" t="s">
        <v>20</v>
      </c>
      <c r="C74" s="10"/>
      <c r="D74" s="71">
        <f t="shared" si="4"/>
        <v>30</v>
      </c>
      <c r="E74" s="71">
        <v>3</v>
      </c>
      <c r="F74" s="71"/>
      <c r="G74" s="71">
        <v>27</v>
      </c>
    </row>
    <row r="75" spans="1:7" s="78" customFormat="1" ht="12.75" customHeight="1" x14ac:dyDescent="0.2">
      <c r="A75" s="87"/>
      <c r="B75" s="9" t="s">
        <v>8</v>
      </c>
      <c r="C75" s="10"/>
      <c r="D75" s="71">
        <f t="shared" si="4"/>
        <v>0.4</v>
      </c>
      <c r="E75" s="71">
        <v>0.4</v>
      </c>
      <c r="F75" s="71"/>
      <c r="G75" s="71"/>
    </row>
    <row r="76" spans="1:7" x14ac:dyDescent="0.25">
      <c r="A76" s="87"/>
      <c r="B76" s="5" t="s">
        <v>14</v>
      </c>
      <c r="C76" s="6" t="s">
        <v>26</v>
      </c>
      <c r="D76" s="7">
        <f t="shared" si="4"/>
        <v>0.2</v>
      </c>
      <c r="E76" s="7">
        <v>0.2</v>
      </c>
      <c r="F76" s="7"/>
      <c r="G76" s="7"/>
    </row>
    <row r="77" spans="1:7" x14ac:dyDescent="0.25">
      <c r="A77" s="87"/>
      <c r="B77" s="11" t="s">
        <v>21</v>
      </c>
      <c r="C77" s="6" t="s">
        <v>26</v>
      </c>
      <c r="D77" s="7">
        <f t="shared" si="4"/>
        <v>0.7</v>
      </c>
      <c r="E77" s="7">
        <v>0.7</v>
      </c>
      <c r="F77" s="25"/>
      <c r="G77" s="25"/>
    </row>
    <row r="78" spans="1:7" x14ac:dyDescent="0.25">
      <c r="A78" s="88"/>
      <c r="B78" s="5" t="s">
        <v>14</v>
      </c>
      <c r="C78" s="6" t="s">
        <v>27</v>
      </c>
      <c r="D78" s="7">
        <f t="shared" si="4"/>
        <v>0.1</v>
      </c>
      <c r="E78" s="7">
        <v>0.1</v>
      </c>
      <c r="F78" s="26"/>
      <c r="G78" s="24"/>
    </row>
    <row r="79" spans="1:7" x14ac:dyDescent="0.25">
      <c r="A79" s="86" t="s">
        <v>42</v>
      </c>
      <c r="B79" s="57" t="s">
        <v>43</v>
      </c>
      <c r="C79" s="58"/>
      <c r="D79" s="59">
        <f t="shared" si="4"/>
        <v>4.3999999999999995</v>
      </c>
      <c r="E79" s="59">
        <f>SUM(E87+E86+E83+E80)</f>
        <v>2.8999999999999995</v>
      </c>
      <c r="F79" s="60">
        <f>SUM(F80:F87)</f>
        <v>0</v>
      </c>
      <c r="G79" s="59">
        <f>SUM(G80+G87+G83+G86)</f>
        <v>1.5</v>
      </c>
    </row>
    <row r="80" spans="1:7" x14ac:dyDescent="0.25">
      <c r="A80" s="87"/>
      <c r="B80" s="5" t="s">
        <v>18</v>
      </c>
      <c r="C80" s="6" t="s">
        <v>15</v>
      </c>
      <c r="D80" s="7">
        <f t="shared" ref="D80:D82" si="9">SUM(G80+E80)</f>
        <v>0.8</v>
      </c>
      <c r="E80" s="7">
        <f t="shared" ref="E80" si="10">SUM(E81:E82)</f>
        <v>0.8</v>
      </c>
      <c r="F80" s="25"/>
      <c r="G80" s="25"/>
    </row>
    <row r="81" spans="1:7" ht="12.75" customHeight="1" x14ac:dyDescent="0.25">
      <c r="A81" s="87"/>
      <c r="B81" s="9" t="s">
        <v>19</v>
      </c>
      <c r="C81" s="10"/>
      <c r="D81" s="71">
        <f t="shared" si="9"/>
        <v>0.3</v>
      </c>
      <c r="E81" s="71">
        <v>0.3</v>
      </c>
      <c r="F81" s="71"/>
      <c r="G81" s="71"/>
    </row>
    <row r="82" spans="1:7" ht="12.75" customHeight="1" x14ac:dyDescent="0.25">
      <c r="A82" s="87"/>
      <c r="B82" s="9" t="s">
        <v>8</v>
      </c>
      <c r="C82" s="10"/>
      <c r="D82" s="71">
        <f t="shared" si="9"/>
        <v>0.5</v>
      </c>
      <c r="E82" s="71">
        <v>0.5</v>
      </c>
      <c r="F82" s="71"/>
      <c r="G82" s="71"/>
    </row>
    <row r="83" spans="1:7" x14ac:dyDescent="0.25">
      <c r="A83" s="87"/>
      <c r="B83" s="5" t="s">
        <v>18</v>
      </c>
      <c r="C83" s="6" t="s">
        <v>26</v>
      </c>
      <c r="D83" s="7">
        <f t="shared" ref="D83:D85" si="11">SUM(G83+E83)</f>
        <v>2.4</v>
      </c>
      <c r="E83" s="7">
        <f t="shared" ref="E83:G83" si="12">SUM(E84:E85)</f>
        <v>0.89999999999999991</v>
      </c>
      <c r="F83" s="7"/>
      <c r="G83" s="7">
        <f t="shared" si="12"/>
        <v>1.5</v>
      </c>
    </row>
    <row r="84" spans="1:7" s="78" customFormat="1" ht="12.75" customHeight="1" x14ac:dyDescent="0.2">
      <c r="A84" s="87"/>
      <c r="B84" s="9" t="s">
        <v>19</v>
      </c>
      <c r="C84" s="10"/>
      <c r="D84" s="71">
        <f t="shared" si="11"/>
        <v>0.2</v>
      </c>
      <c r="E84" s="71">
        <v>0.2</v>
      </c>
      <c r="F84" s="71"/>
      <c r="G84" s="71"/>
    </row>
    <row r="85" spans="1:7" s="78" customFormat="1" ht="12.75" customHeight="1" x14ac:dyDescent="0.2">
      <c r="A85" s="87"/>
      <c r="B85" s="9" t="s">
        <v>8</v>
      </c>
      <c r="C85" s="10"/>
      <c r="D85" s="71">
        <f t="shared" si="11"/>
        <v>2.2000000000000002</v>
      </c>
      <c r="E85" s="71">
        <v>0.7</v>
      </c>
      <c r="F85" s="71"/>
      <c r="G85" s="71">
        <v>1.5</v>
      </c>
    </row>
    <row r="86" spans="1:7" x14ac:dyDescent="0.25">
      <c r="A86" s="87"/>
      <c r="B86" s="11" t="s">
        <v>21</v>
      </c>
      <c r="C86" s="6" t="s">
        <v>26</v>
      </c>
      <c r="D86" s="7">
        <f t="shared" si="4"/>
        <v>1</v>
      </c>
      <c r="E86" s="7">
        <v>1</v>
      </c>
      <c r="F86" s="7"/>
      <c r="G86" s="7"/>
    </row>
    <row r="87" spans="1:7" x14ac:dyDescent="0.25">
      <c r="A87" s="88"/>
      <c r="B87" s="5" t="s">
        <v>14</v>
      </c>
      <c r="C87" s="6" t="s">
        <v>27</v>
      </c>
      <c r="D87" s="7">
        <f t="shared" si="4"/>
        <v>0.2</v>
      </c>
      <c r="E87" s="7">
        <v>0.2</v>
      </c>
      <c r="F87" s="26"/>
      <c r="G87" s="24"/>
    </row>
    <row r="88" spans="1:7" x14ac:dyDescent="0.25">
      <c r="A88" s="86" t="s">
        <v>44</v>
      </c>
      <c r="B88" s="57" t="s">
        <v>45</v>
      </c>
      <c r="C88" s="58"/>
      <c r="D88" s="59">
        <f t="shared" si="4"/>
        <v>3.0999999999999996</v>
      </c>
      <c r="E88" s="59">
        <f>SUM(E89+E90+E93)</f>
        <v>1.5999999999999999</v>
      </c>
      <c r="F88" s="60">
        <f>SUM(F89+F90+F93)</f>
        <v>0</v>
      </c>
      <c r="G88" s="59">
        <f>SUM(G89+G90+G93)</f>
        <v>1.5</v>
      </c>
    </row>
    <row r="89" spans="1:7" x14ac:dyDescent="0.25">
      <c r="A89" s="87"/>
      <c r="B89" s="5" t="s">
        <v>14</v>
      </c>
      <c r="C89" s="6" t="s">
        <v>15</v>
      </c>
      <c r="D89" s="7">
        <f t="shared" si="4"/>
        <v>1</v>
      </c>
      <c r="E89" s="7">
        <v>1</v>
      </c>
      <c r="F89" s="25"/>
      <c r="G89" s="25"/>
    </row>
    <row r="90" spans="1:7" x14ac:dyDescent="0.25">
      <c r="A90" s="87"/>
      <c r="B90" s="5" t="s">
        <v>23</v>
      </c>
      <c r="C90" s="6" t="s">
        <v>26</v>
      </c>
      <c r="D90" s="7">
        <f t="shared" si="4"/>
        <v>1.9</v>
      </c>
      <c r="E90" s="7">
        <f>SUM(E91:E92)</f>
        <v>0.4</v>
      </c>
      <c r="F90" s="7"/>
      <c r="G90" s="7">
        <f t="shared" ref="G90" si="13">SUM(G91:G92)</f>
        <v>1.5</v>
      </c>
    </row>
    <row r="91" spans="1:7" ht="12.75" customHeight="1" x14ac:dyDescent="0.25">
      <c r="A91" s="87"/>
      <c r="B91" s="9" t="s">
        <v>19</v>
      </c>
      <c r="C91" s="10"/>
      <c r="D91" s="15">
        <f t="shared" si="4"/>
        <v>0.4</v>
      </c>
      <c r="E91" s="15">
        <v>0.4</v>
      </c>
      <c r="F91" s="15"/>
      <c r="G91" s="15"/>
    </row>
    <row r="92" spans="1:7" ht="12.75" customHeight="1" x14ac:dyDescent="0.25">
      <c r="A92" s="87"/>
      <c r="B92" s="9" t="s">
        <v>8</v>
      </c>
      <c r="C92" s="10"/>
      <c r="D92" s="15">
        <f t="shared" si="4"/>
        <v>1.5</v>
      </c>
      <c r="E92" s="15"/>
      <c r="F92" s="15"/>
      <c r="G92" s="15">
        <v>1.5</v>
      </c>
    </row>
    <row r="93" spans="1:7" x14ac:dyDescent="0.25">
      <c r="A93" s="87"/>
      <c r="B93" s="11" t="s">
        <v>21</v>
      </c>
      <c r="C93" s="6" t="s">
        <v>26</v>
      </c>
      <c r="D93" s="7">
        <f t="shared" si="4"/>
        <v>0.2</v>
      </c>
      <c r="E93" s="7">
        <v>0.2</v>
      </c>
      <c r="F93" s="25"/>
      <c r="G93" s="25"/>
    </row>
    <row r="94" spans="1:7" x14ac:dyDescent="0.25">
      <c r="A94" s="86" t="s">
        <v>46</v>
      </c>
      <c r="B94" s="57" t="s">
        <v>47</v>
      </c>
      <c r="C94" s="58"/>
      <c r="D94" s="59">
        <f t="shared" si="4"/>
        <v>11.8</v>
      </c>
      <c r="E94" s="59">
        <f>SUM(E95+E100+E99+E96)</f>
        <v>11.8</v>
      </c>
      <c r="F94" s="60">
        <f>SUM(F95:F100)</f>
        <v>0</v>
      </c>
      <c r="G94" s="60">
        <f>SUM(G95:G100)</f>
        <v>0</v>
      </c>
    </row>
    <row r="95" spans="1:7" x14ac:dyDescent="0.25">
      <c r="A95" s="87"/>
      <c r="B95" s="5" t="s">
        <v>14</v>
      </c>
      <c r="C95" s="6" t="s">
        <v>15</v>
      </c>
      <c r="D95" s="7">
        <f t="shared" ref="D95:D98" si="14">SUM(G95+E95)</f>
        <v>1.7</v>
      </c>
      <c r="E95" s="7">
        <v>1.7</v>
      </c>
      <c r="F95" s="25"/>
      <c r="G95" s="25"/>
    </row>
    <row r="96" spans="1:7" x14ac:dyDescent="0.25">
      <c r="A96" s="87"/>
      <c r="B96" s="5" t="s">
        <v>18</v>
      </c>
      <c r="C96" s="6" t="s">
        <v>26</v>
      </c>
      <c r="D96" s="7">
        <f t="shared" si="14"/>
        <v>8</v>
      </c>
      <c r="E96" s="7">
        <f>SUM(E97:E98)</f>
        <v>8</v>
      </c>
      <c r="F96" s="25"/>
      <c r="G96" s="25"/>
    </row>
    <row r="97" spans="1:7" ht="12.75" customHeight="1" x14ac:dyDescent="0.25">
      <c r="A97" s="87"/>
      <c r="B97" s="9" t="s">
        <v>19</v>
      </c>
      <c r="C97" s="10"/>
      <c r="D97" s="71">
        <f t="shared" si="14"/>
        <v>1</v>
      </c>
      <c r="E97" s="71">
        <v>1</v>
      </c>
      <c r="F97" s="71"/>
      <c r="G97" s="71"/>
    </row>
    <row r="98" spans="1:7" ht="12.75" customHeight="1" x14ac:dyDescent="0.25">
      <c r="A98" s="87"/>
      <c r="B98" s="9" t="s">
        <v>20</v>
      </c>
      <c r="C98" s="10"/>
      <c r="D98" s="71">
        <f t="shared" si="14"/>
        <v>7</v>
      </c>
      <c r="E98" s="71">
        <v>7</v>
      </c>
      <c r="F98" s="71"/>
      <c r="G98" s="71"/>
    </row>
    <row r="99" spans="1:7" x14ac:dyDescent="0.25">
      <c r="A99" s="87"/>
      <c r="B99" s="11" t="s">
        <v>21</v>
      </c>
      <c r="C99" s="6" t="s">
        <v>26</v>
      </c>
      <c r="D99" s="7">
        <f t="shared" si="4"/>
        <v>2</v>
      </c>
      <c r="E99" s="7">
        <v>2</v>
      </c>
      <c r="F99" s="25"/>
      <c r="G99" s="25"/>
    </row>
    <row r="100" spans="1:7" x14ac:dyDescent="0.25">
      <c r="A100" s="88"/>
      <c r="B100" s="5" t="s">
        <v>14</v>
      </c>
      <c r="C100" s="6" t="s">
        <v>27</v>
      </c>
      <c r="D100" s="7">
        <f t="shared" ref="D100" si="15">SUM(G100+E100)</f>
        <v>0.1</v>
      </c>
      <c r="E100" s="7">
        <v>0.1</v>
      </c>
      <c r="F100" s="26"/>
      <c r="G100" s="24"/>
    </row>
    <row r="101" spans="1:7" x14ac:dyDescent="0.25">
      <c r="A101" s="86" t="s">
        <v>48</v>
      </c>
      <c r="B101" s="57" t="s">
        <v>49</v>
      </c>
      <c r="C101" s="58"/>
      <c r="D101" s="59">
        <f t="shared" si="4"/>
        <v>15.299999999999999</v>
      </c>
      <c r="E101" s="59">
        <f>SUM(E102+E105+E108+E109)</f>
        <v>9.6999999999999993</v>
      </c>
      <c r="F101" s="60">
        <f>SUM(F102+F105+F108+F109)</f>
        <v>0</v>
      </c>
      <c r="G101" s="59">
        <f>SUM(G102+G105+G108+G109)</f>
        <v>5.6</v>
      </c>
    </row>
    <row r="102" spans="1:7" x14ac:dyDescent="0.25">
      <c r="A102" s="87"/>
      <c r="B102" s="5" t="s">
        <v>23</v>
      </c>
      <c r="C102" s="6" t="s">
        <v>15</v>
      </c>
      <c r="D102" s="7">
        <f t="shared" si="4"/>
        <v>8.5</v>
      </c>
      <c r="E102" s="7">
        <f>SUM(E103:E104)</f>
        <v>2.9</v>
      </c>
      <c r="F102" s="7"/>
      <c r="G102" s="7">
        <f t="shared" ref="G102" si="16">SUM(G103:G104)</f>
        <v>5.6</v>
      </c>
    </row>
    <row r="103" spans="1:7" ht="12.75" customHeight="1" x14ac:dyDescent="0.25">
      <c r="A103" s="87"/>
      <c r="B103" s="9" t="s">
        <v>19</v>
      </c>
      <c r="C103" s="10"/>
      <c r="D103" s="15">
        <f t="shared" si="4"/>
        <v>0.9</v>
      </c>
      <c r="E103" s="15">
        <v>0.9</v>
      </c>
      <c r="F103" s="15"/>
      <c r="G103" s="15"/>
    </row>
    <row r="104" spans="1:7" ht="12.75" customHeight="1" x14ac:dyDescent="0.25">
      <c r="A104" s="87"/>
      <c r="B104" s="9" t="s">
        <v>20</v>
      </c>
      <c r="C104" s="10"/>
      <c r="D104" s="15">
        <f t="shared" si="4"/>
        <v>7.6</v>
      </c>
      <c r="E104" s="15">
        <v>2</v>
      </c>
      <c r="F104" s="15"/>
      <c r="G104" s="15">
        <v>5.6</v>
      </c>
    </row>
    <row r="105" spans="1:7" x14ac:dyDescent="0.25">
      <c r="A105" s="87"/>
      <c r="B105" s="5" t="s">
        <v>23</v>
      </c>
      <c r="C105" s="6" t="s">
        <v>26</v>
      </c>
      <c r="D105" s="7">
        <f t="shared" ref="D105:D107" si="17">SUM(G105+E105)</f>
        <v>6.3</v>
      </c>
      <c r="E105" s="7">
        <f>SUM(E106:E107)</f>
        <v>6.3</v>
      </c>
      <c r="F105" s="7"/>
      <c r="G105" s="7"/>
    </row>
    <row r="106" spans="1:7" s="78" customFormat="1" ht="12.75" customHeight="1" x14ac:dyDescent="0.2">
      <c r="A106" s="87"/>
      <c r="B106" s="9" t="s">
        <v>19</v>
      </c>
      <c r="C106" s="10"/>
      <c r="D106" s="15">
        <f t="shared" si="17"/>
        <v>0.2</v>
      </c>
      <c r="E106" s="15">
        <v>0.2</v>
      </c>
      <c r="F106" s="15"/>
      <c r="G106" s="15"/>
    </row>
    <row r="107" spans="1:7" s="78" customFormat="1" ht="12.75" customHeight="1" x14ac:dyDescent="0.2">
      <c r="A107" s="87"/>
      <c r="B107" s="9" t="s">
        <v>20</v>
      </c>
      <c r="C107" s="10"/>
      <c r="D107" s="15">
        <f t="shared" si="17"/>
        <v>6.1</v>
      </c>
      <c r="E107" s="15">
        <v>6.1</v>
      </c>
      <c r="F107" s="15"/>
      <c r="G107" s="15"/>
    </row>
    <row r="108" spans="1:7" x14ac:dyDescent="0.25">
      <c r="A108" s="87"/>
      <c r="B108" s="11" t="s">
        <v>21</v>
      </c>
      <c r="C108" s="6" t="s">
        <v>26</v>
      </c>
      <c r="D108" s="7">
        <f t="shared" si="4"/>
        <v>0.3</v>
      </c>
      <c r="E108" s="7">
        <v>0.3</v>
      </c>
      <c r="F108" s="25"/>
      <c r="G108" s="25"/>
    </row>
    <row r="109" spans="1:7" x14ac:dyDescent="0.25">
      <c r="A109" s="88"/>
      <c r="B109" s="5" t="s">
        <v>14</v>
      </c>
      <c r="C109" s="6" t="s">
        <v>27</v>
      </c>
      <c r="D109" s="7">
        <f t="shared" si="4"/>
        <v>0.2</v>
      </c>
      <c r="E109" s="7">
        <v>0.2</v>
      </c>
      <c r="F109" s="26"/>
      <c r="G109" s="24"/>
    </row>
    <row r="110" spans="1:7" x14ac:dyDescent="0.25">
      <c r="A110" s="86" t="s">
        <v>50</v>
      </c>
      <c r="B110" s="57" t="s">
        <v>51</v>
      </c>
      <c r="C110" s="58"/>
      <c r="D110" s="59">
        <f t="shared" si="4"/>
        <v>6.3000000000000007</v>
      </c>
      <c r="E110" s="59">
        <f>SUM(E111+E119+E118+E114)</f>
        <v>6.3000000000000007</v>
      </c>
      <c r="F110" s="60">
        <f t="shared" ref="F110" si="18">SUM(F111:F119)</f>
        <v>0</v>
      </c>
      <c r="G110" s="60">
        <f>SUM(G111:G119)</f>
        <v>0</v>
      </c>
    </row>
    <row r="111" spans="1:7" x14ac:dyDescent="0.25">
      <c r="A111" s="87"/>
      <c r="B111" s="5" t="s">
        <v>18</v>
      </c>
      <c r="C111" s="6" t="s">
        <v>15</v>
      </c>
      <c r="D111" s="7">
        <f t="shared" si="4"/>
        <v>1.1000000000000001</v>
      </c>
      <c r="E111" s="7">
        <f>SUM(E112:E113)</f>
        <v>1.1000000000000001</v>
      </c>
      <c r="F111" s="25"/>
      <c r="G111" s="25"/>
    </row>
    <row r="112" spans="1:7" ht="12.75" customHeight="1" x14ac:dyDescent="0.25">
      <c r="A112" s="87"/>
      <c r="B112" s="9" t="s">
        <v>19</v>
      </c>
      <c r="C112" s="6"/>
      <c r="D112" s="15">
        <f t="shared" ref="D112:D117" si="19">SUM(G112+E112)</f>
        <v>0.5</v>
      </c>
      <c r="E112" s="15">
        <v>0.5</v>
      </c>
      <c r="F112" s="25"/>
      <c r="G112" s="25"/>
    </row>
    <row r="113" spans="1:7" ht="12.75" customHeight="1" x14ac:dyDescent="0.25">
      <c r="A113" s="87"/>
      <c r="B113" s="9" t="s">
        <v>8</v>
      </c>
      <c r="C113" s="6"/>
      <c r="D113" s="15">
        <f t="shared" si="19"/>
        <v>0.6</v>
      </c>
      <c r="E113" s="15">
        <v>0.6</v>
      </c>
      <c r="F113" s="25"/>
      <c r="G113" s="25"/>
    </row>
    <row r="114" spans="1:7" x14ac:dyDescent="0.25">
      <c r="A114" s="87"/>
      <c r="B114" s="5" t="s">
        <v>23</v>
      </c>
      <c r="C114" s="6" t="s">
        <v>26</v>
      </c>
      <c r="D114" s="7">
        <f t="shared" si="19"/>
        <v>4.9000000000000004</v>
      </c>
      <c r="E114" s="7">
        <f>SUM(E115:E117)</f>
        <v>4.9000000000000004</v>
      </c>
      <c r="F114" s="7"/>
      <c r="G114" s="7"/>
    </row>
    <row r="115" spans="1:7" ht="12.75" customHeight="1" x14ac:dyDescent="0.25">
      <c r="A115" s="87"/>
      <c r="B115" s="9" t="s">
        <v>19</v>
      </c>
      <c r="C115" s="10"/>
      <c r="D115" s="15">
        <f t="shared" si="19"/>
        <v>0.1</v>
      </c>
      <c r="E115" s="15">
        <v>0.1</v>
      </c>
      <c r="F115" s="7"/>
      <c r="G115" s="7"/>
    </row>
    <row r="116" spans="1:7" ht="12.75" customHeight="1" x14ac:dyDescent="0.25">
      <c r="A116" s="87"/>
      <c r="B116" s="9" t="s">
        <v>20</v>
      </c>
      <c r="C116" s="10"/>
      <c r="D116" s="15">
        <f t="shared" si="19"/>
        <v>0.6</v>
      </c>
      <c r="E116" s="15">
        <v>0.6</v>
      </c>
      <c r="F116" s="7"/>
      <c r="G116" s="7"/>
    </row>
    <row r="117" spans="1:7" ht="12.75" customHeight="1" x14ac:dyDescent="0.25">
      <c r="A117" s="87"/>
      <c r="B117" s="9" t="s">
        <v>8</v>
      </c>
      <c r="C117" s="10"/>
      <c r="D117" s="15">
        <f t="shared" si="19"/>
        <v>4.2</v>
      </c>
      <c r="E117" s="15">
        <v>4.2</v>
      </c>
      <c r="F117" s="7"/>
      <c r="G117" s="7"/>
    </row>
    <row r="118" spans="1:7" x14ac:dyDescent="0.25">
      <c r="A118" s="87"/>
      <c r="B118" s="11" t="s">
        <v>21</v>
      </c>
      <c r="C118" s="6" t="s">
        <v>26</v>
      </c>
      <c r="D118" s="7">
        <f t="shared" si="4"/>
        <v>0.2</v>
      </c>
      <c r="E118" s="7">
        <v>0.2</v>
      </c>
      <c r="F118" s="25"/>
      <c r="G118" s="25"/>
    </row>
    <row r="119" spans="1:7" x14ac:dyDescent="0.25">
      <c r="A119" s="88"/>
      <c r="B119" s="5" t="s">
        <v>14</v>
      </c>
      <c r="C119" s="6" t="s">
        <v>27</v>
      </c>
      <c r="D119" s="7">
        <f t="shared" si="4"/>
        <v>0.1</v>
      </c>
      <c r="E119" s="7">
        <v>0.1</v>
      </c>
      <c r="F119" s="26"/>
      <c r="G119" s="24"/>
    </row>
    <row r="120" spans="1:7" x14ac:dyDescent="0.25">
      <c r="A120" s="86" t="s">
        <v>52</v>
      </c>
      <c r="B120" s="57" t="s">
        <v>53</v>
      </c>
      <c r="C120" s="58"/>
      <c r="D120" s="59">
        <f t="shared" si="4"/>
        <v>27.799999999999997</v>
      </c>
      <c r="E120" s="59">
        <f>SUM(E121+E122+E125+E126)</f>
        <v>2.4</v>
      </c>
      <c r="F120" s="60">
        <f>SUM(F121+F122+F125+F126)</f>
        <v>0</v>
      </c>
      <c r="G120" s="59">
        <f>SUM(G121+G122+G125+G126)</f>
        <v>25.4</v>
      </c>
    </row>
    <row r="121" spans="1:7" x14ac:dyDescent="0.25">
      <c r="A121" s="87"/>
      <c r="B121" s="5" t="s">
        <v>14</v>
      </c>
      <c r="C121" s="6" t="s">
        <v>15</v>
      </c>
      <c r="D121" s="7">
        <f t="shared" si="4"/>
        <v>0.8</v>
      </c>
      <c r="E121" s="7">
        <v>0.8</v>
      </c>
      <c r="F121" s="25"/>
      <c r="G121" s="25"/>
    </row>
    <row r="122" spans="1:7" x14ac:dyDescent="0.25">
      <c r="A122" s="87"/>
      <c r="B122" s="5" t="s">
        <v>23</v>
      </c>
      <c r="C122" s="6" t="s">
        <v>26</v>
      </c>
      <c r="D122" s="7">
        <f t="shared" si="4"/>
        <v>25.7</v>
      </c>
      <c r="E122" s="7">
        <f>SUM(E123:E124)</f>
        <v>0.3</v>
      </c>
      <c r="F122" s="7"/>
      <c r="G122" s="7">
        <f>SUM(G123:G124)</f>
        <v>25.4</v>
      </c>
    </row>
    <row r="123" spans="1:7" ht="12.75" customHeight="1" x14ac:dyDescent="0.25">
      <c r="A123" s="87"/>
      <c r="B123" s="9" t="s">
        <v>19</v>
      </c>
      <c r="C123" s="10"/>
      <c r="D123" s="15">
        <f t="shared" si="4"/>
        <v>0.3</v>
      </c>
      <c r="E123" s="15">
        <v>0.3</v>
      </c>
      <c r="F123" s="15"/>
      <c r="G123" s="15"/>
    </row>
    <row r="124" spans="1:7" ht="12.75" customHeight="1" x14ac:dyDescent="0.25">
      <c r="A124" s="87"/>
      <c r="B124" s="9" t="s">
        <v>20</v>
      </c>
      <c r="C124" s="10"/>
      <c r="D124" s="15">
        <f t="shared" si="4"/>
        <v>25.4</v>
      </c>
      <c r="E124" s="15"/>
      <c r="F124" s="15"/>
      <c r="G124" s="15">
        <v>25.4</v>
      </c>
    </row>
    <row r="125" spans="1:7" x14ac:dyDescent="0.25">
      <c r="A125" s="87"/>
      <c r="B125" s="11" t="s">
        <v>21</v>
      </c>
      <c r="C125" s="6" t="s">
        <v>26</v>
      </c>
      <c r="D125" s="7">
        <f t="shared" si="4"/>
        <v>1</v>
      </c>
      <c r="E125" s="7">
        <v>1</v>
      </c>
      <c r="F125" s="25"/>
      <c r="G125" s="25"/>
    </row>
    <row r="126" spans="1:7" x14ac:dyDescent="0.25">
      <c r="A126" s="88"/>
      <c r="B126" s="5" t="s">
        <v>14</v>
      </c>
      <c r="C126" s="6" t="s">
        <v>27</v>
      </c>
      <c r="D126" s="7">
        <f t="shared" si="4"/>
        <v>0.3</v>
      </c>
      <c r="E126" s="7">
        <v>0.3</v>
      </c>
      <c r="F126" s="26"/>
      <c r="G126" s="24"/>
    </row>
    <row r="127" spans="1:7" x14ac:dyDescent="0.25">
      <c r="A127" s="86" t="s">
        <v>54</v>
      </c>
      <c r="B127" s="57" t="s">
        <v>55</v>
      </c>
      <c r="C127" s="58"/>
      <c r="D127" s="59">
        <f t="shared" si="4"/>
        <v>17.7</v>
      </c>
      <c r="E127" s="59">
        <f>SUM(E128+E129+E132+E133)</f>
        <v>17.7</v>
      </c>
      <c r="F127" s="60">
        <f>SUM(F128+F129+F132+F133)</f>
        <v>0</v>
      </c>
      <c r="G127" s="60">
        <f>SUM(G128+G129+G132+G133)</f>
        <v>0</v>
      </c>
    </row>
    <row r="128" spans="1:7" x14ac:dyDescent="0.25">
      <c r="A128" s="87"/>
      <c r="B128" s="5" t="s">
        <v>14</v>
      </c>
      <c r="C128" s="6" t="s">
        <v>15</v>
      </c>
      <c r="D128" s="7">
        <f t="shared" ref="D128" si="20">SUM(G128+E128)</f>
        <v>0.7</v>
      </c>
      <c r="E128" s="7">
        <v>0.7</v>
      </c>
      <c r="F128" s="25"/>
      <c r="G128" s="25"/>
    </row>
    <row r="129" spans="1:7" x14ac:dyDescent="0.25">
      <c r="A129" s="87"/>
      <c r="B129" s="5" t="s">
        <v>23</v>
      </c>
      <c r="C129" s="6" t="s">
        <v>26</v>
      </c>
      <c r="D129" s="7">
        <f t="shared" si="4"/>
        <v>15</v>
      </c>
      <c r="E129" s="7">
        <f>SUM(E130:E131)</f>
        <v>15</v>
      </c>
      <c r="F129" s="7"/>
      <c r="G129" s="7"/>
    </row>
    <row r="130" spans="1:7" ht="12.75" customHeight="1" x14ac:dyDescent="0.25">
      <c r="A130" s="87"/>
      <c r="B130" s="9" t="s">
        <v>19</v>
      </c>
      <c r="C130" s="10"/>
      <c r="D130" s="15">
        <f t="shared" si="4"/>
        <v>0.1</v>
      </c>
      <c r="E130" s="15">
        <v>0.1</v>
      </c>
      <c r="F130" s="15"/>
      <c r="G130" s="15"/>
    </row>
    <row r="131" spans="1:7" ht="12.75" customHeight="1" x14ac:dyDescent="0.25">
      <c r="A131" s="87"/>
      <c r="B131" s="9" t="s">
        <v>20</v>
      </c>
      <c r="C131" s="10"/>
      <c r="D131" s="15">
        <f t="shared" si="4"/>
        <v>14.9</v>
      </c>
      <c r="E131" s="15">
        <v>14.9</v>
      </c>
      <c r="F131" s="15"/>
      <c r="G131" s="15"/>
    </row>
    <row r="132" spans="1:7" x14ac:dyDescent="0.25">
      <c r="A132" s="87"/>
      <c r="B132" s="11" t="s">
        <v>21</v>
      </c>
      <c r="C132" s="6" t="s">
        <v>26</v>
      </c>
      <c r="D132" s="7">
        <f t="shared" si="4"/>
        <v>1.9</v>
      </c>
      <c r="E132" s="7">
        <v>1.9</v>
      </c>
      <c r="F132" s="25"/>
      <c r="G132" s="25"/>
    </row>
    <row r="133" spans="1:7" x14ac:dyDescent="0.25">
      <c r="A133" s="88"/>
      <c r="B133" s="5" t="s">
        <v>14</v>
      </c>
      <c r="C133" s="6" t="s">
        <v>27</v>
      </c>
      <c r="D133" s="7">
        <f t="shared" si="4"/>
        <v>0.1</v>
      </c>
      <c r="E133" s="7">
        <v>0.1</v>
      </c>
      <c r="F133" s="26"/>
      <c r="G133" s="24"/>
    </row>
    <row r="134" spans="1:7" x14ac:dyDescent="0.25">
      <c r="A134" s="86" t="s">
        <v>56</v>
      </c>
      <c r="B134" s="61" t="s">
        <v>57</v>
      </c>
      <c r="C134" s="62"/>
      <c r="D134" s="59">
        <f t="shared" si="4"/>
        <v>57.6</v>
      </c>
      <c r="E134" s="59">
        <f>SUM(E135+E139)</f>
        <v>43.1</v>
      </c>
      <c r="F134" s="60">
        <f>SUM(F135)</f>
        <v>0</v>
      </c>
      <c r="G134" s="59">
        <f>SUM(G135+G139)</f>
        <v>14.5</v>
      </c>
    </row>
    <row r="135" spans="1:7" x14ac:dyDescent="0.25">
      <c r="A135" s="87"/>
      <c r="B135" s="5" t="s">
        <v>23</v>
      </c>
      <c r="C135" s="6" t="s">
        <v>22</v>
      </c>
      <c r="D135" s="7">
        <f t="shared" si="4"/>
        <v>57.4</v>
      </c>
      <c r="E135" s="7">
        <f>SUM(E136:E138)</f>
        <v>42.9</v>
      </c>
      <c r="F135" s="7"/>
      <c r="G135" s="7">
        <f>SUM(G136:G138)</f>
        <v>14.5</v>
      </c>
    </row>
    <row r="136" spans="1:7" ht="12.75" customHeight="1" x14ac:dyDescent="0.25">
      <c r="A136" s="87"/>
      <c r="B136" s="9" t="s">
        <v>19</v>
      </c>
      <c r="C136" s="10"/>
      <c r="D136" s="15">
        <f t="shared" si="4"/>
        <v>7.9</v>
      </c>
      <c r="E136" s="15">
        <v>7.9</v>
      </c>
      <c r="F136" s="16"/>
      <c r="G136" s="16"/>
    </row>
    <row r="137" spans="1:7" ht="12.75" customHeight="1" x14ac:dyDescent="0.25">
      <c r="A137" s="87"/>
      <c r="B137" s="9" t="s">
        <v>20</v>
      </c>
      <c r="C137" s="10"/>
      <c r="D137" s="15">
        <f t="shared" si="4"/>
        <v>42</v>
      </c>
      <c r="E137" s="15">
        <v>30</v>
      </c>
      <c r="F137" s="16"/>
      <c r="G137" s="15">
        <v>12</v>
      </c>
    </row>
    <row r="138" spans="1:7" ht="12.75" customHeight="1" x14ac:dyDescent="0.25">
      <c r="A138" s="87"/>
      <c r="B138" s="9" t="s">
        <v>8</v>
      </c>
      <c r="C138" s="10"/>
      <c r="D138" s="15">
        <f t="shared" si="4"/>
        <v>7.5</v>
      </c>
      <c r="E138" s="15">
        <v>5</v>
      </c>
      <c r="F138" s="16"/>
      <c r="G138" s="15">
        <v>2.5</v>
      </c>
    </row>
    <row r="139" spans="1:7" ht="15" customHeight="1" x14ac:dyDescent="0.25">
      <c r="A139" s="88"/>
      <c r="B139" s="11" t="s">
        <v>21</v>
      </c>
      <c r="C139" s="6" t="s">
        <v>22</v>
      </c>
      <c r="D139" s="7">
        <f t="shared" ref="D139" si="21">SUM(G139+E139)</f>
        <v>0.2</v>
      </c>
      <c r="E139" s="7">
        <v>0.2</v>
      </c>
      <c r="F139" s="25"/>
      <c r="G139" s="27"/>
    </row>
    <row r="140" spans="1:7" x14ac:dyDescent="0.25">
      <c r="A140" s="86" t="s">
        <v>58</v>
      </c>
      <c r="B140" s="61" t="s">
        <v>59</v>
      </c>
      <c r="C140" s="62"/>
      <c r="D140" s="59">
        <f t="shared" ref="D140:D183" si="22">SUM(G140+E140)</f>
        <v>29.2</v>
      </c>
      <c r="E140" s="59">
        <f>SUM(E141)</f>
        <v>25.7</v>
      </c>
      <c r="F140" s="60">
        <f>SUM(F141:F141)</f>
        <v>0</v>
      </c>
      <c r="G140" s="59">
        <f>SUM(G141:G141)</f>
        <v>3.5</v>
      </c>
    </row>
    <row r="141" spans="1:7" x14ac:dyDescent="0.25">
      <c r="A141" s="87"/>
      <c r="B141" s="5" t="s">
        <v>23</v>
      </c>
      <c r="C141" s="6" t="s">
        <v>22</v>
      </c>
      <c r="D141" s="7">
        <f t="shared" si="22"/>
        <v>29.2</v>
      </c>
      <c r="E141" s="7">
        <f>SUM(E142:E143)</f>
        <v>25.7</v>
      </c>
      <c r="F141" s="7"/>
      <c r="G141" s="7">
        <f t="shared" ref="G141" si="23">SUM(G142:G143)</f>
        <v>3.5</v>
      </c>
    </row>
    <row r="142" spans="1:7" ht="12.75" customHeight="1" x14ac:dyDescent="0.25">
      <c r="A142" s="87"/>
      <c r="B142" s="9" t="s">
        <v>19</v>
      </c>
      <c r="C142" s="10"/>
      <c r="D142" s="15">
        <f t="shared" si="22"/>
        <v>9.1999999999999993</v>
      </c>
      <c r="E142" s="15">
        <v>9.1999999999999993</v>
      </c>
      <c r="F142" s="16"/>
      <c r="G142" s="16"/>
    </row>
    <row r="143" spans="1:7" ht="12.75" customHeight="1" x14ac:dyDescent="0.25">
      <c r="A143" s="88"/>
      <c r="B143" s="9" t="s">
        <v>20</v>
      </c>
      <c r="C143" s="10"/>
      <c r="D143" s="15">
        <f t="shared" si="22"/>
        <v>20</v>
      </c>
      <c r="E143" s="15">
        <v>16.5</v>
      </c>
      <c r="F143" s="16"/>
      <c r="G143" s="15">
        <v>3.5</v>
      </c>
    </row>
    <row r="144" spans="1:7" x14ac:dyDescent="0.25">
      <c r="A144" s="85" t="s">
        <v>60</v>
      </c>
      <c r="B144" s="61" t="s">
        <v>61</v>
      </c>
      <c r="C144" s="62"/>
      <c r="D144" s="59">
        <f t="shared" si="22"/>
        <v>27.5</v>
      </c>
      <c r="E144" s="59">
        <f>SUM(E145+E148)</f>
        <v>27.5</v>
      </c>
      <c r="F144" s="60">
        <f>SUM(F145+F148)</f>
        <v>0</v>
      </c>
      <c r="G144" s="60">
        <f>SUM(G145+G148)</f>
        <v>0</v>
      </c>
    </row>
    <row r="145" spans="1:7" x14ac:dyDescent="0.25">
      <c r="A145" s="85"/>
      <c r="B145" s="5" t="s">
        <v>23</v>
      </c>
      <c r="C145" s="6" t="s">
        <v>22</v>
      </c>
      <c r="D145" s="7">
        <f t="shared" si="22"/>
        <v>25.3</v>
      </c>
      <c r="E145" s="7">
        <f>SUM(E146:E147)</f>
        <v>25.3</v>
      </c>
      <c r="F145" s="7"/>
      <c r="G145" s="7"/>
    </row>
    <row r="146" spans="1:7" ht="12.75" customHeight="1" x14ac:dyDescent="0.25">
      <c r="A146" s="85"/>
      <c r="B146" s="9" t="s">
        <v>19</v>
      </c>
      <c r="C146" s="10"/>
      <c r="D146" s="15">
        <f t="shared" si="22"/>
        <v>10.3</v>
      </c>
      <c r="E146" s="15">
        <v>10.3</v>
      </c>
      <c r="F146" s="16"/>
      <c r="G146" s="16"/>
    </row>
    <row r="147" spans="1:7" ht="12.75" customHeight="1" x14ac:dyDescent="0.25">
      <c r="A147" s="85"/>
      <c r="B147" s="9" t="s">
        <v>20</v>
      </c>
      <c r="C147" s="10"/>
      <c r="D147" s="15">
        <f t="shared" si="22"/>
        <v>15</v>
      </c>
      <c r="E147" s="15">
        <v>15</v>
      </c>
      <c r="F147" s="16"/>
      <c r="G147" s="15"/>
    </row>
    <row r="148" spans="1:7" x14ac:dyDescent="0.25">
      <c r="A148" s="85"/>
      <c r="B148" s="11" t="s">
        <v>21</v>
      </c>
      <c r="C148" s="6" t="s">
        <v>22</v>
      </c>
      <c r="D148" s="7">
        <f t="shared" si="22"/>
        <v>2.2000000000000002</v>
      </c>
      <c r="E148" s="7">
        <v>2.2000000000000002</v>
      </c>
      <c r="F148" s="25"/>
      <c r="G148" s="27"/>
    </row>
    <row r="149" spans="1:7" x14ac:dyDescent="0.25">
      <c r="A149" s="86" t="s">
        <v>62</v>
      </c>
      <c r="B149" s="61" t="s">
        <v>63</v>
      </c>
      <c r="C149" s="62"/>
      <c r="D149" s="59">
        <f>SUM(G149+E149)</f>
        <v>31.9</v>
      </c>
      <c r="E149" s="59">
        <f t="shared" ref="E149:F149" si="24">SUM(E150+E154)</f>
        <v>22.9</v>
      </c>
      <c r="F149" s="60">
        <f t="shared" si="24"/>
        <v>0</v>
      </c>
      <c r="G149" s="59">
        <f>SUM(G150+G154)</f>
        <v>9</v>
      </c>
    </row>
    <row r="150" spans="1:7" x14ac:dyDescent="0.25">
      <c r="A150" s="87"/>
      <c r="B150" s="5" t="s">
        <v>23</v>
      </c>
      <c r="C150" s="6" t="s">
        <v>22</v>
      </c>
      <c r="D150" s="7">
        <f>SUM(G150+E150)</f>
        <v>27.8</v>
      </c>
      <c r="E150" s="7">
        <f>SUM(E151:E153)</f>
        <v>18.8</v>
      </c>
      <c r="F150" s="7"/>
      <c r="G150" s="7">
        <f>SUM(G151:G152)</f>
        <v>9</v>
      </c>
    </row>
    <row r="151" spans="1:7" ht="12.75" customHeight="1" x14ac:dyDescent="0.25">
      <c r="A151" s="87"/>
      <c r="B151" s="9" t="s">
        <v>19</v>
      </c>
      <c r="C151" s="10"/>
      <c r="D151" s="15">
        <f>SUM(G151+E151)</f>
        <v>5.3</v>
      </c>
      <c r="E151" s="15">
        <v>5.3</v>
      </c>
      <c r="F151" s="16"/>
      <c r="G151" s="16"/>
    </row>
    <row r="152" spans="1:7" ht="12.75" customHeight="1" x14ac:dyDescent="0.25">
      <c r="A152" s="87"/>
      <c r="B152" s="9" t="s">
        <v>20</v>
      </c>
      <c r="C152" s="10"/>
      <c r="D152" s="15">
        <f>SUM(G152+E152)</f>
        <v>20</v>
      </c>
      <c r="E152" s="15">
        <v>11</v>
      </c>
      <c r="F152" s="16"/>
      <c r="G152" s="15">
        <v>9</v>
      </c>
    </row>
    <row r="153" spans="1:7" ht="12.75" customHeight="1" x14ac:dyDescent="0.25">
      <c r="A153" s="87"/>
      <c r="B153" s="9" t="s">
        <v>8</v>
      </c>
      <c r="C153" s="10"/>
      <c r="D153" s="15">
        <f>SUM(G153+E153)</f>
        <v>2.5</v>
      </c>
      <c r="E153" s="15">
        <v>2.5</v>
      </c>
      <c r="F153" s="16"/>
      <c r="G153" s="15"/>
    </row>
    <row r="154" spans="1:7" ht="15.75" customHeight="1" x14ac:dyDescent="0.25">
      <c r="A154" s="88"/>
      <c r="B154" s="11" t="s">
        <v>21</v>
      </c>
      <c r="C154" s="6" t="s">
        <v>22</v>
      </c>
      <c r="D154" s="7">
        <f t="shared" ref="D154" si="25">SUM(G154+E154)</f>
        <v>4.0999999999999996</v>
      </c>
      <c r="E154" s="7">
        <v>4.0999999999999996</v>
      </c>
      <c r="F154" s="25"/>
      <c r="G154" s="27"/>
    </row>
    <row r="155" spans="1:7" x14ac:dyDescent="0.25">
      <c r="A155" s="85" t="s">
        <v>64</v>
      </c>
      <c r="B155" s="61" t="s">
        <v>65</v>
      </c>
      <c r="C155" s="62"/>
      <c r="D155" s="59">
        <f t="shared" si="22"/>
        <v>15.5</v>
      </c>
      <c r="E155" s="59">
        <f>SUM(E156)</f>
        <v>15.5</v>
      </c>
      <c r="F155" s="60">
        <f>SUM(F156)</f>
        <v>0</v>
      </c>
      <c r="G155" s="60">
        <f>SUM(G156)</f>
        <v>0</v>
      </c>
    </row>
    <row r="156" spans="1:7" x14ac:dyDescent="0.25">
      <c r="A156" s="85"/>
      <c r="B156" s="5" t="s">
        <v>23</v>
      </c>
      <c r="C156" s="6" t="s">
        <v>22</v>
      </c>
      <c r="D156" s="7">
        <f t="shared" si="22"/>
        <v>15.5</v>
      </c>
      <c r="E156" s="7">
        <f>SUM(E157:E158)</f>
        <v>15.5</v>
      </c>
      <c r="F156" s="7"/>
      <c r="G156" s="7"/>
    </row>
    <row r="157" spans="1:7" ht="12.75" customHeight="1" x14ac:dyDescent="0.25">
      <c r="A157" s="85"/>
      <c r="B157" s="9" t="s">
        <v>19</v>
      </c>
      <c r="C157" s="10"/>
      <c r="D157" s="15">
        <f t="shared" si="22"/>
        <v>3.5</v>
      </c>
      <c r="E157" s="15">
        <v>3.5</v>
      </c>
      <c r="F157" s="16"/>
      <c r="G157" s="16"/>
    </row>
    <row r="158" spans="1:7" ht="12.75" customHeight="1" x14ac:dyDescent="0.25">
      <c r="A158" s="85"/>
      <c r="B158" s="9" t="s">
        <v>20</v>
      </c>
      <c r="C158" s="10"/>
      <c r="D158" s="15">
        <f t="shared" si="22"/>
        <v>12</v>
      </c>
      <c r="E158" s="15">
        <v>12</v>
      </c>
      <c r="F158" s="16"/>
      <c r="G158" s="15"/>
    </row>
    <row r="159" spans="1:7" x14ac:dyDescent="0.25">
      <c r="A159" s="85" t="s">
        <v>66</v>
      </c>
      <c r="B159" s="61" t="s">
        <v>67</v>
      </c>
      <c r="C159" s="62"/>
      <c r="D159" s="59">
        <f>SUM(G159+E159)</f>
        <v>49.3</v>
      </c>
      <c r="E159" s="59">
        <f>SUM(E160+E164)</f>
        <v>21.400000000000002</v>
      </c>
      <c r="F159" s="60">
        <f>SUM(F160+F164)</f>
        <v>0</v>
      </c>
      <c r="G159" s="59">
        <f>SUM(G160+G164)</f>
        <v>27.9</v>
      </c>
    </row>
    <row r="160" spans="1:7" x14ac:dyDescent="0.25">
      <c r="A160" s="85"/>
      <c r="B160" s="5" t="s">
        <v>23</v>
      </c>
      <c r="C160" s="6" t="s">
        <v>22</v>
      </c>
      <c r="D160" s="7">
        <f>SUM(G160+E160)</f>
        <v>44</v>
      </c>
      <c r="E160" s="7">
        <f>SUM(E161:E163)</f>
        <v>16.100000000000001</v>
      </c>
      <c r="F160" s="7"/>
      <c r="G160" s="7">
        <f>SUM(G161:G163)</f>
        <v>27.9</v>
      </c>
    </row>
    <row r="161" spans="1:7" ht="12.75" customHeight="1" x14ac:dyDescent="0.25">
      <c r="A161" s="85"/>
      <c r="B161" s="9" t="s">
        <v>19</v>
      </c>
      <c r="C161" s="10"/>
      <c r="D161" s="15">
        <f t="shared" si="22"/>
        <v>12.6</v>
      </c>
      <c r="E161" s="15">
        <v>12.6</v>
      </c>
      <c r="F161" s="16"/>
      <c r="G161" s="16"/>
    </row>
    <row r="162" spans="1:7" ht="12.75" customHeight="1" x14ac:dyDescent="0.25">
      <c r="A162" s="85"/>
      <c r="B162" s="9" t="s">
        <v>20</v>
      </c>
      <c r="C162" s="10"/>
      <c r="D162" s="15">
        <f>SUM(G162+E162)</f>
        <v>27.9</v>
      </c>
      <c r="E162" s="15"/>
      <c r="F162" s="16"/>
      <c r="G162" s="15">
        <v>27.9</v>
      </c>
    </row>
    <row r="163" spans="1:7" ht="12.75" customHeight="1" x14ac:dyDescent="0.25">
      <c r="A163" s="85"/>
      <c r="B163" s="9" t="s">
        <v>8</v>
      </c>
      <c r="C163" s="10"/>
      <c r="D163" s="15">
        <f>SUM(G163+E163)</f>
        <v>3.5</v>
      </c>
      <c r="E163" s="15">
        <v>3.5</v>
      </c>
      <c r="F163" s="16"/>
      <c r="G163" s="15"/>
    </row>
    <row r="164" spans="1:7" x14ac:dyDescent="0.25">
      <c r="A164" s="85"/>
      <c r="B164" s="11" t="s">
        <v>21</v>
      </c>
      <c r="C164" s="6" t="s">
        <v>22</v>
      </c>
      <c r="D164" s="7">
        <f t="shared" si="22"/>
        <v>5.3</v>
      </c>
      <c r="E164" s="7">
        <v>5.3</v>
      </c>
      <c r="F164" s="25"/>
      <c r="G164" s="27"/>
    </row>
    <row r="165" spans="1:7" x14ac:dyDescent="0.25">
      <c r="A165" s="85" t="s">
        <v>68</v>
      </c>
      <c r="B165" s="61" t="s">
        <v>69</v>
      </c>
      <c r="C165" s="62"/>
      <c r="D165" s="59">
        <f t="shared" si="22"/>
        <v>51.599999999999994</v>
      </c>
      <c r="E165" s="59">
        <f>SUM(E166+E169)</f>
        <v>51.599999999999994</v>
      </c>
      <c r="F165" s="60">
        <f>SUM(F166+F169)</f>
        <v>0</v>
      </c>
      <c r="G165" s="60">
        <f>SUM(G166+G169)</f>
        <v>0</v>
      </c>
    </row>
    <row r="166" spans="1:7" x14ac:dyDescent="0.25">
      <c r="A166" s="85"/>
      <c r="B166" s="5" t="s">
        <v>23</v>
      </c>
      <c r="C166" s="6" t="s">
        <v>22</v>
      </c>
      <c r="D166" s="7">
        <f t="shared" si="22"/>
        <v>49.8</v>
      </c>
      <c r="E166" s="7">
        <f>SUM(E167:E168)</f>
        <v>49.8</v>
      </c>
      <c r="F166" s="7"/>
      <c r="G166" s="23"/>
    </row>
    <row r="167" spans="1:7" ht="12.75" customHeight="1" x14ac:dyDescent="0.25">
      <c r="A167" s="85"/>
      <c r="B167" s="9" t="s">
        <v>19</v>
      </c>
      <c r="C167" s="10"/>
      <c r="D167" s="15">
        <f t="shared" si="22"/>
        <v>21.8</v>
      </c>
      <c r="E167" s="15">
        <v>21.8</v>
      </c>
      <c r="F167" s="16"/>
      <c r="G167" s="16"/>
    </row>
    <row r="168" spans="1:7" ht="12.75" customHeight="1" x14ac:dyDescent="0.25">
      <c r="A168" s="85"/>
      <c r="B168" s="9" t="s">
        <v>20</v>
      </c>
      <c r="C168" s="10"/>
      <c r="D168" s="15">
        <f t="shared" si="22"/>
        <v>28</v>
      </c>
      <c r="E168" s="15">
        <v>28</v>
      </c>
      <c r="F168" s="16"/>
      <c r="G168" s="15"/>
    </row>
    <row r="169" spans="1:7" x14ac:dyDescent="0.25">
      <c r="A169" s="85"/>
      <c r="B169" s="11" t="s">
        <v>21</v>
      </c>
      <c r="C169" s="6" t="s">
        <v>22</v>
      </c>
      <c r="D169" s="7">
        <f t="shared" si="22"/>
        <v>1.8</v>
      </c>
      <c r="E169" s="7">
        <v>1.8</v>
      </c>
      <c r="F169" s="25"/>
      <c r="G169" s="27"/>
    </row>
    <row r="170" spans="1:7" x14ac:dyDescent="0.25">
      <c r="A170" s="86" t="s">
        <v>70</v>
      </c>
      <c r="B170" s="57" t="s">
        <v>71</v>
      </c>
      <c r="C170" s="62"/>
      <c r="D170" s="59">
        <f t="shared" si="22"/>
        <v>4.5</v>
      </c>
      <c r="E170" s="59">
        <f>SUM(E171)</f>
        <v>4.5</v>
      </c>
      <c r="F170" s="60">
        <f>SUM(F171:F171)</f>
        <v>0</v>
      </c>
      <c r="G170" s="60">
        <f>SUM(G171:G171)</f>
        <v>0</v>
      </c>
    </row>
    <row r="171" spans="1:7" x14ac:dyDescent="0.25">
      <c r="A171" s="87"/>
      <c r="B171" s="5" t="s">
        <v>14</v>
      </c>
      <c r="C171" s="6" t="s">
        <v>22</v>
      </c>
      <c r="D171" s="7">
        <f>SUM(G171+E171)</f>
        <v>4.5</v>
      </c>
      <c r="E171" s="7">
        <v>4.5</v>
      </c>
      <c r="F171" s="7"/>
      <c r="G171" s="23"/>
    </row>
    <row r="172" spans="1:7" x14ac:dyDescent="0.25">
      <c r="A172" s="86" t="s">
        <v>72</v>
      </c>
      <c r="B172" s="57" t="s">
        <v>73</v>
      </c>
      <c r="C172" s="62"/>
      <c r="D172" s="59">
        <f t="shared" si="22"/>
        <v>34.5</v>
      </c>
      <c r="E172" s="59">
        <f>SUM(E173+E176)</f>
        <v>34.5</v>
      </c>
      <c r="F172" s="60">
        <f>SUM(F173:F176)</f>
        <v>0</v>
      </c>
      <c r="G172" s="60">
        <f>SUM(G173:G176)</f>
        <v>0</v>
      </c>
    </row>
    <row r="173" spans="1:7" x14ac:dyDescent="0.25">
      <c r="A173" s="87"/>
      <c r="B173" s="5" t="s">
        <v>23</v>
      </c>
      <c r="C173" s="6" t="s">
        <v>22</v>
      </c>
      <c r="D173" s="7">
        <f t="shared" ref="D173:D175" si="26">SUM(G173+E173)</f>
        <v>34.299999999999997</v>
      </c>
      <c r="E173" s="7">
        <f>SUM(E174:E175)</f>
        <v>34.299999999999997</v>
      </c>
      <c r="F173" s="7"/>
      <c r="G173" s="23"/>
    </row>
    <row r="174" spans="1:7" ht="12.75" customHeight="1" x14ac:dyDescent="0.25">
      <c r="A174" s="87"/>
      <c r="B174" s="9" t="s">
        <v>19</v>
      </c>
      <c r="C174" s="10"/>
      <c r="D174" s="15">
        <f t="shared" si="26"/>
        <v>4.3</v>
      </c>
      <c r="E174" s="15">
        <v>4.3</v>
      </c>
      <c r="F174" s="16"/>
      <c r="G174" s="16"/>
    </row>
    <row r="175" spans="1:7" ht="12.75" customHeight="1" x14ac:dyDescent="0.25">
      <c r="A175" s="87"/>
      <c r="B175" s="9" t="s">
        <v>20</v>
      </c>
      <c r="C175" s="10"/>
      <c r="D175" s="15">
        <f t="shared" si="26"/>
        <v>30</v>
      </c>
      <c r="E175" s="15">
        <v>30</v>
      </c>
      <c r="F175" s="16"/>
      <c r="G175" s="15"/>
    </row>
    <row r="176" spans="1:7" x14ac:dyDescent="0.25">
      <c r="A176" s="87"/>
      <c r="B176" s="11" t="s">
        <v>21</v>
      </c>
      <c r="C176" s="6" t="s">
        <v>22</v>
      </c>
      <c r="D176" s="7">
        <f t="shared" si="22"/>
        <v>0.2</v>
      </c>
      <c r="E176" s="7">
        <v>0.2</v>
      </c>
      <c r="F176" s="27"/>
      <c r="G176" s="27"/>
    </row>
    <row r="177" spans="1:7" x14ac:dyDescent="0.25">
      <c r="A177" s="86" t="s">
        <v>74</v>
      </c>
      <c r="B177" s="57" t="s">
        <v>76</v>
      </c>
      <c r="C177" s="62"/>
      <c r="D177" s="59">
        <f t="shared" si="22"/>
        <v>17.2</v>
      </c>
      <c r="E177" s="59">
        <f>SUM(E178+E182)</f>
        <v>17.2</v>
      </c>
      <c r="F177" s="60">
        <f>SUM(F178:F182)</f>
        <v>0</v>
      </c>
      <c r="G177" s="60">
        <f>SUM(G178:G182)</f>
        <v>0</v>
      </c>
    </row>
    <row r="178" spans="1:7" x14ac:dyDescent="0.25">
      <c r="A178" s="87"/>
      <c r="B178" s="5" t="s">
        <v>23</v>
      </c>
      <c r="C178" s="6" t="s">
        <v>22</v>
      </c>
      <c r="D178" s="7">
        <f t="shared" si="22"/>
        <v>16</v>
      </c>
      <c r="E178" s="7">
        <f>SUM(E179:E181)</f>
        <v>16</v>
      </c>
      <c r="F178" s="7"/>
      <c r="G178" s="23"/>
    </row>
    <row r="179" spans="1:7" ht="12.75" customHeight="1" x14ac:dyDescent="0.25">
      <c r="A179" s="87"/>
      <c r="B179" s="9" t="s">
        <v>19</v>
      </c>
      <c r="C179" s="10"/>
      <c r="D179" s="15">
        <f t="shared" si="22"/>
        <v>1.9</v>
      </c>
      <c r="E179" s="15">
        <v>1.9</v>
      </c>
      <c r="F179" s="16"/>
      <c r="G179" s="16"/>
    </row>
    <row r="180" spans="1:7" ht="12.75" customHeight="1" x14ac:dyDescent="0.25">
      <c r="A180" s="87"/>
      <c r="B180" s="9" t="s">
        <v>20</v>
      </c>
      <c r="C180" s="10"/>
      <c r="D180" s="15">
        <f t="shared" si="22"/>
        <v>12.7</v>
      </c>
      <c r="E180" s="15">
        <v>12.7</v>
      </c>
      <c r="F180" s="16"/>
      <c r="G180" s="15"/>
    </row>
    <row r="181" spans="1:7" ht="12.75" customHeight="1" x14ac:dyDescent="0.25">
      <c r="A181" s="87"/>
      <c r="B181" s="9" t="s">
        <v>8</v>
      </c>
      <c r="C181" s="10"/>
      <c r="D181" s="15">
        <f t="shared" si="22"/>
        <v>1.4</v>
      </c>
      <c r="E181" s="15">
        <v>1.4</v>
      </c>
      <c r="F181" s="16"/>
      <c r="G181" s="15"/>
    </row>
    <row r="182" spans="1:7" x14ac:dyDescent="0.25">
      <c r="A182" s="87"/>
      <c r="B182" s="11" t="s">
        <v>21</v>
      </c>
      <c r="C182" s="6" t="s">
        <v>22</v>
      </c>
      <c r="D182" s="7">
        <f t="shared" si="22"/>
        <v>1.2</v>
      </c>
      <c r="E182" s="7">
        <v>1.2</v>
      </c>
      <c r="F182" s="27"/>
      <c r="G182" s="27"/>
    </row>
    <row r="183" spans="1:7" x14ac:dyDescent="0.25">
      <c r="A183" s="86" t="s">
        <v>75</v>
      </c>
      <c r="B183" s="57" t="s">
        <v>78</v>
      </c>
      <c r="C183" s="62"/>
      <c r="D183" s="59">
        <f t="shared" si="22"/>
        <v>7.4</v>
      </c>
      <c r="E183" s="59">
        <f>SUM(E184+E187)</f>
        <v>2.5</v>
      </c>
      <c r="F183" s="60">
        <f>SUM(F184+F187)</f>
        <v>0</v>
      </c>
      <c r="G183" s="59">
        <f>SUM(G184+G187)</f>
        <v>4.9000000000000004</v>
      </c>
    </row>
    <row r="184" spans="1:7" x14ac:dyDescent="0.25">
      <c r="A184" s="87"/>
      <c r="B184" s="5" t="s">
        <v>23</v>
      </c>
      <c r="C184" s="6" t="s">
        <v>22</v>
      </c>
      <c r="D184" s="7">
        <f t="shared" ref="D184:D186" si="27">SUM(G184+E184)</f>
        <v>6.1000000000000005</v>
      </c>
      <c r="E184" s="7">
        <f>SUM(E185:E186)</f>
        <v>1.2</v>
      </c>
      <c r="F184" s="7"/>
      <c r="G184" s="7">
        <f t="shared" ref="G184" si="28">SUM(G185:G186)</f>
        <v>4.9000000000000004</v>
      </c>
    </row>
    <row r="185" spans="1:7" s="78" customFormat="1" ht="12.75" customHeight="1" x14ac:dyDescent="0.2">
      <c r="A185" s="87"/>
      <c r="B185" s="9" t="s">
        <v>19</v>
      </c>
      <c r="C185" s="10"/>
      <c r="D185" s="15">
        <f t="shared" si="27"/>
        <v>1.2</v>
      </c>
      <c r="E185" s="15">
        <v>1.2</v>
      </c>
      <c r="F185" s="16"/>
      <c r="G185" s="16"/>
    </row>
    <row r="186" spans="1:7" s="78" customFormat="1" ht="12.75" customHeight="1" x14ac:dyDescent="0.2">
      <c r="A186" s="87"/>
      <c r="B186" s="9" t="s">
        <v>20</v>
      </c>
      <c r="C186" s="10"/>
      <c r="D186" s="15">
        <f t="shared" si="27"/>
        <v>4.9000000000000004</v>
      </c>
      <c r="E186" s="15"/>
      <c r="F186" s="16"/>
      <c r="G186" s="15">
        <v>4.9000000000000004</v>
      </c>
    </row>
    <row r="187" spans="1:7" x14ac:dyDescent="0.25">
      <c r="A187" s="87"/>
      <c r="B187" s="11" t="s">
        <v>21</v>
      </c>
      <c r="C187" s="6" t="s">
        <v>22</v>
      </c>
      <c r="D187" s="7">
        <f>SUM(G187+E187)</f>
        <v>1.3</v>
      </c>
      <c r="E187" s="7">
        <v>1.3</v>
      </c>
      <c r="F187" s="25"/>
      <c r="G187" s="27"/>
    </row>
    <row r="188" spans="1:7" x14ac:dyDescent="0.25">
      <c r="A188" s="86" t="s">
        <v>77</v>
      </c>
      <c r="B188" s="57" t="s">
        <v>80</v>
      </c>
      <c r="C188" s="62"/>
      <c r="D188" s="59">
        <f t="shared" ref="D188:D238" si="29">SUM(G188+E188)</f>
        <v>6.1999999999999993</v>
      </c>
      <c r="E188" s="59">
        <f>SUM(E189+E190)</f>
        <v>6.1999999999999993</v>
      </c>
      <c r="F188" s="60">
        <f>SUM(F189+F190)</f>
        <v>0</v>
      </c>
      <c r="G188" s="60">
        <f>SUM(G189+G190)</f>
        <v>0</v>
      </c>
    </row>
    <row r="189" spans="1:7" x14ac:dyDescent="0.25">
      <c r="A189" s="87"/>
      <c r="B189" s="5" t="s">
        <v>14</v>
      </c>
      <c r="C189" s="6" t="s">
        <v>22</v>
      </c>
      <c r="D189" s="7">
        <f>SUM(G189+E189)</f>
        <v>5.6</v>
      </c>
      <c r="E189" s="7">
        <v>5.6</v>
      </c>
      <c r="F189" s="7"/>
      <c r="G189" s="7"/>
    </row>
    <row r="190" spans="1:7" x14ac:dyDescent="0.25">
      <c r="A190" s="87"/>
      <c r="B190" s="11" t="s">
        <v>21</v>
      </c>
      <c r="C190" s="6" t="s">
        <v>22</v>
      </c>
      <c r="D190" s="7">
        <f t="shared" si="29"/>
        <v>0.6</v>
      </c>
      <c r="E190" s="7">
        <v>0.6</v>
      </c>
      <c r="F190" s="25"/>
      <c r="G190" s="27"/>
    </row>
    <row r="191" spans="1:7" x14ac:dyDescent="0.25">
      <c r="A191" s="86" t="s">
        <v>79</v>
      </c>
      <c r="B191" s="57" t="s">
        <v>82</v>
      </c>
      <c r="C191" s="62"/>
      <c r="D191" s="59">
        <f t="shared" si="29"/>
        <v>11.8</v>
      </c>
      <c r="E191" s="59">
        <f>SUM(E192+E195)</f>
        <v>7.8000000000000007</v>
      </c>
      <c r="F191" s="60">
        <f>SUM(F192+F195)</f>
        <v>0</v>
      </c>
      <c r="G191" s="59">
        <f>SUM(G192+G195)</f>
        <v>4</v>
      </c>
    </row>
    <row r="192" spans="1:7" x14ac:dyDescent="0.25">
      <c r="A192" s="87"/>
      <c r="B192" s="5" t="s">
        <v>23</v>
      </c>
      <c r="C192" s="6" t="s">
        <v>22</v>
      </c>
      <c r="D192" s="7">
        <f>SUM(G192+E192)</f>
        <v>10.199999999999999</v>
      </c>
      <c r="E192" s="7">
        <f>SUM(E193:E194)</f>
        <v>6.2</v>
      </c>
      <c r="F192" s="7"/>
      <c r="G192" s="7">
        <f t="shared" ref="G192" si="30">SUM(G193:G194)</f>
        <v>4</v>
      </c>
    </row>
    <row r="193" spans="1:7" ht="12.75" customHeight="1" x14ac:dyDescent="0.25">
      <c r="A193" s="87"/>
      <c r="B193" s="9" t="s">
        <v>19</v>
      </c>
      <c r="C193" s="10"/>
      <c r="D193" s="15">
        <f>SUM(G193+E193)</f>
        <v>0.2</v>
      </c>
      <c r="E193" s="15">
        <v>0.2</v>
      </c>
      <c r="F193" s="16"/>
      <c r="G193" s="16"/>
    </row>
    <row r="194" spans="1:7" ht="12.75" customHeight="1" x14ac:dyDescent="0.25">
      <c r="A194" s="87"/>
      <c r="B194" s="9" t="s">
        <v>20</v>
      </c>
      <c r="C194" s="10"/>
      <c r="D194" s="15">
        <f>SUM(G194+E194)</f>
        <v>10</v>
      </c>
      <c r="E194" s="15">
        <v>6</v>
      </c>
      <c r="F194" s="16"/>
      <c r="G194" s="15">
        <v>4</v>
      </c>
    </row>
    <row r="195" spans="1:7" x14ac:dyDescent="0.25">
      <c r="A195" s="87"/>
      <c r="B195" s="11" t="s">
        <v>21</v>
      </c>
      <c r="C195" s="6" t="s">
        <v>22</v>
      </c>
      <c r="D195" s="7">
        <f>SUM(G195+E195)</f>
        <v>1.6</v>
      </c>
      <c r="E195" s="7">
        <v>1.6</v>
      </c>
      <c r="F195" s="25"/>
      <c r="G195" s="27"/>
    </row>
    <row r="196" spans="1:7" x14ac:dyDescent="0.25">
      <c r="A196" s="86" t="s">
        <v>81</v>
      </c>
      <c r="B196" s="57" t="s">
        <v>84</v>
      </c>
      <c r="C196" s="62"/>
      <c r="D196" s="59">
        <f t="shared" si="29"/>
        <v>28.3</v>
      </c>
      <c r="E196" s="59">
        <f>SUM(E197+E200)</f>
        <v>14.600000000000001</v>
      </c>
      <c r="F196" s="60">
        <f>SUM(F197+F200)</f>
        <v>0</v>
      </c>
      <c r="G196" s="59">
        <f>SUM(G197+G200)</f>
        <v>13.7</v>
      </c>
    </row>
    <row r="197" spans="1:7" ht="15" customHeight="1" x14ac:dyDescent="0.25">
      <c r="A197" s="87"/>
      <c r="B197" s="5" t="s">
        <v>23</v>
      </c>
      <c r="C197" s="6" t="s">
        <v>22</v>
      </c>
      <c r="D197" s="7">
        <f t="shared" si="29"/>
        <v>25.6</v>
      </c>
      <c r="E197" s="7">
        <f>SUM(E198:E199)</f>
        <v>11.9</v>
      </c>
      <c r="F197" s="7"/>
      <c r="G197" s="7">
        <f t="shared" ref="G197" si="31">SUM(G198:G199)</f>
        <v>13.7</v>
      </c>
    </row>
    <row r="198" spans="1:7" s="78" customFormat="1" ht="12.75" customHeight="1" x14ac:dyDescent="0.2">
      <c r="A198" s="87"/>
      <c r="B198" s="9" t="s">
        <v>19</v>
      </c>
      <c r="C198" s="10"/>
      <c r="D198" s="15">
        <f t="shared" si="29"/>
        <v>7.9</v>
      </c>
      <c r="E198" s="15">
        <v>7.9</v>
      </c>
      <c r="F198" s="16"/>
      <c r="G198" s="16"/>
    </row>
    <row r="199" spans="1:7" s="78" customFormat="1" ht="12.75" customHeight="1" x14ac:dyDescent="0.2">
      <c r="A199" s="87"/>
      <c r="B199" s="9" t="s">
        <v>20</v>
      </c>
      <c r="C199" s="10"/>
      <c r="D199" s="15">
        <f t="shared" si="29"/>
        <v>17.7</v>
      </c>
      <c r="E199" s="15">
        <v>4</v>
      </c>
      <c r="F199" s="16"/>
      <c r="G199" s="15">
        <v>13.7</v>
      </c>
    </row>
    <row r="200" spans="1:7" ht="15" customHeight="1" x14ac:dyDescent="0.25">
      <c r="A200" s="87"/>
      <c r="B200" s="11" t="s">
        <v>21</v>
      </c>
      <c r="C200" s="6" t="s">
        <v>22</v>
      </c>
      <c r="D200" s="7">
        <f t="shared" si="29"/>
        <v>2.7</v>
      </c>
      <c r="E200" s="7">
        <v>2.7</v>
      </c>
      <c r="F200" s="25"/>
      <c r="G200" s="27"/>
    </row>
    <row r="201" spans="1:7" x14ac:dyDescent="0.25">
      <c r="A201" s="86" t="s">
        <v>83</v>
      </c>
      <c r="B201" s="57" t="s">
        <v>86</v>
      </c>
      <c r="C201" s="62"/>
      <c r="D201" s="59">
        <f t="shared" si="29"/>
        <v>15.1</v>
      </c>
      <c r="E201" s="59">
        <f>SUM(E202+E205)</f>
        <v>15.1</v>
      </c>
      <c r="F201" s="60">
        <f>SUM(F202+F205)</f>
        <v>0</v>
      </c>
      <c r="G201" s="60">
        <f>SUM(G202+G205)</f>
        <v>0</v>
      </c>
    </row>
    <row r="202" spans="1:7" x14ac:dyDescent="0.25">
      <c r="A202" s="87"/>
      <c r="B202" s="5" t="s">
        <v>23</v>
      </c>
      <c r="C202" s="6" t="s">
        <v>22</v>
      </c>
      <c r="D202" s="7">
        <f t="shared" si="29"/>
        <v>13.5</v>
      </c>
      <c r="E202" s="7">
        <f>SUM(E203:E204)</f>
        <v>13.5</v>
      </c>
      <c r="F202" s="23"/>
      <c r="G202" s="7"/>
    </row>
    <row r="203" spans="1:7" ht="12.75" customHeight="1" x14ac:dyDescent="0.25">
      <c r="A203" s="87"/>
      <c r="B203" s="9" t="s">
        <v>19</v>
      </c>
      <c r="C203" s="10"/>
      <c r="D203" s="15">
        <f t="shared" si="29"/>
        <v>6.5</v>
      </c>
      <c r="E203" s="15">
        <v>6.5</v>
      </c>
      <c r="F203" s="16"/>
      <c r="G203" s="16"/>
    </row>
    <row r="204" spans="1:7" ht="12.75" customHeight="1" x14ac:dyDescent="0.25">
      <c r="A204" s="87"/>
      <c r="B204" s="9" t="s">
        <v>20</v>
      </c>
      <c r="C204" s="10"/>
      <c r="D204" s="15">
        <f t="shared" si="29"/>
        <v>7</v>
      </c>
      <c r="E204" s="15">
        <v>7</v>
      </c>
      <c r="F204" s="16"/>
      <c r="G204" s="15"/>
    </row>
    <row r="205" spans="1:7" x14ac:dyDescent="0.25">
      <c r="A205" s="87"/>
      <c r="B205" s="11" t="s">
        <v>21</v>
      </c>
      <c r="C205" s="6" t="s">
        <v>22</v>
      </c>
      <c r="D205" s="7">
        <f>SUM(G205+E205)</f>
        <v>1.6</v>
      </c>
      <c r="E205" s="7">
        <v>1.6</v>
      </c>
      <c r="F205" s="25"/>
      <c r="G205" s="27"/>
    </row>
    <row r="206" spans="1:7" x14ac:dyDescent="0.25">
      <c r="A206" s="86" t="s">
        <v>85</v>
      </c>
      <c r="B206" s="57" t="s">
        <v>88</v>
      </c>
      <c r="C206" s="62"/>
      <c r="D206" s="59">
        <f t="shared" si="29"/>
        <v>12</v>
      </c>
      <c r="E206" s="59">
        <f>SUM(E207+E208)</f>
        <v>12</v>
      </c>
      <c r="F206" s="60">
        <f>SUM(F207+F208)</f>
        <v>0</v>
      </c>
      <c r="G206" s="60">
        <f>SUM(G207+G208)</f>
        <v>0</v>
      </c>
    </row>
    <row r="207" spans="1:7" x14ac:dyDescent="0.25">
      <c r="A207" s="87"/>
      <c r="B207" s="5" t="s">
        <v>14</v>
      </c>
      <c r="C207" s="6" t="s">
        <v>22</v>
      </c>
      <c r="D207" s="7">
        <f t="shared" si="29"/>
        <v>4</v>
      </c>
      <c r="E207" s="7">
        <v>4</v>
      </c>
      <c r="F207" s="23"/>
      <c r="G207" s="7"/>
    </row>
    <row r="208" spans="1:7" x14ac:dyDescent="0.25">
      <c r="A208" s="87"/>
      <c r="B208" s="11" t="s">
        <v>21</v>
      </c>
      <c r="C208" s="6" t="s">
        <v>22</v>
      </c>
      <c r="D208" s="7">
        <f t="shared" si="29"/>
        <v>8</v>
      </c>
      <c r="E208" s="7">
        <v>8</v>
      </c>
      <c r="F208" s="25"/>
      <c r="G208" s="27"/>
    </row>
    <row r="209" spans="1:7" x14ac:dyDescent="0.25">
      <c r="A209" s="86" t="s">
        <v>87</v>
      </c>
      <c r="B209" s="57" t="s">
        <v>90</v>
      </c>
      <c r="C209" s="62"/>
      <c r="D209" s="59">
        <f t="shared" si="29"/>
        <v>16.3</v>
      </c>
      <c r="E209" s="59">
        <f>SUM(E210+E214)</f>
        <v>16.3</v>
      </c>
      <c r="F209" s="60">
        <f>SUM(F210+F214)</f>
        <v>0</v>
      </c>
      <c r="G209" s="60">
        <f>SUM(G210+G214)</f>
        <v>0</v>
      </c>
    </row>
    <row r="210" spans="1:7" x14ac:dyDescent="0.25">
      <c r="A210" s="87"/>
      <c r="B210" s="5" t="s">
        <v>23</v>
      </c>
      <c r="C210" s="6" t="s">
        <v>22</v>
      </c>
      <c r="D210" s="7">
        <f t="shared" si="29"/>
        <v>12.8</v>
      </c>
      <c r="E210" s="7">
        <f>SUM(E211:E213)</f>
        <v>12.8</v>
      </c>
      <c r="F210" s="7"/>
      <c r="G210" s="23"/>
    </row>
    <row r="211" spans="1:7" ht="12.75" customHeight="1" x14ac:dyDescent="0.25">
      <c r="A211" s="87"/>
      <c r="B211" s="9" t="s">
        <v>19</v>
      </c>
      <c r="C211" s="10"/>
      <c r="D211" s="15">
        <f t="shared" si="29"/>
        <v>2.5</v>
      </c>
      <c r="E211" s="15">
        <v>2.5</v>
      </c>
      <c r="F211" s="16"/>
      <c r="G211" s="16"/>
    </row>
    <row r="212" spans="1:7" ht="12.75" customHeight="1" x14ac:dyDescent="0.25">
      <c r="A212" s="87"/>
      <c r="B212" s="9" t="s">
        <v>20</v>
      </c>
      <c r="C212" s="10"/>
      <c r="D212" s="15">
        <f t="shared" si="29"/>
        <v>9.8000000000000007</v>
      </c>
      <c r="E212" s="15">
        <v>9.8000000000000007</v>
      </c>
      <c r="F212" s="16"/>
      <c r="G212" s="15"/>
    </row>
    <row r="213" spans="1:7" ht="12.75" customHeight="1" x14ac:dyDescent="0.25">
      <c r="A213" s="87"/>
      <c r="B213" s="9" t="s">
        <v>8</v>
      </c>
      <c r="C213" s="10"/>
      <c r="D213" s="15">
        <f t="shared" si="29"/>
        <v>0.5</v>
      </c>
      <c r="E213" s="15">
        <v>0.5</v>
      </c>
      <c r="F213" s="16"/>
      <c r="G213" s="15"/>
    </row>
    <row r="214" spans="1:7" x14ac:dyDescent="0.25">
      <c r="A214" s="87"/>
      <c r="B214" s="11" t="s">
        <v>21</v>
      </c>
      <c r="C214" s="6" t="s">
        <v>22</v>
      </c>
      <c r="D214" s="7">
        <f>SUM(G214+E214)</f>
        <v>3.5</v>
      </c>
      <c r="E214" s="7">
        <v>3.5</v>
      </c>
      <c r="F214" s="27"/>
      <c r="G214" s="27"/>
    </row>
    <row r="215" spans="1:7" x14ac:dyDescent="0.25">
      <c r="A215" s="86" t="s">
        <v>89</v>
      </c>
      <c r="B215" s="57" t="s">
        <v>92</v>
      </c>
      <c r="C215" s="62"/>
      <c r="D215" s="59">
        <f t="shared" si="29"/>
        <v>20.6</v>
      </c>
      <c r="E215" s="59">
        <f>SUM(E216+E220)</f>
        <v>20.6</v>
      </c>
      <c r="F215" s="60">
        <f>SUM(F216+F220)</f>
        <v>0</v>
      </c>
      <c r="G215" s="60">
        <f>SUM(G216+G220)</f>
        <v>0</v>
      </c>
    </row>
    <row r="216" spans="1:7" x14ac:dyDescent="0.25">
      <c r="A216" s="87"/>
      <c r="B216" s="5" t="s">
        <v>23</v>
      </c>
      <c r="C216" s="6" t="s">
        <v>22</v>
      </c>
      <c r="D216" s="7">
        <f t="shared" si="29"/>
        <v>17.100000000000001</v>
      </c>
      <c r="E216" s="7">
        <f>SUM(E217:E219)</f>
        <v>17.100000000000001</v>
      </c>
      <c r="F216" s="7"/>
      <c r="G216" s="7"/>
    </row>
    <row r="217" spans="1:7" ht="12.75" customHeight="1" x14ac:dyDescent="0.25">
      <c r="A217" s="87"/>
      <c r="B217" s="9" t="s">
        <v>19</v>
      </c>
      <c r="C217" s="10"/>
      <c r="D217" s="15">
        <f t="shared" si="29"/>
        <v>2.6</v>
      </c>
      <c r="E217" s="15">
        <v>2.6</v>
      </c>
      <c r="F217" s="16"/>
      <c r="G217" s="16"/>
    </row>
    <row r="218" spans="1:7" ht="12.75" customHeight="1" x14ac:dyDescent="0.25">
      <c r="A218" s="87"/>
      <c r="B218" s="9" t="s">
        <v>20</v>
      </c>
      <c r="C218" s="10"/>
      <c r="D218" s="15">
        <f t="shared" si="29"/>
        <v>10</v>
      </c>
      <c r="E218" s="15">
        <v>10</v>
      </c>
      <c r="F218" s="16"/>
      <c r="G218" s="15"/>
    </row>
    <row r="219" spans="1:7" ht="12.75" customHeight="1" x14ac:dyDescent="0.25">
      <c r="A219" s="87"/>
      <c r="B219" s="9" t="s">
        <v>8</v>
      </c>
      <c r="C219" s="10"/>
      <c r="D219" s="15">
        <f t="shared" si="29"/>
        <v>4.5</v>
      </c>
      <c r="E219" s="15">
        <v>4.5</v>
      </c>
      <c r="F219" s="16"/>
      <c r="G219" s="15"/>
    </row>
    <row r="220" spans="1:7" x14ac:dyDescent="0.25">
      <c r="A220" s="87"/>
      <c r="B220" s="11" t="s">
        <v>21</v>
      </c>
      <c r="C220" s="6" t="s">
        <v>22</v>
      </c>
      <c r="D220" s="7">
        <f t="shared" si="29"/>
        <v>3.5</v>
      </c>
      <c r="E220" s="7">
        <v>3.5</v>
      </c>
      <c r="F220" s="25"/>
      <c r="G220" s="27"/>
    </row>
    <row r="221" spans="1:7" x14ac:dyDescent="0.25">
      <c r="A221" s="86" t="s">
        <v>91</v>
      </c>
      <c r="B221" s="57" t="s">
        <v>94</v>
      </c>
      <c r="C221" s="62"/>
      <c r="D221" s="59">
        <f t="shared" si="29"/>
        <v>61.5</v>
      </c>
      <c r="E221" s="59">
        <f t="shared" ref="E221:F221" si="32">SUM(E222+E226)</f>
        <v>37.700000000000003</v>
      </c>
      <c r="F221" s="60">
        <f t="shared" si="32"/>
        <v>0</v>
      </c>
      <c r="G221" s="59">
        <f>SUM(G222+G226)</f>
        <v>23.8</v>
      </c>
    </row>
    <row r="222" spans="1:7" x14ac:dyDescent="0.25">
      <c r="A222" s="87"/>
      <c r="B222" s="5" t="s">
        <v>23</v>
      </c>
      <c r="C222" s="6" t="s">
        <v>22</v>
      </c>
      <c r="D222" s="7">
        <f>SUM(G222+E222)</f>
        <v>50.900000000000006</v>
      </c>
      <c r="E222" s="7">
        <f>SUM(E223:E225)</f>
        <v>27.1</v>
      </c>
      <c r="F222" s="7"/>
      <c r="G222" s="7">
        <f>SUM(G223:G225)</f>
        <v>23.8</v>
      </c>
    </row>
    <row r="223" spans="1:7" ht="12.75" customHeight="1" x14ac:dyDescent="0.25">
      <c r="A223" s="87"/>
      <c r="B223" s="9" t="s">
        <v>19</v>
      </c>
      <c r="C223" s="6"/>
      <c r="D223" s="71">
        <f t="shared" ref="D223:D225" si="33">SUM(G223+E223)</f>
        <v>0.6</v>
      </c>
      <c r="E223" s="71">
        <v>0.6</v>
      </c>
      <c r="F223" s="72"/>
      <c r="G223" s="72"/>
    </row>
    <row r="224" spans="1:7" ht="12.75" customHeight="1" x14ac:dyDescent="0.25">
      <c r="A224" s="87"/>
      <c r="B224" s="9" t="s">
        <v>20</v>
      </c>
      <c r="C224" s="6"/>
      <c r="D224" s="71">
        <f t="shared" si="33"/>
        <v>21.3</v>
      </c>
      <c r="E224" s="71"/>
      <c r="F224" s="72"/>
      <c r="G224" s="71">
        <v>21.3</v>
      </c>
    </row>
    <row r="225" spans="1:7" ht="12.75" customHeight="1" x14ac:dyDescent="0.25">
      <c r="A225" s="87"/>
      <c r="B225" s="9" t="s">
        <v>8</v>
      </c>
      <c r="C225" s="6"/>
      <c r="D225" s="71">
        <f t="shared" si="33"/>
        <v>29</v>
      </c>
      <c r="E225" s="71">
        <v>26.5</v>
      </c>
      <c r="F225" s="72"/>
      <c r="G225" s="71">
        <v>2.5</v>
      </c>
    </row>
    <row r="226" spans="1:7" x14ac:dyDescent="0.25">
      <c r="A226" s="87"/>
      <c r="B226" s="11" t="s">
        <v>21</v>
      </c>
      <c r="C226" s="6" t="s">
        <v>22</v>
      </c>
      <c r="D226" s="7">
        <f>SUM(G226+E226)</f>
        <v>10.6</v>
      </c>
      <c r="E226" s="7">
        <v>10.6</v>
      </c>
      <c r="F226" s="27"/>
      <c r="G226" s="27"/>
    </row>
    <row r="227" spans="1:7" x14ac:dyDescent="0.25">
      <c r="A227" s="86" t="s">
        <v>93</v>
      </c>
      <c r="B227" s="57" t="s">
        <v>96</v>
      </c>
      <c r="C227" s="62"/>
      <c r="D227" s="59">
        <f t="shared" si="29"/>
        <v>15.1</v>
      </c>
      <c r="E227" s="59">
        <f>SUM(E228+E229)</f>
        <v>15.1</v>
      </c>
      <c r="F227" s="60">
        <f>SUM(F228+F229)</f>
        <v>0</v>
      </c>
      <c r="G227" s="60">
        <f>SUM(G228+G229)</f>
        <v>0</v>
      </c>
    </row>
    <row r="228" spans="1:7" x14ac:dyDescent="0.25">
      <c r="A228" s="87"/>
      <c r="B228" s="5" t="s">
        <v>14</v>
      </c>
      <c r="C228" s="6" t="s">
        <v>22</v>
      </c>
      <c r="D228" s="7">
        <f t="shared" si="29"/>
        <v>2.1</v>
      </c>
      <c r="E228" s="7">
        <v>2.1</v>
      </c>
      <c r="F228" s="23"/>
      <c r="G228" s="7"/>
    </row>
    <row r="229" spans="1:7" x14ac:dyDescent="0.25">
      <c r="A229" s="87"/>
      <c r="B229" s="11" t="s">
        <v>21</v>
      </c>
      <c r="C229" s="6" t="s">
        <v>22</v>
      </c>
      <c r="D229" s="7">
        <f t="shared" si="29"/>
        <v>13</v>
      </c>
      <c r="E229" s="7">
        <v>13</v>
      </c>
      <c r="F229" s="25"/>
      <c r="G229" s="27"/>
    </row>
    <row r="230" spans="1:7" x14ac:dyDescent="0.25">
      <c r="A230" s="86" t="s">
        <v>95</v>
      </c>
      <c r="B230" s="57" t="s">
        <v>98</v>
      </c>
      <c r="C230" s="62"/>
      <c r="D230" s="59">
        <f t="shared" si="29"/>
        <v>16.899999999999999</v>
      </c>
      <c r="E230" s="59">
        <f>SUM(E231+E234)</f>
        <v>16.899999999999999</v>
      </c>
      <c r="F230" s="60">
        <f>SUM(F231:F234)</f>
        <v>0</v>
      </c>
      <c r="G230" s="60">
        <f>SUM(G231:G234)</f>
        <v>0</v>
      </c>
    </row>
    <row r="231" spans="1:7" x14ac:dyDescent="0.25">
      <c r="A231" s="87"/>
      <c r="B231" s="5" t="s">
        <v>23</v>
      </c>
      <c r="C231" s="6" t="s">
        <v>22</v>
      </c>
      <c r="D231" s="7">
        <f t="shared" ref="D231:D233" si="34">SUM(G231+E231)</f>
        <v>11.6</v>
      </c>
      <c r="E231" s="7">
        <f>SUM(E232:E233)</f>
        <v>11.6</v>
      </c>
      <c r="F231" s="7"/>
      <c r="G231" s="7"/>
    </row>
    <row r="232" spans="1:7" ht="12.75" customHeight="1" x14ac:dyDescent="0.25">
      <c r="A232" s="87"/>
      <c r="B232" s="9" t="s">
        <v>19</v>
      </c>
      <c r="C232" s="10"/>
      <c r="D232" s="15">
        <f t="shared" si="34"/>
        <v>2.6</v>
      </c>
      <c r="E232" s="15">
        <v>2.6</v>
      </c>
      <c r="F232" s="16"/>
      <c r="G232" s="16"/>
    </row>
    <row r="233" spans="1:7" ht="12.75" customHeight="1" x14ac:dyDescent="0.25">
      <c r="A233" s="87"/>
      <c r="B233" s="9" t="s">
        <v>20</v>
      </c>
      <c r="C233" s="10"/>
      <c r="D233" s="15">
        <f t="shared" si="34"/>
        <v>9</v>
      </c>
      <c r="E233" s="15">
        <v>9</v>
      </c>
      <c r="F233" s="16"/>
      <c r="G233" s="15"/>
    </row>
    <row r="234" spans="1:7" x14ac:dyDescent="0.25">
      <c r="A234" s="87"/>
      <c r="B234" s="11" t="s">
        <v>21</v>
      </c>
      <c r="C234" s="6" t="s">
        <v>22</v>
      </c>
      <c r="D234" s="7">
        <f>SUM(G234+E234)</f>
        <v>5.3</v>
      </c>
      <c r="E234" s="7">
        <v>5.3</v>
      </c>
      <c r="F234" s="27"/>
      <c r="G234" s="27"/>
    </row>
    <row r="235" spans="1:7" x14ac:dyDescent="0.25">
      <c r="A235" s="86" t="s">
        <v>97</v>
      </c>
      <c r="B235" s="57" t="s">
        <v>100</v>
      </c>
      <c r="C235" s="62"/>
      <c r="D235" s="59">
        <f t="shared" si="29"/>
        <v>11.299999999999999</v>
      </c>
      <c r="E235" s="59">
        <f>SUM(E236:E237)</f>
        <v>11.299999999999999</v>
      </c>
      <c r="F235" s="60">
        <f>SUM(F236:F237)</f>
        <v>0</v>
      </c>
      <c r="G235" s="60">
        <f>SUM(G236:G237)</f>
        <v>0</v>
      </c>
    </row>
    <row r="236" spans="1:7" x14ac:dyDescent="0.25">
      <c r="A236" s="87"/>
      <c r="B236" s="5" t="s">
        <v>14</v>
      </c>
      <c r="C236" s="6" t="s">
        <v>22</v>
      </c>
      <c r="D236" s="7">
        <f t="shared" si="29"/>
        <v>3.1</v>
      </c>
      <c r="E236" s="7">
        <v>3.1</v>
      </c>
      <c r="F236" s="25"/>
      <c r="G236" s="23"/>
    </row>
    <row r="237" spans="1:7" x14ac:dyDescent="0.25">
      <c r="A237" s="87"/>
      <c r="B237" s="11" t="s">
        <v>21</v>
      </c>
      <c r="C237" s="6" t="s">
        <v>22</v>
      </c>
      <c r="D237" s="7">
        <f t="shared" si="29"/>
        <v>8.1999999999999993</v>
      </c>
      <c r="E237" s="7">
        <v>8.1999999999999993</v>
      </c>
      <c r="F237" s="25"/>
      <c r="G237" s="27"/>
    </row>
    <row r="238" spans="1:7" x14ac:dyDescent="0.25">
      <c r="A238" s="86" t="s">
        <v>99</v>
      </c>
      <c r="B238" s="57" t="s">
        <v>102</v>
      </c>
      <c r="C238" s="62"/>
      <c r="D238" s="59">
        <f t="shared" si="29"/>
        <v>8.6</v>
      </c>
      <c r="E238" s="59">
        <f>SUM(E239+E242)</f>
        <v>8.6</v>
      </c>
      <c r="F238" s="60">
        <f>SUM(F239:F242)</f>
        <v>0</v>
      </c>
      <c r="G238" s="60">
        <f>SUM(G239:G242)</f>
        <v>0</v>
      </c>
    </row>
    <row r="239" spans="1:7" x14ac:dyDescent="0.25">
      <c r="A239" s="87"/>
      <c r="B239" s="5" t="s">
        <v>23</v>
      </c>
      <c r="C239" s="6" t="s">
        <v>22</v>
      </c>
      <c r="D239" s="7">
        <f t="shared" ref="D239:D241" si="35">SUM(G239+E239)</f>
        <v>3.1</v>
      </c>
      <c r="E239" s="7">
        <f>SUM(E240:E241)</f>
        <v>3.1</v>
      </c>
      <c r="F239" s="7"/>
      <c r="G239" s="23"/>
    </row>
    <row r="240" spans="1:7" ht="12.75" customHeight="1" x14ac:dyDescent="0.25">
      <c r="A240" s="87"/>
      <c r="B240" s="9" t="s">
        <v>19</v>
      </c>
      <c r="C240" s="10"/>
      <c r="D240" s="15">
        <f t="shared" si="35"/>
        <v>2.7</v>
      </c>
      <c r="E240" s="15">
        <v>2.7</v>
      </c>
      <c r="F240" s="16"/>
      <c r="G240" s="16"/>
    </row>
    <row r="241" spans="1:7" ht="12.75" customHeight="1" x14ac:dyDescent="0.25">
      <c r="A241" s="87"/>
      <c r="B241" s="9" t="s">
        <v>20</v>
      </c>
      <c r="C241" s="10"/>
      <c r="D241" s="15">
        <f t="shared" si="35"/>
        <v>0.4</v>
      </c>
      <c r="E241" s="15">
        <v>0.4</v>
      </c>
      <c r="F241" s="16"/>
      <c r="G241" s="15"/>
    </row>
    <row r="242" spans="1:7" x14ac:dyDescent="0.25">
      <c r="A242" s="87"/>
      <c r="B242" s="11" t="s">
        <v>21</v>
      </c>
      <c r="C242" s="6" t="s">
        <v>22</v>
      </c>
      <c r="D242" s="7">
        <f>SUM(G242+E242)</f>
        <v>5.5</v>
      </c>
      <c r="E242" s="7">
        <v>5.5</v>
      </c>
      <c r="F242" s="23"/>
      <c r="G242" s="27"/>
    </row>
    <row r="243" spans="1:7" x14ac:dyDescent="0.25">
      <c r="A243" s="86" t="s">
        <v>101</v>
      </c>
      <c r="B243" s="57" t="s">
        <v>104</v>
      </c>
      <c r="C243" s="68"/>
      <c r="D243" s="59">
        <f t="shared" ref="D243:D320" si="36">SUM(G243+E243)</f>
        <v>8.8000000000000007</v>
      </c>
      <c r="E243" s="59">
        <f>SUM(E244+E248)</f>
        <v>8.8000000000000007</v>
      </c>
      <c r="F243" s="60">
        <f>SUM(F248+F247)</f>
        <v>0</v>
      </c>
      <c r="G243" s="60">
        <f>SUM(G248+G247)</f>
        <v>0</v>
      </c>
    </row>
    <row r="244" spans="1:7" x14ac:dyDescent="0.25">
      <c r="A244" s="87"/>
      <c r="B244" s="5" t="s">
        <v>23</v>
      </c>
      <c r="C244" s="6" t="s">
        <v>22</v>
      </c>
      <c r="D244" s="7">
        <f>SUM(G244+E244)</f>
        <v>5.0999999999999996</v>
      </c>
      <c r="E244" s="7">
        <f>SUM(E245:E247)</f>
        <v>5.0999999999999996</v>
      </c>
      <c r="F244" s="7"/>
      <c r="G244" s="7"/>
    </row>
    <row r="245" spans="1:7" ht="12.75" customHeight="1" x14ac:dyDescent="0.25">
      <c r="A245" s="87"/>
      <c r="B245" s="9" t="s">
        <v>19</v>
      </c>
      <c r="C245" s="6"/>
      <c r="D245" s="71">
        <f t="shared" ref="D245:D247" si="37">SUM(G245+E245)</f>
        <v>3.3</v>
      </c>
      <c r="E245" s="71">
        <v>3.3</v>
      </c>
      <c r="F245" s="72"/>
      <c r="G245" s="72"/>
    </row>
    <row r="246" spans="1:7" ht="12.75" customHeight="1" x14ac:dyDescent="0.25">
      <c r="A246" s="87"/>
      <c r="B246" s="9" t="s">
        <v>20</v>
      </c>
      <c r="C246" s="6"/>
      <c r="D246" s="71">
        <f t="shared" si="37"/>
        <v>0.5</v>
      </c>
      <c r="E246" s="71">
        <v>0.5</v>
      </c>
      <c r="F246" s="72"/>
      <c r="G246" s="71"/>
    </row>
    <row r="247" spans="1:7" ht="12.75" customHeight="1" x14ac:dyDescent="0.25">
      <c r="A247" s="87"/>
      <c r="B247" s="9" t="s">
        <v>8</v>
      </c>
      <c r="C247" s="6"/>
      <c r="D247" s="71">
        <f t="shared" si="37"/>
        <v>1.3</v>
      </c>
      <c r="E247" s="71">
        <v>1.3</v>
      </c>
      <c r="F247" s="72"/>
      <c r="G247" s="71"/>
    </row>
    <row r="248" spans="1:7" x14ac:dyDescent="0.25">
      <c r="A248" s="87"/>
      <c r="B248" s="11" t="s">
        <v>21</v>
      </c>
      <c r="C248" s="6" t="s">
        <v>22</v>
      </c>
      <c r="D248" s="7">
        <f t="shared" si="36"/>
        <v>3.7</v>
      </c>
      <c r="E248" s="7">
        <v>3.7</v>
      </c>
      <c r="F248" s="25"/>
      <c r="G248" s="27"/>
    </row>
    <row r="249" spans="1:7" x14ac:dyDescent="0.25">
      <c r="A249" s="86" t="s">
        <v>103</v>
      </c>
      <c r="B249" s="57" t="s">
        <v>155</v>
      </c>
      <c r="C249" s="68"/>
      <c r="D249" s="59">
        <f t="shared" si="36"/>
        <v>27.9</v>
      </c>
      <c r="E249" s="59">
        <f>SUM(E253+E250)</f>
        <v>24.7</v>
      </c>
      <c r="F249" s="60">
        <f>SUM(F253+F250)</f>
        <v>0</v>
      </c>
      <c r="G249" s="59">
        <f>SUM(G253+G250)</f>
        <v>3.2</v>
      </c>
    </row>
    <row r="250" spans="1:7" x14ac:dyDescent="0.25">
      <c r="A250" s="87"/>
      <c r="B250" s="5" t="s">
        <v>23</v>
      </c>
      <c r="C250" s="6" t="s">
        <v>22</v>
      </c>
      <c r="D250" s="7">
        <f>SUM(G250+E250)</f>
        <v>15.3</v>
      </c>
      <c r="E250" s="7">
        <f>SUM(E251:E252)</f>
        <v>12.1</v>
      </c>
      <c r="F250" s="7"/>
      <c r="G250" s="7">
        <f>SUM(G251:G252)</f>
        <v>3.2</v>
      </c>
    </row>
    <row r="251" spans="1:7" ht="12.75" customHeight="1" x14ac:dyDescent="0.25">
      <c r="A251" s="87"/>
      <c r="B251" s="9" t="s">
        <v>19</v>
      </c>
      <c r="C251" s="18"/>
      <c r="D251" s="15">
        <f>SUM(G251+E251)</f>
        <v>7.3</v>
      </c>
      <c r="E251" s="15">
        <v>7.3</v>
      </c>
      <c r="F251" s="16"/>
      <c r="G251" s="16"/>
    </row>
    <row r="252" spans="1:7" ht="12.75" customHeight="1" x14ac:dyDescent="0.25">
      <c r="A252" s="87"/>
      <c r="B252" s="9" t="s">
        <v>20</v>
      </c>
      <c r="C252" s="18"/>
      <c r="D252" s="15">
        <f>SUM(G252+E252)</f>
        <v>8</v>
      </c>
      <c r="E252" s="15">
        <v>4.8</v>
      </c>
      <c r="F252" s="16"/>
      <c r="G252" s="15">
        <v>3.2</v>
      </c>
    </row>
    <row r="253" spans="1:7" x14ac:dyDescent="0.25">
      <c r="A253" s="87"/>
      <c r="B253" s="11" t="s">
        <v>21</v>
      </c>
      <c r="C253" s="6" t="s">
        <v>22</v>
      </c>
      <c r="D253" s="7">
        <f>SUM(G253+E253)</f>
        <v>12.6</v>
      </c>
      <c r="E253" s="7">
        <v>12.6</v>
      </c>
      <c r="F253" s="27"/>
      <c r="G253" s="27"/>
    </row>
    <row r="254" spans="1:7" x14ac:dyDescent="0.25">
      <c r="A254" s="86" t="s">
        <v>105</v>
      </c>
      <c r="B254" s="57" t="s">
        <v>107</v>
      </c>
      <c r="C254" s="62"/>
      <c r="D254" s="59">
        <f t="shared" ref="D254" si="38">SUM(G254+E254)</f>
        <v>10.3</v>
      </c>
      <c r="E254" s="59">
        <f>SUM(E258+E255)</f>
        <v>10.3</v>
      </c>
      <c r="F254" s="59">
        <f>SUM(F258+F255)</f>
        <v>6.1</v>
      </c>
      <c r="G254" s="60">
        <f>SUM(G258+G255)</f>
        <v>0</v>
      </c>
    </row>
    <row r="255" spans="1:7" x14ac:dyDescent="0.25">
      <c r="A255" s="87"/>
      <c r="B255" s="5" t="s">
        <v>23</v>
      </c>
      <c r="C255" s="6" t="s">
        <v>22</v>
      </c>
      <c r="D255" s="7">
        <f>SUM(G255+E255)</f>
        <v>6.7</v>
      </c>
      <c r="E255" s="7">
        <f>SUM(E256:E257)</f>
        <v>6.7</v>
      </c>
      <c r="F255" s="7">
        <f>SUM(F256:F257)</f>
        <v>6.1</v>
      </c>
      <c r="G255" s="7"/>
    </row>
    <row r="256" spans="1:7" ht="12.75" customHeight="1" x14ac:dyDescent="0.25">
      <c r="A256" s="87"/>
      <c r="B256" s="9" t="s">
        <v>19</v>
      </c>
      <c r="C256" s="6"/>
      <c r="D256" s="15">
        <f t="shared" ref="D256:D257" si="39">SUM(G256+E256)</f>
        <v>0.5</v>
      </c>
      <c r="E256" s="15">
        <v>0.5</v>
      </c>
      <c r="F256" s="25"/>
      <c r="G256" s="25"/>
    </row>
    <row r="257" spans="1:7" ht="12.75" customHeight="1" x14ac:dyDescent="0.25">
      <c r="A257" s="87"/>
      <c r="B257" s="9" t="s">
        <v>8</v>
      </c>
      <c r="C257" s="6"/>
      <c r="D257" s="15">
        <f t="shared" si="39"/>
        <v>6.2</v>
      </c>
      <c r="E257" s="15">
        <v>6.2</v>
      </c>
      <c r="F257" s="25">
        <v>6.1</v>
      </c>
      <c r="G257" s="25"/>
    </row>
    <row r="258" spans="1:7" x14ac:dyDescent="0.25">
      <c r="A258" s="87"/>
      <c r="B258" s="11" t="s">
        <v>21</v>
      </c>
      <c r="C258" s="6" t="s">
        <v>22</v>
      </c>
      <c r="D258" s="7">
        <f t="shared" si="36"/>
        <v>3.6</v>
      </c>
      <c r="E258" s="7">
        <v>3.6</v>
      </c>
      <c r="F258" s="25"/>
      <c r="G258" s="25"/>
    </row>
    <row r="259" spans="1:7" x14ac:dyDescent="0.25">
      <c r="A259" s="86" t="s">
        <v>106</v>
      </c>
      <c r="B259" s="57" t="s">
        <v>109</v>
      </c>
      <c r="C259" s="62"/>
      <c r="D259" s="59">
        <f t="shared" si="36"/>
        <v>1.1000000000000001</v>
      </c>
      <c r="E259" s="59">
        <f>SUM(E260)</f>
        <v>1.1000000000000001</v>
      </c>
      <c r="F259" s="60">
        <f>SUM(F262:F262)</f>
        <v>0</v>
      </c>
      <c r="G259" s="60">
        <f>SUM(G262:G262)</f>
        <v>0</v>
      </c>
    </row>
    <row r="260" spans="1:7" x14ac:dyDescent="0.25">
      <c r="A260" s="87"/>
      <c r="B260" s="5" t="s">
        <v>23</v>
      </c>
      <c r="C260" s="6" t="s">
        <v>22</v>
      </c>
      <c r="D260" s="7">
        <f>SUM(G260+E260)</f>
        <v>1.1000000000000001</v>
      </c>
      <c r="E260" s="7">
        <f>SUM(E261:E262)</f>
        <v>1.1000000000000001</v>
      </c>
      <c r="F260" s="7"/>
      <c r="G260" s="7"/>
    </row>
    <row r="261" spans="1:7" ht="12.75" customHeight="1" x14ac:dyDescent="0.25">
      <c r="A261" s="87"/>
      <c r="B261" s="9" t="s">
        <v>19</v>
      </c>
      <c r="C261" s="18"/>
      <c r="D261" s="15">
        <f>SUM(G261+E261)</f>
        <v>0.7</v>
      </c>
      <c r="E261" s="15">
        <v>0.7</v>
      </c>
      <c r="F261" s="16"/>
      <c r="G261" s="16"/>
    </row>
    <row r="262" spans="1:7" ht="12.75" customHeight="1" x14ac:dyDescent="0.25">
      <c r="A262" s="87"/>
      <c r="B262" s="9" t="s">
        <v>8</v>
      </c>
      <c r="C262" s="18"/>
      <c r="D262" s="15">
        <f>SUM(G262+E262)</f>
        <v>0.4</v>
      </c>
      <c r="E262" s="15">
        <v>0.4</v>
      </c>
      <c r="F262" s="16"/>
      <c r="G262" s="15"/>
    </row>
    <row r="263" spans="1:7" x14ac:dyDescent="0.25">
      <c r="A263" s="86" t="s">
        <v>108</v>
      </c>
      <c r="B263" s="57" t="s">
        <v>111</v>
      </c>
      <c r="C263" s="62"/>
      <c r="D263" s="59">
        <f t="shared" si="36"/>
        <v>6.4</v>
      </c>
      <c r="E263" s="59">
        <f>SUM(E264+E265)</f>
        <v>6.4</v>
      </c>
      <c r="F263" s="60">
        <f>SUM(F264:F265)</f>
        <v>0</v>
      </c>
      <c r="G263" s="60">
        <f>SUM(G264+G265)</f>
        <v>0</v>
      </c>
    </row>
    <row r="264" spans="1:7" x14ac:dyDescent="0.25">
      <c r="A264" s="87"/>
      <c r="B264" s="5" t="s">
        <v>14</v>
      </c>
      <c r="C264" s="6" t="s">
        <v>22</v>
      </c>
      <c r="D264" s="7">
        <f t="shared" si="36"/>
        <v>1.7</v>
      </c>
      <c r="E264" s="7">
        <v>1.7</v>
      </c>
      <c r="F264" s="25"/>
      <c r="G264" s="23"/>
    </row>
    <row r="265" spans="1:7" x14ac:dyDescent="0.25">
      <c r="A265" s="87"/>
      <c r="B265" s="11" t="s">
        <v>21</v>
      </c>
      <c r="C265" s="6" t="s">
        <v>22</v>
      </c>
      <c r="D265" s="7">
        <f t="shared" si="36"/>
        <v>4.7</v>
      </c>
      <c r="E265" s="7">
        <v>4.7</v>
      </c>
      <c r="F265" s="27"/>
      <c r="G265" s="27"/>
    </row>
    <row r="266" spans="1:7" x14ac:dyDescent="0.25">
      <c r="A266" s="86" t="s">
        <v>110</v>
      </c>
      <c r="B266" s="57" t="s">
        <v>113</v>
      </c>
      <c r="C266" s="62"/>
      <c r="D266" s="59">
        <f t="shared" ref="D266" si="40">SUM(G266+E266)</f>
        <v>13.9</v>
      </c>
      <c r="E266" s="59">
        <f>SUM(E267+E271)</f>
        <v>13.9</v>
      </c>
      <c r="F266" s="60">
        <f>SUM(F267+F271)</f>
        <v>0</v>
      </c>
      <c r="G266" s="60">
        <f>SUM(G267+G271)</f>
        <v>0</v>
      </c>
    </row>
    <row r="267" spans="1:7" x14ac:dyDescent="0.25">
      <c r="A267" s="87"/>
      <c r="B267" s="5" t="s">
        <v>23</v>
      </c>
      <c r="C267" s="6" t="s">
        <v>24</v>
      </c>
      <c r="D267" s="7">
        <f t="shared" ref="D267" si="41">SUM(G267+E267)</f>
        <v>13.4</v>
      </c>
      <c r="E267" s="7">
        <f>SUM(E268:E270)</f>
        <v>13.4</v>
      </c>
      <c r="F267" s="7"/>
      <c r="G267" s="7"/>
    </row>
    <row r="268" spans="1:7" ht="12.75" customHeight="1" x14ac:dyDescent="0.25">
      <c r="A268" s="87"/>
      <c r="B268" s="9" t="s">
        <v>19</v>
      </c>
      <c r="C268" s="10"/>
      <c r="D268" s="15">
        <f t="shared" ref="D268:D270" si="42">SUM(G268+E268)</f>
        <v>10.5</v>
      </c>
      <c r="E268" s="15">
        <v>10.5</v>
      </c>
      <c r="F268" s="15"/>
      <c r="G268" s="15"/>
    </row>
    <row r="269" spans="1:7" ht="12.75" customHeight="1" x14ac:dyDescent="0.25">
      <c r="A269" s="87"/>
      <c r="B269" s="9" t="s">
        <v>20</v>
      </c>
      <c r="C269" s="10"/>
      <c r="D269" s="15">
        <f t="shared" si="42"/>
        <v>1.4</v>
      </c>
      <c r="E269" s="15">
        <v>1.4</v>
      </c>
      <c r="F269" s="15"/>
      <c r="G269" s="15"/>
    </row>
    <row r="270" spans="1:7" ht="12.75" customHeight="1" x14ac:dyDescent="0.25">
      <c r="A270" s="87"/>
      <c r="B270" s="9" t="s">
        <v>8</v>
      </c>
      <c r="C270" s="10"/>
      <c r="D270" s="15">
        <f t="shared" si="42"/>
        <v>1.5</v>
      </c>
      <c r="E270" s="15">
        <v>1.5</v>
      </c>
      <c r="F270" s="15"/>
      <c r="G270" s="15"/>
    </row>
    <row r="271" spans="1:7" x14ac:dyDescent="0.25">
      <c r="A271" s="88"/>
      <c r="B271" s="11" t="s">
        <v>21</v>
      </c>
      <c r="C271" s="6" t="s">
        <v>24</v>
      </c>
      <c r="D271" s="7">
        <f t="shared" si="36"/>
        <v>0.5</v>
      </c>
      <c r="E271" s="7">
        <v>0.5</v>
      </c>
      <c r="F271" s="27"/>
      <c r="G271" s="27"/>
    </row>
    <row r="272" spans="1:7" x14ac:dyDescent="0.25">
      <c r="A272" s="86" t="s">
        <v>112</v>
      </c>
      <c r="B272" s="57" t="s">
        <v>115</v>
      </c>
      <c r="C272" s="62"/>
      <c r="D272" s="59">
        <f>SUM(G272+E272)</f>
        <v>8.6</v>
      </c>
      <c r="E272" s="59">
        <f>SUM(E273+E277)</f>
        <v>8.6</v>
      </c>
      <c r="F272" s="60">
        <f>SUM(F273+F277)</f>
        <v>0</v>
      </c>
      <c r="G272" s="60">
        <f>SUM(G273+G277)</f>
        <v>0</v>
      </c>
    </row>
    <row r="273" spans="1:7" x14ac:dyDescent="0.25">
      <c r="A273" s="87"/>
      <c r="B273" s="5" t="s">
        <v>23</v>
      </c>
      <c r="C273" s="6" t="s">
        <v>24</v>
      </c>
      <c r="D273" s="7">
        <f t="shared" ref="D273:D276" si="43">SUM(G273+E273)</f>
        <v>4</v>
      </c>
      <c r="E273" s="7">
        <f>SUM(E274:E276)</f>
        <v>4</v>
      </c>
      <c r="F273" s="7"/>
      <c r="G273" s="7"/>
    </row>
    <row r="274" spans="1:7" ht="12.75" customHeight="1" x14ac:dyDescent="0.25">
      <c r="A274" s="87"/>
      <c r="B274" s="9" t="s">
        <v>19</v>
      </c>
      <c r="C274" s="10"/>
      <c r="D274" s="15">
        <f t="shared" si="43"/>
        <v>2.1</v>
      </c>
      <c r="E274" s="15">
        <v>2.1</v>
      </c>
      <c r="F274" s="15"/>
      <c r="G274" s="15"/>
    </row>
    <row r="275" spans="1:7" ht="12.75" customHeight="1" x14ac:dyDescent="0.25">
      <c r="A275" s="87"/>
      <c r="B275" s="9" t="s">
        <v>20</v>
      </c>
      <c r="C275" s="10"/>
      <c r="D275" s="15">
        <f t="shared" si="43"/>
        <v>1</v>
      </c>
      <c r="E275" s="15">
        <v>1</v>
      </c>
      <c r="F275" s="15"/>
      <c r="G275" s="15"/>
    </row>
    <row r="276" spans="1:7" ht="12.75" customHeight="1" x14ac:dyDescent="0.25">
      <c r="A276" s="87"/>
      <c r="B276" s="9" t="s">
        <v>8</v>
      </c>
      <c r="C276" s="10"/>
      <c r="D276" s="15">
        <f t="shared" si="43"/>
        <v>0.9</v>
      </c>
      <c r="E276" s="15">
        <v>0.9</v>
      </c>
      <c r="F276" s="15"/>
      <c r="G276" s="15"/>
    </row>
    <row r="277" spans="1:7" x14ac:dyDescent="0.25">
      <c r="A277" s="88"/>
      <c r="B277" s="11" t="s">
        <v>21</v>
      </c>
      <c r="C277" s="6" t="s">
        <v>24</v>
      </c>
      <c r="D277" s="7">
        <f>SUM(G277+E277)</f>
        <v>4.5999999999999996</v>
      </c>
      <c r="E277" s="7">
        <v>4.5999999999999996</v>
      </c>
      <c r="F277" s="25"/>
      <c r="G277" s="27"/>
    </row>
    <row r="278" spans="1:7" x14ac:dyDescent="0.25">
      <c r="A278" s="86" t="s">
        <v>114</v>
      </c>
      <c r="B278" s="57" t="s">
        <v>117</v>
      </c>
      <c r="C278" s="62"/>
      <c r="D278" s="59">
        <f>SUM(G278+E278)</f>
        <v>6.2</v>
      </c>
      <c r="E278" s="59">
        <f>SUM(E279+E282)</f>
        <v>6.2</v>
      </c>
      <c r="F278" s="60">
        <f>SUM(F279+F282)</f>
        <v>0</v>
      </c>
      <c r="G278" s="60">
        <f>SUM(G279+G282)</f>
        <v>0</v>
      </c>
    </row>
    <row r="279" spans="1:7" x14ac:dyDescent="0.25">
      <c r="A279" s="87"/>
      <c r="B279" s="5" t="s">
        <v>23</v>
      </c>
      <c r="C279" s="6" t="s">
        <v>24</v>
      </c>
      <c r="D279" s="7">
        <f>SUM(G279+E279)</f>
        <v>3.6</v>
      </c>
      <c r="E279" s="7">
        <f>SUM(E280:E281)</f>
        <v>3.6</v>
      </c>
      <c r="F279" s="7"/>
      <c r="G279" s="23"/>
    </row>
    <row r="280" spans="1:7" x14ac:dyDescent="0.25">
      <c r="A280" s="87"/>
      <c r="B280" s="9" t="s">
        <v>19</v>
      </c>
      <c r="C280" s="6"/>
      <c r="D280" s="7">
        <f t="shared" ref="D280:D281" si="44">SUM(G280+E280)</f>
        <v>1.6</v>
      </c>
      <c r="E280" s="7">
        <v>1.6</v>
      </c>
      <c r="F280" s="7"/>
      <c r="G280" s="23"/>
    </row>
    <row r="281" spans="1:7" x14ac:dyDescent="0.25">
      <c r="A281" s="87"/>
      <c r="B281" s="9" t="s">
        <v>8</v>
      </c>
      <c r="C281" s="6"/>
      <c r="D281" s="7">
        <f t="shared" si="44"/>
        <v>2</v>
      </c>
      <c r="E281" s="7">
        <v>2</v>
      </c>
      <c r="F281" s="7"/>
      <c r="G281" s="23"/>
    </row>
    <row r="282" spans="1:7" x14ac:dyDescent="0.25">
      <c r="A282" s="87"/>
      <c r="B282" s="11" t="s">
        <v>21</v>
      </c>
      <c r="C282" s="6" t="s">
        <v>24</v>
      </c>
      <c r="D282" s="7">
        <f t="shared" si="36"/>
        <v>2.6</v>
      </c>
      <c r="E282" s="7">
        <v>2.6</v>
      </c>
      <c r="F282" s="25"/>
      <c r="G282" s="27"/>
    </row>
    <row r="283" spans="1:7" x14ac:dyDescent="0.25">
      <c r="A283" s="86" t="s">
        <v>116</v>
      </c>
      <c r="B283" s="57" t="s">
        <v>119</v>
      </c>
      <c r="C283" s="62"/>
      <c r="D283" s="59">
        <f t="shared" si="36"/>
        <v>3.0999999999999996</v>
      </c>
      <c r="E283" s="59">
        <f>SUM(E284+E285)</f>
        <v>3.0999999999999996</v>
      </c>
      <c r="F283" s="60">
        <f>SUM(F284+F285)</f>
        <v>0</v>
      </c>
      <c r="G283" s="60">
        <f>SUM(G284+G285)</f>
        <v>0</v>
      </c>
    </row>
    <row r="284" spans="1:7" x14ac:dyDescent="0.25">
      <c r="A284" s="87"/>
      <c r="B284" s="5" t="s">
        <v>14</v>
      </c>
      <c r="C284" s="6" t="s">
        <v>24</v>
      </c>
      <c r="D284" s="7">
        <f t="shared" ref="D284" si="45">SUM(G284+E284)</f>
        <v>1.7</v>
      </c>
      <c r="E284" s="7">
        <v>1.7</v>
      </c>
      <c r="F284" s="7"/>
      <c r="G284" s="23"/>
    </row>
    <row r="285" spans="1:7" x14ac:dyDescent="0.25">
      <c r="A285" s="87"/>
      <c r="B285" s="11" t="s">
        <v>21</v>
      </c>
      <c r="C285" s="6" t="s">
        <v>24</v>
      </c>
      <c r="D285" s="7">
        <f>SUM(G285+E285)</f>
        <v>1.4</v>
      </c>
      <c r="E285" s="7">
        <v>1.4</v>
      </c>
      <c r="F285" s="25"/>
      <c r="G285" s="27"/>
    </row>
    <row r="286" spans="1:7" x14ac:dyDescent="0.25">
      <c r="A286" s="86" t="s">
        <v>118</v>
      </c>
      <c r="B286" s="57" t="s">
        <v>121</v>
      </c>
      <c r="C286" s="62"/>
      <c r="D286" s="59">
        <f t="shared" si="36"/>
        <v>31.6</v>
      </c>
      <c r="E286" s="59">
        <f>SUM(E287+E291)</f>
        <v>17.600000000000001</v>
      </c>
      <c r="F286" s="60">
        <f>SUM(F287+F291)</f>
        <v>0</v>
      </c>
      <c r="G286" s="59">
        <f>SUM(G287+G291)</f>
        <v>14</v>
      </c>
    </row>
    <row r="287" spans="1:7" x14ac:dyDescent="0.25">
      <c r="A287" s="87"/>
      <c r="B287" s="5" t="s">
        <v>23</v>
      </c>
      <c r="C287" s="6" t="s">
        <v>24</v>
      </c>
      <c r="D287" s="7">
        <f t="shared" si="36"/>
        <v>28</v>
      </c>
      <c r="E287" s="7">
        <f>SUM(E288:E290)</f>
        <v>14</v>
      </c>
      <c r="F287" s="7"/>
      <c r="G287" s="7">
        <f>SUM(G288:G290)</f>
        <v>14</v>
      </c>
    </row>
    <row r="288" spans="1:7" ht="12.75" customHeight="1" x14ac:dyDescent="0.25">
      <c r="A288" s="87"/>
      <c r="B288" s="9" t="s">
        <v>19</v>
      </c>
      <c r="C288" s="10"/>
      <c r="D288" s="15">
        <f t="shared" si="36"/>
        <v>1.4</v>
      </c>
      <c r="E288" s="15">
        <v>1.4</v>
      </c>
      <c r="F288" s="15"/>
      <c r="G288" s="15"/>
    </row>
    <row r="289" spans="1:7" ht="12.75" customHeight="1" x14ac:dyDescent="0.25">
      <c r="A289" s="87"/>
      <c r="B289" s="9" t="s">
        <v>20</v>
      </c>
      <c r="C289" s="10"/>
      <c r="D289" s="15">
        <f t="shared" si="36"/>
        <v>6</v>
      </c>
      <c r="E289" s="15">
        <v>6</v>
      </c>
      <c r="F289" s="15"/>
      <c r="G289" s="15"/>
    </row>
    <row r="290" spans="1:7" ht="12.75" customHeight="1" x14ac:dyDescent="0.25">
      <c r="A290" s="87"/>
      <c r="B290" s="9" t="s">
        <v>8</v>
      </c>
      <c r="C290" s="10"/>
      <c r="D290" s="15">
        <f t="shared" si="36"/>
        <v>20.6</v>
      </c>
      <c r="E290" s="15">
        <v>6.6</v>
      </c>
      <c r="F290" s="15"/>
      <c r="G290" s="15">
        <v>14</v>
      </c>
    </row>
    <row r="291" spans="1:7" x14ac:dyDescent="0.25">
      <c r="A291" s="87"/>
      <c r="B291" s="11" t="s">
        <v>21</v>
      </c>
      <c r="C291" s="6" t="s">
        <v>24</v>
      </c>
      <c r="D291" s="7">
        <f t="shared" si="36"/>
        <v>3.6</v>
      </c>
      <c r="E291" s="7">
        <v>3.6</v>
      </c>
      <c r="F291" s="7"/>
      <c r="G291" s="7"/>
    </row>
    <row r="292" spans="1:7" x14ac:dyDescent="0.25">
      <c r="A292" s="86" t="s">
        <v>120</v>
      </c>
      <c r="B292" s="57" t="s">
        <v>123</v>
      </c>
      <c r="C292" s="62"/>
      <c r="D292" s="59">
        <f t="shared" ref="D292:D295" si="46">SUM(G292+E292)</f>
        <v>15.7</v>
      </c>
      <c r="E292" s="59">
        <f>SUM(E293+E296)</f>
        <v>8.6999999999999993</v>
      </c>
      <c r="F292" s="60">
        <f>SUM(F293+F296)</f>
        <v>0</v>
      </c>
      <c r="G292" s="59">
        <f>SUM(G293+G296)</f>
        <v>7</v>
      </c>
    </row>
    <row r="293" spans="1:7" x14ac:dyDescent="0.25">
      <c r="A293" s="87"/>
      <c r="B293" s="5" t="s">
        <v>23</v>
      </c>
      <c r="C293" s="6" t="s">
        <v>24</v>
      </c>
      <c r="D293" s="7">
        <f t="shared" si="46"/>
        <v>15.1</v>
      </c>
      <c r="E293" s="7">
        <f>SUM(E294:E295)</f>
        <v>8.1</v>
      </c>
      <c r="F293" s="7"/>
      <c r="G293" s="7">
        <f>SUM(G294:G295)</f>
        <v>7</v>
      </c>
    </row>
    <row r="294" spans="1:7" ht="12.75" customHeight="1" x14ac:dyDescent="0.25">
      <c r="A294" s="87"/>
      <c r="B294" s="9" t="s">
        <v>19</v>
      </c>
      <c r="C294" s="10"/>
      <c r="D294" s="15">
        <f t="shared" si="46"/>
        <v>1.8</v>
      </c>
      <c r="E294" s="15">
        <v>1.8</v>
      </c>
      <c r="F294" s="15"/>
      <c r="G294" s="15"/>
    </row>
    <row r="295" spans="1:7" ht="12.75" customHeight="1" x14ac:dyDescent="0.25">
      <c r="A295" s="87"/>
      <c r="B295" s="9" t="s">
        <v>8</v>
      </c>
      <c r="C295" s="10"/>
      <c r="D295" s="15">
        <f t="shared" si="46"/>
        <v>13.3</v>
      </c>
      <c r="E295" s="15">
        <v>6.3</v>
      </c>
      <c r="F295" s="15"/>
      <c r="G295" s="15">
        <v>7</v>
      </c>
    </row>
    <row r="296" spans="1:7" ht="15" customHeight="1" x14ac:dyDescent="0.25">
      <c r="A296" s="87"/>
      <c r="B296" s="11" t="s">
        <v>21</v>
      </c>
      <c r="C296" s="6" t="s">
        <v>24</v>
      </c>
      <c r="D296" s="7">
        <f>SUM(G296+E296)</f>
        <v>0.6</v>
      </c>
      <c r="E296" s="7">
        <v>0.6</v>
      </c>
      <c r="F296" s="25"/>
      <c r="G296" s="27"/>
    </row>
    <row r="297" spans="1:7" x14ac:dyDescent="0.25">
      <c r="A297" s="86" t="s">
        <v>122</v>
      </c>
      <c r="B297" s="57" t="s">
        <v>125</v>
      </c>
      <c r="C297" s="62"/>
      <c r="D297" s="59">
        <f t="shared" si="36"/>
        <v>22.400000000000002</v>
      </c>
      <c r="E297" s="59">
        <f>SUM(E298+E302)</f>
        <v>22.400000000000002</v>
      </c>
      <c r="F297" s="60">
        <f>SUM(F298+F302)</f>
        <v>0</v>
      </c>
      <c r="G297" s="59">
        <f>SUM(G298+G302)</f>
        <v>0</v>
      </c>
    </row>
    <row r="298" spans="1:7" x14ac:dyDescent="0.25">
      <c r="A298" s="87"/>
      <c r="B298" s="5" t="s">
        <v>23</v>
      </c>
      <c r="C298" s="6" t="s">
        <v>24</v>
      </c>
      <c r="D298" s="7">
        <f t="shared" si="36"/>
        <v>19.100000000000001</v>
      </c>
      <c r="E298" s="7">
        <f>SUM(E299:E301)</f>
        <v>19.100000000000001</v>
      </c>
      <c r="F298" s="7"/>
      <c r="G298" s="7">
        <f>SUM(G299:G301)</f>
        <v>0</v>
      </c>
    </row>
    <row r="299" spans="1:7" x14ac:dyDescent="0.25">
      <c r="A299" s="87"/>
      <c r="B299" s="9" t="s">
        <v>19</v>
      </c>
      <c r="C299" s="10"/>
      <c r="D299" s="15">
        <f>SUM(G299+E299)</f>
        <v>2.9</v>
      </c>
      <c r="E299" s="15">
        <v>2.9</v>
      </c>
      <c r="F299" s="15"/>
      <c r="G299" s="15"/>
    </row>
    <row r="300" spans="1:7" x14ac:dyDescent="0.25">
      <c r="A300" s="87"/>
      <c r="B300" s="9" t="s">
        <v>20</v>
      </c>
      <c r="C300" s="10"/>
      <c r="D300" s="15">
        <f>SUM(G300+E300)</f>
        <v>7</v>
      </c>
      <c r="E300" s="15">
        <v>7</v>
      </c>
      <c r="F300" s="15"/>
      <c r="G300" s="15"/>
    </row>
    <row r="301" spans="1:7" x14ac:dyDescent="0.25">
      <c r="A301" s="87"/>
      <c r="B301" s="9" t="s">
        <v>8</v>
      </c>
      <c r="C301" s="10"/>
      <c r="D301" s="15">
        <f t="shared" si="36"/>
        <v>9.1999999999999993</v>
      </c>
      <c r="E301" s="15">
        <v>9.1999999999999993</v>
      </c>
      <c r="F301" s="15"/>
      <c r="G301" s="15"/>
    </row>
    <row r="302" spans="1:7" x14ac:dyDescent="0.25">
      <c r="A302" s="87"/>
      <c r="B302" s="11" t="s">
        <v>21</v>
      </c>
      <c r="C302" s="6" t="s">
        <v>24</v>
      </c>
      <c r="D302" s="7">
        <f t="shared" si="36"/>
        <v>3.3</v>
      </c>
      <c r="E302" s="7">
        <v>3.3</v>
      </c>
      <c r="F302" s="23"/>
      <c r="G302" s="23"/>
    </row>
    <row r="303" spans="1:7" x14ac:dyDescent="0.25">
      <c r="A303" s="86" t="s">
        <v>124</v>
      </c>
      <c r="B303" s="57" t="s">
        <v>127</v>
      </c>
      <c r="C303" s="62"/>
      <c r="D303" s="59">
        <f t="shared" si="36"/>
        <v>8.8000000000000007</v>
      </c>
      <c r="E303" s="59">
        <f>SUM(E304+E308)</f>
        <v>8.8000000000000007</v>
      </c>
      <c r="F303" s="60">
        <f>SUM(F304:F304)</f>
        <v>0</v>
      </c>
      <c r="G303" s="60">
        <f>SUM(G304:G304)</f>
        <v>0</v>
      </c>
    </row>
    <row r="304" spans="1:7" x14ac:dyDescent="0.25">
      <c r="A304" s="87"/>
      <c r="B304" s="5" t="s">
        <v>23</v>
      </c>
      <c r="C304" s="6" t="s">
        <v>24</v>
      </c>
      <c r="D304" s="7">
        <f t="shared" si="36"/>
        <v>8.4</v>
      </c>
      <c r="E304" s="7">
        <f>SUM(E305:E307)</f>
        <v>8.4</v>
      </c>
      <c r="F304" s="7"/>
      <c r="G304" s="7">
        <f>SUM(G305:G308)</f>
        <v>0</v>
      </c>
    </row>
    <row r="305" spans="1:7" ht="12.75" customHeight="1" x14ac:dyDescent="0.25">
      <c r="A305" s="87"/>
      <c r="B305" s="9" t="s">
        <v>19</v>
      </c>
      <c r="C305" s="10"/>
      <c r="D305" s="15">
        <f t="shared" ref="D305:D307" si="47">SUM(G305+E305)</f>
        <v>3.6</v>
      </c>
      <c r="E305" s="15">
        <v>3.6</v>
      </c>
      <c r="F305" s="15"/>
      <c r="G305" s="15"/>
    </row>
    <row r="306" spans="1:7" ht="12.75" customHeight="1" x14ac:dyDescent="0.25">
      <c r="A306" s="87"/>
      <c r="B306" s="9" t="s">
        <v>20</v>
      </c>
      <c r="C306" s="10"/>
      <c r="D306" s="15">
        <f t="shared" si="47"/>
        <v>2.6</v>
      </c>
      <c r="E306" s="15">
        <v>2.6</v>
      </c>
      <c r="F306" s="15"/>
      <c r="G306" s="15"/>
    </row>
    <row r="307" spans="1:7" ht="12.75" customHeight="1" x14ac:dyDescent="0.25">
      <c r="A307" s="87"/>
      <c r="B307" s="9" t="s">
        <v>8</v>
      </c>
      <c r="C307" s="10"/>
      <c r="D307" s="15">
        <f t="shared" si="47"/>
        <v>2.2000000000000002</v>
      </c>
      <c r="E307" s="15">
        <v>2.2000000000000002</v>
      </c>
      <c r="F307" s="15"/>
      <c r="G307" s="15"/>
    </row>
    <row r="308" spans="1:7" x14ac:dyDescent="0.25">
      <c r="A308" s="88"/>
      <c r="B308" s="11" t="s">
        <v>21</v>
      </c>
      <c r="C308" s="6" t="s">
        <v>24</v>
      </c>
      <c r="D308" s="7">
        <f>SUM(G308+E308)</f>
        <v>0.4</v>
      </c>
      <c r="E308" s="7">
        <v>0.4</v>
      </c>
      <c r="F308" s="25"/>
      <c r="G308" s="27"/>
    </row>
    <row r="309" spans="1:7" x14ac:dyDescent="0.25">
      <c r="A309" s="86" t="s">
        <v>126</v>
      </c>
      <c r="B309" s="57" t="s">
        <v>129</v>
      </c>
      <c r="C309" s="62"/>
      <c r="D309" s="59">
        <f t="shared" si="36"/>
        <v>8.9</v>
      </c>
      <c r="E309" s="59">
        <f>SUM(E310+E313)</f>
        <v>8.9</v>
      </c>
      <c r="F309" s="60">
        <f t="shared" ref="F309" si="48">SUM(F310+F313)</f>
        <v>0</v>
      </c>
      <c r="G309" s="60">
        <f>SUM(G310+G313)</f>
        <v>0</v>
      </c>
    </row>
    <row r="310" spans="1:7" x14ac:dyDescent="0.25">
      <c r="A310" s="87"/>
      <c r="B310" s="5" t="s">
        <v>23</v>
      </c>
      <c r="C310" s="6" t="s">
        <v>24</v>
      </c>
      <c r="D310" s="7">
        <f>SUM(G310+E310)</f>
        <v>8</v>
      </c>
      <c r="E310" s="7">
        <f>SUM(E311:E312)</f>
        <v>8</v>
      </c>
      <c r="F310" s="25"/>
      <c r="G310" s="25"/>
    </row>
    <row r="311" spans="1:7" ht="12.75" customHeight="1" x14ac:dyDescent="0.25">
      <c r="A311" s="87"/>
      <c r="B311" s="9" t="s">
        <v>19</v>
      </c>
      <c r="C311" s="6"/>
      <c r="D311" s="71">
        <f t="shared" ref="D311:D312" si="49">SUM(G311+E311)</f>
        <v>1.1000000000000001</v>
      </c>
      <c r="E311" s="71">
        <v>1.1000000000000001</v>
      </c>
      <c r="F311" s="25"/>
      <c r="G311" s="25"/>
    </row>
    <row r="312" spans="1:7" ht="12.75" customHeight="1" x14ac:dyDescent="0.25">
      <c r="A312" s="87"/>
      <c r="B312" s="9" t="s">
        <v>8</v>
      </c>
      <c r="C312" s="6"/>
      <c r="D312" s="71">
        <f t="shared" si="49"/>
        <v>6.9</v>
      </c>
      <c r="E312" s="71">
        <v>6.9</v>
      </c>
      <c r="F312" s="25"/>
      <c r="G312" s="25"/>
    </row>
    <row r="313" spans="1:7" x14ac:dyDescent="0.25">
      <c r="A313" s="87"/>
      <c r="B313" s="11" t="s">
        <v>21</v>
      </c>
      <c r="C313" s="6" t="s">
        <v>24</v>
      </c>
      <c r="D313" s="7">
        <f>SUM(G313+E313)</f>
        <v>0.9</v>
      </c>
      <c r="E313" s="7">
        <v>0.9</v>
      </c>
      <c r="F313" s="27"/>
      <c r="G313" s="27"/>
    </row>
    <row r="314" spans="1:7" x14ac:dyDescent="0.25">
      <c r="A314" s="86" t="s">
        <v>128</v>
      </c>
      <c r="B314" s="57" t="s">
        <v>131</v>
      </c>
      <c r="C314" s="62"/>
      <c r="D314" s="59">
        <f t="shared" si="36"/>
        <v>23.7</v>
      </c>
      <c r="E314" s="59">
        <f>SUM(E315+E319)</f>
        <v>5.2</v>
      </c>
      <c r="F314" s="60">
        <f>SUM(F315:F319)</f>
        <v>0</v>
      </c>
      <c r="G314" s="59">
        <f>SUM(G315+G319)</f>
        <v>18.5</v>
      </c>
    </row>
    <row r="315" spans="1:7" x14ac:dyDescent="0.25">
      <c r="A315" s="87"/>
      <c r="B315" s="5" t="s">
        <v>23</v>
      </c>
      <c r="C315" s="6" t="s">
        <v>24</v>
      </c>
      <c r="D315" s="7">
        <f>SUM(G315+E315)</f>
        <v>22.8</v>
      </c>
      <c r="E315" s="7">
        <f>SUM(E316:E318)</f>
        <v>4.3</v>
      </c>
      <c r="F315" s="7"/>
      <c r="G315" s="7">
        <f>SUM(G316:G318)</f>
        <v>18.5</v>
      </c>
    </row>
    <row r="316" spans="1:7" ht="12.75" customHeight="1" x14ac:dyDescent="0.25">
      <c r="A316" s="87"/>
      <c r="B316" s="9" t="s">
        <v>19</v>
      </c>
      <c r="C316" s="10"/>
      <c r="D316" s="15">
        <f>SUM(G316+E316)</f>
        <v>1.8</v>
      </c>
      <c r="E316" s="15">
        <v>1.8</v>
      </c>
      <c r="F316" s="16"/>
      <c r="G316" s="15"/>
    </row>
    <row r="317" spans="1:7" ht="12.75" customHeight="1" x14ac:dyDescent="0.25">
      <c r="A317" s="87"/>
      <c r="B317" s="9" t="s">
        <v>20</v>
      </c>
      <c r="C317" s="6"/>
      <c r="D317" s="15">
        <f t="shared" ref="D317:D318" si="50">SUM(G317+E317)</f>
        <v>18.5</v>
      </c>
      <c r="E317" s="7"/>
      <c r="F317" s="27"/>
      <c r="G317" s="25">
        <v>18.5</v>
      </c>
    </row>
    <row r="318" spans="1:7" ht="12.75" customHeight="1" x14ac:dyDescent="0.25">
      <c r="A318" s="87"/>
      <c r="B318" s="9" t="s">
        <v>8</v>
      </c>
      <c r="C318" s="6"/>
      <c r="D318" s="15">
        <f t="shared" si="50"/>
        <v>2.5</v>
      </c>
      <c r="E318" s="25">
        <v>2.5</v>
      </c>
      <c r="F318" s="27"/>
      <c r="G318" s="27"/>
    </row>
    <row r="319" spans="1:7" x14ac:dyDescent="0.25">
      <c r="A319" s="87"/>
      <c r="B319" s="11" t="s">
        <v>21</v>
      </c>
      <c r="C319" s="6" t="s">
        <v>24</v>
      </c>
      <c r="D319" s="7">
        <f t="shared" si="36"/>
        <v>0.9</v>
      </c>
      <c r="E319" s="7">
        <v>0.9</v>
      </c>
      <c r="F319" s="25"/>
      <c r="G319" s="27"/>
    </row>
    <row r="320" spans="1:7" x14ac:dyDescent="0.25">
      <c r="A320" s="86" t="s">
        <v>130</v>
      </c>
      <c r="B320" s="57" t="s">
        <v>133</v>
      </c>
      <c r="C320" s="62"/>
      <c r="D320" s="59">
        <f t="shared" si="36"/>
        <v>30.7</v>
      </c>
      <c r="E320" s="59">
        <f>SUM(E321+E324)</f>
        <v>30.7</v>
      </c>
      <c r="F320" s="60">
        <f>SUM(F321+F324)</f>
        <v>0</v>
      </c>
      <c r="G320" s="60">
        <f>SUM(G321+G324)</f>
        <v>0</v>
      </c>
    </row>
    <row r="321" spans="1:7" x14ac:dyDescent="0.25">
      <c r="A321" s="87"/>
      <c r="B321" s="5" t="s">
        <v>23</v>
      </c>
      <c r="C321" s="6" t="s">
        <v>24</v>
      </c>
      <c r="D321" s="7">
        <f>SUM(G321+E321)</f>
        <v>27.2</v>
      </c>
      <c r="E321" s="7">
        <f>SUM(E322:E323)</f>
        <v>27.2</v>
      </c>
      <c r="F321" s="7"/>
      <c r="G321" s="7"/>
    </row>
    <row r="322" spans="1:7" ht="12.75" customHeight="1" x14ac:dyDescent="0.25">
      <c r="A322" s="87"/>
      <c r="B322" s="9" t="s">
        <v>19</v>
      </c>
      <c r="C322" s="10"/>
      <c r="D322" s="15">
        <f>SUM(G322+E322)</f>
        <v>6.2</v>
      </c>
      <c r="E322" s="15">
        <v>6.2</v>
      </c>
      <c r="F322" s="16"/>
      <c r="G322" s="16"/>
    </row>
    <row r="323" spans="1:7" ht="12.75" customHeight="1" x14ac:dyDescent="0.25">
      <c r="A323" s="87"/>
      <c r="B323" s="9" t="s">
        <v>20</v>
      </c>
      <c r="C323" s="10"/>
      <c r="D323" s="15">
        <f>SUM(G323+E323)</f>
        <v>21</v>
      </c>
      <c r="E323" s="15">
        <v>21</v>
      </c>
      <c r="F323" s="16"/>
      <c r="G323" s="15"/>
    </row>
    <row r="324" spans="1:7" x14ac:dyDescent="0.25">
      <c r="A324" s="87"/>
      <c r="B324" s="11" t="s">
        <v>21</v>
      </c>
      <c r="C324" s="6" t="s">
        <v>24</v>
      </c>
      <c r="D324" s="7">
        <f>SUM(G324+E324)</f>
        <v>3.5</v>
      </c>
      <c r="E324" s="7">
        <v>3.5</v>
      </c>
      <c r="F324" s="27"/>
      <c r="G324" s="27"/>
    </row>
    <row r="325" spans="1:7" x14ac:dyDescent="0.25">
      <c r="A325" s="86" t="s">
        <v>132</v>
      </c>
      <c r="B325" s="57" t="s">
        <v>135</v>
      </c>
      <c r="C325" s="62"/>
      <c r="D325" s="59">
        <f t="shared" ref="D325:D341" si="51">SUM(G325+E325)</f>
        <v>15.099999999999998</v>
      </c>
      <c r="E325" s="59">
        <f>SUM(E326+E330)</f>
        <v>15.099999999999998</v>
      </c>
      <c r="F325" s="60">
        <f>SUM(F326+F330)</f>
        <v>0</v>
      </c>
      <c r="G325" s="60">
        <f>SUM(G326+G330)</f>
        <v>0</v>
      </c>
    </row>
    <row r="326" spans="1:7" x14ac:dyDescent="0.25">
      <c r="A326" s="87"/>
      <c r="B326" s="5" t="s">
        <v>23</v>
      </c>
      <c r="C326" s="6" t="s">
        <v>24</v>
      </c>
      <c r="D326" s="7">
        <f t="shared" si="51"/>
        <v>14.399999999999999</v>
      </c>
      <c r="E326" s="7">
        <f>SUM(E327:E329)</f>
        <v>14.399999999999999</v>
      </c>
      <c r="F326" s="7"/>
      <c r="G326" s="7"/>
    </row>
    <row r="327" spans="1:7" ht="12.75" customHeight="1" x14ac:dyDescent="0.25">
      <c r="A327" s="87"/>
      <c r="B327" s="9" t="s">
        <v>19</v>
      </c>
      <c r="C327" s="10"/>
      <c r="D327" s="15">
        <f t="shared" si="51"/>
        <v>2.2000000000000002</v>
      </c>
      <c r="E327" s="15">
        <v>2.2000000000000002</v>
      </c>
      <c r="F327" s="16"/>
      <c r="G327" s="16"/>
    </row>
    <row r="328" spans="1:7" ht="12.75" customHeight="1" x14ac:dyDescent="0.25">
      <c r="A328" s="87"/>
      <c r="B328" s="9" t="s">
        <v>20</v>
      </c>
      <c r="C328" s="10"/>
      <c r="D328" s="15">
        <f t="shared" si="51"/>
        <v>10</v>
      </c>
      <c r="E328" s="15">
        <v>10</v>
      </c>
      <c r="F328" s="16"/>
      <c r="G328" s="15"/>
    </row>
    <row r="329" spans="1:7" ht="12.75" customHeight="1" x14ac:dyDescent="0.25">
      <c r="A329" s="87"/>
      <c r="B329" s="9" t="s">
        <v>8</v>
      </c>
      <c r="C329" s="10"/>
      <c r="D329" s="15">
        <f t="shared" si="51"/>
        <v>2.2000000000000002</v>
      </c>
      <c r="E329" s="15">
        <v>2.2000000000000002</v>
      </c>
      <c r="F329" s="16"/>
      <c r="G329" s="15"/>
    </row>
    <row r="330" spans="1:7" x14ac:dyDescent="0.25">
      <c r="A330" s="87"/>
      <c r="B330" s="11" t="s">
        <v>21</v>
      </c>
      <c r="C330" s="6" t="s">
        <v>24</v>
      </c>
      <c r="D330" s="7">
        <f t="shared" si="51"/>
        <v>0.7</v>
      </c>
      <c r="E330" s="7">
        <v>0.7</v>
      </c>
      <c r="F330" s="27"/>
      <c r="G330" s="27"/>
    </row>
    <row r="331" spans="1:7" x14ac:dyDescent="0.25">
      <c r="A331" s="86" t="s">
        <v>134</v>
      </c>
      <c r="B331" s="57" t="s">
        <v>137</v>
      </c>
      <c r="C331" s="62"/>
      <c r="D331" s="59">
        <f>SUM(G331+E331)</f>
        <v>5</v>
      </c>
      <c r="E331" s="59">
        <f>SUM(E332+E335)</f>
        <v>5</v>
      </c>
      <c r="F331" s="60">
        <f>SUM(F332:F335)</f>
        <v>0</v>
      </c>
      <c r="G331" s="60">
        <f>SUM(G332:G335)</f>
        <v>0</v>
      </c>
    </row>
    <row r="332" spans="1:7" x14ac:dyDescent="0.25">
      <c r="A332" s="87"/>
      <c r="B332" s="5" t="s">
        <v>23</v>
      </c>
      <c r="C332" s="6" t="s">
        <v>24</v>
      </c>
      <c r="D332" s="7">
        <f>SUM(G332+E332)</f>
        <v>3.9</v>
      </c>
      <c r="E332" s="7">
        <f>SUM(E333:E334)</f>
        <v>3.9</v>
      </c>
      <c r="F332" s="25"/>
      <c r="G332" s="25"/>
    </row>
    <row r="333" spans="1:7" x14ac:dyDescent="0.25">
      <c r="A333" s="87"/>
      <c r="B333" s="9" t="s">
        <v>19</v>
      </c>
      <c r="C333" s="6"/>
      <c r="D333" s="7">
        <f t="shared" si="51"/>
        <v>1.1000000000000001</v>
      </c>
      <c r="E333" s="7">
        <v>1.1000000000000001</v>
      </c>
      <c r="F333" s="25"/>
      <c r="G333" s="25"/>
    </row>
    <row r="334" spans="1:7" x14ac:dyDescent="0.25">
      <c r="A334" s="87"/>
      <c r="B334" s="9" t="s">
        <v>8</v>
      </c>
      <c r="C334" s="6"/>
      <c r="D334" s="7">
        <f t="shared" si="51"/>
        <v>2.8</v>
      </c>
      <c r="E334" s="7">
        <v>2.8</v>
      </c>
      <c r="F334" s="25"/>
      <c r="G334" s="25"/>
    </row>
    <row r="335" spans="1:7" x14ac:dyDescent="0.25">
      <c r="A335" s="87"/>
      <c r="B335" s="11" t="s">
        <v>21</v>
      </c>
      <c r="C335" s="6" t="s">
        <v>24</v>
      </c>
      <c r="D335" s="7">
        <f t="shared" si="51"/>
        <v>1.1000000000000001</v>
      </c>
      <c r="E335" s="7">
        <v>1.1000000000000001</v>
      </c>
      <c r="F335" s="25"/>
      <c r="G335" s="27"/>
    </row>
    <row r="336" spans="1:7" x14ac:dyDescent="0.25">
      <c r="A336" s="86" t="s">
        <v>136</v>
      </c>
      <c r="B336" s="57" t="s">
        <v>139</v>
      </c>
      <c r="C336" s="62"/>
      <c r="D336" s="59">
        <f t="shared" si="51"/>
        <v>48.5</v>
      </c>
      <c r="E336" s="59">
        <f>SUM(E337:E337)</f>
        <v>48.5</v>
      </c>
      <c r="F336" s="59">
        <f>SUM(F337:F337)</f>
        <v>11.8</v>
      </c>
      <c r="G336" s="60">
        <f>SUM(G337:G337)</f>
        <v>0</v>
      </c>
    </row>
    <row r="337" spans="1:7" x14ac:dyDescent="0.25">
      <c r="A337" s="87"/>
      <c r="B337" s="11" t="s">
        <v>21</v>
      </c>
      <c r="C337" s="6" t="s">
        <v>27</v>
      </c>
      <c r="D337" s="7">
        <f t="shared" si="51"/>
        <v>48.5</v>
      </c>
      <c r="E337" s="7">
        <v>48.5</v>
      </c>
      <c r="F337" s="7">
        <v>11.8</v>
      </c>
      <c r="G337" s="7"/>
    </row>
    <row r="338" spans="1:7" x14ac:dyDescent="0.25">
      <c r="A338" s="86" t="s">
        <v>138</v>
      </c>
      <c r="B338" s="57" t="s">
        <v>140</v>
      </c>
      <c r="C338" s="62"/>
      <c r="D338" s="59">
        <f t="shared" si="51"/>
        <v>2.2999999999999998</v>
      </c>
      <c r="E338" s="59">
        <f>SUM(E340+E339)</f>
        <v>2.2999999999999998</v>
      </c>
      <c r="F338" s="60">
        <f>SUM(F340+F339)</f>
        <v>0</v>
      </c>
      <c r="G338" s="60">
        <f>SUM(G340+G339)</f>
        <v>0</v>
      </c>
    </row>
    <row r="339" spans="1:7" x14ac:dyDescent="0.25">
      <c r="A339" s="87"/>
      <c r="B339" s="5" t="s">
        <v>14</v>
      </c>
      <c r="C339" s="6" t="s">
        <v>27</v>
      </c>
      <c r="D339" s="7">
        <f t="shared" si="51"/>
        <v>1</v>
      </c>
      <c r="E339" s="7">
        <v>1</v>
      </c>
      <c r="F339" s="7"/>
      <c r="G339" s="7"/>
    </row>
    <row r="340" spans="1:7" x14ac:dyDescent="0.25">
      <c r="A340" s="87"/>
      <c r="B340" s="63" t="s">
        <v>21</v>
      </c>
      <c r="C340" s="64" t="s">
        <v>27</v>
      </c>
      <c r="D340" s="65">
        <f t="shared" si="51"/>
        <v>1.3</v>
      </c>
      <c r="E340" s="65">
        <v>1.3</v>
      </c>
      <c r="F340" s="66"/>
      <c r="G340" s="67"/>
    </row>
    <row r="341" spans="1:7" ht="18" customHeight="1" x14ac:dyDescent="0.25">
      <c r="A341" s="94" t="s">
        <v>141</v>
      </c>
      <c r="B341" s="94"/>
      <c r="C341" s="28"/>
      <c r="D341" s="29">
        <f t="shared" si="51"/>
        <v>2077.4999999999995</v>
      </c>
      <c r="E341" s="29">
        <f>SUM(E374+E372+E368+E361+E354+E348+E342+E379)</f>
        <v>1554.0999999999997</v>
      </c>
      <c r="F341" s="29">
        <f>SUM(F374+F372+F368+F361+F354+F348+F342+F379)</f>
        <v>17.899999999999999</v>
      </c>
      <c r="G341" s="29">
        <f>SUM(G374+G372+G368+G361+G354+G348+G342+G379)</f>
        <v>523.4</v>
      </c>
    </row>
    <row r="342" spans="1:7" ht="15" customHeight="1" x14ac:dyDescent="0.25">
      <c r="A342" s="95" t="s">
        <v>142</v>
      </c>
      <c r="B342" s="96"/>
      <c r="C342" s="30" t="s">
        <v>15</v>
      </c>
      <c r="D342" s="31">
        <f t="shared" ref="D342:F342" si="52">SUM(D343+D347)</f>
        <v>84.7</v>
      </c>
      <c r="E342" s="31">
        <f>SUM(E343+E347)</f>
        <v>47.3</v>
      </c>
      <c r="F342" s="32">
        <f t="shared" si="52"/>
        <v>0</v>
      </c>
      <c r="G342" s="31">
        <f>SUM(G343+G347)</f>
        <v>37.4</v>
      </c>
    </row>
    <row r="343" spans="1:7" ht="15" customHeight="1" x14ac:dyDescent="0.25">
      <c r="A343" s="97"/>
      <c r="B343" s="33" t="s">
        <v>18</v>
      </c>
      <c r="C343" s="34"/>
      <c r="D343" s="35">
        <f>SUM(D344:D346)</f>
        <v>67</v>
      </c>
      <c r="E343" s="35">
        <f>SUM(E344:E346)</f>
        <v>34.4</v>
      </c>
      <c r="F343" s="35"/>
      <c r="G343" s="35">
        <f>SUM(G344:G346)</f>
        <v>32.6</v>
      </c>
    </row>
    <row r="344" spans="1:7" ht="15" customHeight="1" x14ac:dyDescent="0.25">
      <c r="A344" s="97"/>
      <c r="B344" s="36" t="s">
        <v>19</v>
      </c>
      <c r="C344" s="34"/>
      <c r="D344" s="37">
        <f t="shared" ref="D344:D367" si="53">SUM(G344+E344)</f>
        <v>25.299999999999997</v>
      </c>
      <c r="E344" s="37">
        <f>SUM(E14+E17+E47+E56+E64+E73+E81+E89+E103+E112+E42+E95+E121+E128)</f>
        <v>25.299999999999997</v>
      </c>
      <c r="F344" s="37"/>
      <c r="G344" s="37"/>
    </row>
    <row r="345" spans="1:7" ht="15" customHeight="1" x14ac:dyDescent="0.25">
      <c r="A345" s="97"/>
      <c r="B345" s="36" t="s">
        <v>20</v>
      </c>
      <c r="C345" s="34"/>
      <c r="D345" s="37">
        <f t="shared" si="53"/>
        <v>38.6</v>
      </c>
      <c r="E345" s="37">
        <f>SUM(E57+E74+E104)</f>
        <v>6</v>
      </c>
      <c r="F345" s="37"/>
      <c r="G345" s="37">
        <f>SUM(G57+G74+G104)</f>
        <v>32.6</v>
      </c>
    </row>
    <row r="346" spans="1:7" ht="15" customHeight="1" x14ac:dyDescent="0.25">
      <c r="A346" s="97"/>
      <c r="B346" s="36" t="s">
        <v>8</v>
      </c>
      <c r="C346" s="34"/>
      <c r="D346" s="37">
        <f t="shared" si="53"/>
        <v>3.1</v>
      </c>
      <c r="E346" s="37">
        <f>SUM(E82+E75+E113+E18+E48)</f>
        <v>3.1</v>
      </c>
      <c r="F346" s="37"/>
      <c r="G346" s="37"/>
    </row>
    <row r="347" spans="1:7" ht="15" customHeight="1" x14ac:dyDescent="0.25">
      <c r="A347" s="97"/>
      <c r="B347" s="38" t="s">
        <v>21</v>
      </c>
      <c r="C347" s="34"/>
      <c r="D347" s="35">
        <f t="shared" si="53"/>
        <v>17.7</v>
      </c>
      <c r="E347" s="35">
        <f>SUM(E19)</f>
        <v>12.9</v>
      </c>
      <c r="F347" s="35"/>
      <c r="G347" s="35">
        <f>SUM(G19)</f>
        <v>4.8</v>
      </c>
    </row>
    <row r="348" spans="1:7" ht="15" customHeight="1" x14ac:dyDescent="0.25">
      <c r="A348" s="98" t="s">
        <v>143</v>
      </c>
      <c r="B348" s="98"/>
      <c r="C348" s="39" t="s">
        <v>22</v>
      </c>
      <c r="D348" s="40">
        <f>SUM(G348+E348)</f>
        <v>675.69999999999993</v>
      </c>
      <c r="E348" s="40">
        <f>SUM(E349+E353)</f>
        <v>571.19999999999993</v>
      </c>
      <c r="F348" s="40">
        <f>SUM(F349+F353)</f>
        <v>6.1</v>
      </c>
      <c r="G348" s="40">
        <f>SUM(G349+G353)</f>
        <v>104.5</v>
      </c>
    </row>
    <row r="349" spans="1:7" ht="15" customHeight="1" x14ac:dyDescent="0.25">
      <c r="A349" s="97"/>
      <c r="B349" s="33" t="s">
        <v>18</v>
      </c>
      <c r="C349" s="34"/>
      <c r="D349" s="35">
        <f t="shared" si="53"/>
        <v>570.70000000000005</v>
      </c>
      <c r="E349" s="35">
        <f>SUM(E350:E352)</f>
        <v>466.2</v>
      </c>
      <c r="F349" s="35">
        <f>SUM(F350:F352)</f>
        <v>6.1</v>
      </c>
      <c r="G349" s="35">
        <f>SUM(G350:G352)</f>
        <v>104.5</v>
      </c>
    </row>
    <row r="350" spans="1:7" ht="15" customHeight="1" x14ac:dyDescent="0.25">
      <c r="A350" s="97"/>
      <c r="B350" s="36" t="s">
        <v>19</v>
      </c>
      <c r="C350" s="42"/>
      <c r="D350" s="37">
        <f t="shared" si="53"/>
        <v>136.39999999999995</v>
      </c>
      <c r="E350" s="37">
        <f>SUM(E136+E142+E146+E151+E157+E161+E167+E171+E174+E179+E193+E198+E203+E207+E217+E223+E236+E245+E251+E256+E261+E185+E232+E189+E211+E228+E240+E264)</f>
        <v>136.39999999999995</v>
      </c>
      <c r="F350" s="37"/>
      <c r="G350" s="37"/>
    </row>
    <row r="351" spans="1:7" ht="15" customHeight="1" x14ac:dyDescent="0.25">
      <c r="A351" s="97"/>
      <c r="B351" s="36" t="s">
        <v>20</v>
      </c>
      <c r="C351" s="42"/>
      <c r="D351" s="37">
        <f>SUM(G351+E351)</f>
        <v>306.20000000000005</v>
      </c>
      <c r="E351" s="37">
        <f>SUM(E137+E143+E152+E158+E168+E175+E180+E186+E194+E199+E204+E218+E224+E233+E252+E147+E212+E241+E246)</f>
        <v>206.70000000000002</v>
      </c>
      <c r="F351" s="37"/>
      <c r="G351" s="37">
        <f>SUM(G137+G143+G152+G158+G168+G175+G180+G186+G194+G199+G204+G218+G224+G233+G252+G147+G212+G241+G246+G262+G162)</f>
        <v>99.5</v>
      </c>
    </row>
    <row r="352" spans="1:7" ht="15" customHeight="1" x14ac:dyDescent="0.25">
      <c r="A352" s="97"/>
      <c r="B352" s="36" t="s">
        <v>8</v>
      </c>
      <c r="C352" s="42"/>
      <c r="D352" s="37">
        <f t="shared" si="53"/>
        <v>128.10000000000002</v>
      </c>
      <c r="E352" s="37">
        <f>SUM(E138+E225+E21+E163+E181+E219+E247+E262+E213+E257+E153)</f>
        <v>123.10000000000001</v>
      </c>
      <c r="F352" s="37">
        <f>SUM(F138+F225+F21+F163+F181+F219+F247+F262+F213+F257)</f>
        <v>6.1</v>
      </c>
      <c r="G352" s="37">
        <f>SUM(G138+G225+G21+G163+G181+G219+G247+G262)</f>
        <v>5</v>
      </c>
    </row>
    <row r="353" spans="1:7" ht="15" customHeight="1" x14ac:dyDescent="0.25">
      <c r="A353" s="97"/>
      <c r="B353" s="38" t="s">
        <v>21</v>
      </c>
      <c r="C353" s="34"/>
      <c r="D353" s="35">
        <f t="shared" si="53"/>
        <v>104.99999999999999</v>
      </c>
      <c r="E353" s="35">
        <f>SUM(E148+E164+E169+E176+E182+E187+E190+E195+E200+E205+E208+E220+E214+E226+E229+E234+E237+E242+E248+E253+E258+E265+E154+E139)</f>
        <v>104.99999999999999</v>
      </c>
      <c r="F353" s="35"/>
      <c r="G353" s="35"/>
    </row>
    <row r="354" spans="1:7" ht="15" customHeight="1" x14ac:dyDescent="0.25">
      <c r="A354" s="98" t="s">
        <v>144</v>
      </c>
      <c r="B354" s="98"/>
      <c r="C354" s="39" t="s">
        <v>24</v>
      </c>
      <c r="D354" s="40">
        <f>SUM(G354+E354)</f>
        <v>222.5</v>
      </c>
      <c r="E354" s="40">
        <f>SUM(E355+E360)</f>
        <v>182.1</v>
      </c>
      <c r="F354" s="41">
        <f>SUM(F355+F360)</f>
        <v>0</v>
      </c>
      <c r="G354" s="40">
        <f>SUM(G355+G360)</f>
        <v>40.4</v>
      </c>
    </row>
    <row r="355" spans="1:7" ht="15" customHeight="1" x14ac:dyDescent="0.25">
      <c r="A355" s="97"/>
      <c r="B355" s="33" t="s">
        <v>18</v>
      </c>
      <c r="C355" s="34"/>
      <c r="D355" s="35">
        <f t="shared" si="53"/>
        <v>198.4</v>
      </c>
      <c r="E355" s="35">
        <f>SUM(E356:E359)</f>
        <v>158</v>
      </c>
      <c r="F355" s="35"/>
      <c r="G355" s="35">
        <f>SUM(G356:G359)</f>
        <v>40.4</v>
      </c>
    </row>
    <row r="356" spans="1:7" ht="15" customHeight="1" x14ac:dyDescent="0.25">
      <c r="A356" s="97"/>
      <c r="B356" s="36" t="s">
        <v>19</v>
      </c>
      <c r="C356" s="42"/>
      <c r="D356" s="37">
        <f t="shared" si="53"/>
        <v>38</v>
      </c>
      <c r="E356" s="37">
        <f>SUM(E280+E288+E294+E299+E305+E311+E316+E322+E327+E333+E274+E284+E268)</f>
        <v>38</v>
      </c>
      <c r="F356" s="37"/>
      <c r="G356" s="37"/>
    </row>
    <row r="357" spans="1:7" ht="15" customHeight="1" x14ac:dyDescent="0.25">
      <c r="A357" s="97"/>
      <c r="B357" s="36" t="s">
        <v>25</v>
      </c>
      <c r="C357" s="42"/>
      <c r="D357" s="37">
        <f t="shared" si="53"/>
        <v>0.9</v>
      </c>
      <c r="E357" s="37"/>
      <c r="F357" s="37"/>
      <c r="G357" s="37">
        <f>SUM(G24)</f>
        <v>0.9</v>
      </c>
    </row>
    <row r="358" spans="1:7" ht="15" customHeight="1" x14ac:dyDescent="0.25">
      <c r="A358" s="97"/>
      <c r="B358" s="36" t="s">
        <v>20</v>
      </c>
      <c r="C358" s="42"/>
      <c r="D358" s="37">
        <f t="shared" si="53"/>
        <v>67.5</v>
      </c>
      <c r="E358" s="37">
        <f>SUM(E323+E328+E317+E289+E306+E269+E300+E275)</f>
        <v>49</v>
      </c>
      <c r="F358" s="37"/>
      <c r="G358" s="37">
        <f>SUM(G323+G328+G317+G289+G306+G269)</f>
        <v>18.5</v>
      </c>
    </row>
    <row r="359" spans="1:7" ht="15" customHeight="1" x14ac:dyDescent="0.25">
      <c r="A359" s="97"/>
      <c r="B359" s="36" t="s">
        <v>8</v>
      </c>
      <c r="C359" s="42"/>
      <c r="D359" s="37">
        <f t="shared" si="53"/>
        <v>92</v>
      </c>
      <c r="E359" s="37">
        <f>SUM(E23+E290+E312+E295+E301+E318+E329+E276+E270+Y326+E281+E307+E334)</f>
        <v>71</v>
      </c>
      <c r="F359" s="37"/>
      <c r="G359" s="37">
        <f>SUM(G23+G290+G312+G295+G301+G318+G329+G276+G270)</f>
        <v>21</v>
      </c>
    </row>
    <row r="360" spans="1:7" ht="15" customHeight="1" x14ac:dyDescent="0.25">
      <c r="A360" s="97"/>
      <c r="B360" s="38" t="s">
        <v>21</v>
      </c>
      <c r="C360" s="34"/>
      <c r="D360" s="43">
        <f t="shared" si="53"/>
        <v>24.099999999999998</v>
      </c>
      <c r="E360" s="35">
        <f>SUM(E271+E277+E282+E285+E291+E302+E308+E313+E319+E324+E330+E335+E296)</f>
        <v>24.099999999999998</v>
      </c>
      <c r="F360" s="35"/>
      <c r="G360" s="35"/>
    </row>
    <row r="361" spans="1:7" ht="15" customHeight="1" x14ac:dyDescent="0.25">
      <c r="A361" s="98" t="s">
        <v>145</v>
      </c>
      <c r="B361" s="98"/>
      <c r="C361" s="39" t="s">
        <v>26</v>
      </c>
      <c r="D361" s="40">
        <f>SUM(G361+E361)</f>
        <v>519.6</v>
      </c>
      <c r="E361" s="40">
        <f>SUM(E362+E367)</f>
        <v>201.60000000000002</v>
      </c>
      <c r="F361" s="41">
        <f>SUM(F362+F367)</f>
        <v>0</v>
      </c>
      <c r="G361" s="40">
        <f>SUM(G362+G367)</f>
        <v>318</v>
      </c>
    </row>
    <row r="362" spans="1:7" ht="15" customHeight="1" x14ac:dyDescent="0.25">
      <c r="A362" s="97"/>
      <c r="B362" s="33" t="s">
        <v>18</v>
      </c>
      <c r="C362" s="34"/>
      <c r="D362" s="35">
        <f t="shared" si="53"/>
        <v>511</v>
      </c>
      <c r="E362" s="35">
        <f>SUM(E363:E366)</f>
        <v>193.00000000000003</v>
      </c>
      <c r="F362" s="35"/>
      <c r="G362" s="35">
        <f>SUM(G363:G366)</f>
        <v>318</v>
      </c>
    </row>
    <row r="363" spans="1:7" ht="15" customHeight="1" x14ac:dyDescent="0.25">
      <c r="A363" s="97"/>
      <c r="B363" s="36" t="s">
        <v>19</v>
      </c>
      <c r="C363" s="42"/>
      <c r="D363" s="37">
        <f t="shared" si="53"/>
        <v>32.799999999999997</v>
      </c>
      <c r="E363" s="37">
        <f>SUM(E26+E50+E59+E66+E84+E91+E76+E106+E115+E123+E130+E96)</f>
        <v>28.3</v>
      </c>
      <c r="F363" s="37"/>
      <c r="G363" s="37">
        <f>SUM(G26+G50+G59+G66+G84+G91+G76+G106+G114+G123+G130+G96)</f>
        <v>4.5</v>
      </c>
    </row>
    <row r="364" spans="1:7" ht="15" customHeight="1" x14ac:dyDescent="0.25">
      <c r="A364" s="97"/>
      <c r="B364" s="36" t="s">
        <v>25</v>
      </c>
      <c r="C364" s="42"/>
      <c r="D364" s="37">
        <f t="shared" si="53"/>
        <v>20.2</v>
      </c>
      <c r="E364" s="37"/>
      <c r="F364" s="37"/>
      <c r="G364" s="37">
        <f>SUM(G29)</f>
        <v>20.2</v>
      </c>
    </row>
    <row r="365" spans="1:7" ht="15" customHeight="1" x14ac:dyDescent="0.25">
      <c r="A365" s="97"/>
      <c r="B365" s="36" t="s">
        <v>20</v>
      </c>
      <c r="C365" s="42"/>
      <c r="D365" s="37">
        <f t="shared" si="53"/>
        <v>445.6</v>
      </c>
      <c r="E365" s="37">
        <f>SUM(E27+E60+E67+E124+E131+E51+E107+E116)</f>
        <v>156.80000000000001</v>
      </c>
      <c r="F365" s="37"/>
      <c r="G365" s="37">
        <f>SUM(G27+G60+G67+G124+G131+G51+G107)</f>
        <v>288.8</v>
      </c>
    </row>
    <row r="366" spans="1:7" ht="15" customHeight="1" x14ac:dyDescent="0.25">
      <c r="A366" s="97"/>
      <c r="B366" s="36" t="s">
        <v>8</v>
      </c>
      <c r="C366" s="42"/>
      <c r="D366" s="37">
        <f t="shared" si="53"/>
        <v>12.4</v>
      </c>
      <c r="E366" s="37">
        <f>SUM(E30+E92+E68+E85+E117)</f>
        <v>7.9</v>
      </c>
      <c r="F366" s="37"/>
      <c r="G366" s="37">
        <f>SUM(G30+G92+G68+G85)</f>
        <v>4.5</v>
      </c>
    </row>
    <row r="367" spans="1:7" ht="15" customHeight="1" x14ac:dyDescent="0.25">
      <c r="A367" s="97"/>
      <c r="B367" s="38" t="s">
        <v>21</v>
      </c>
      <c r="C367" s="34"/>
      <c r="D367" s="35">
        <f t="shared" si="53"/>
        <v>8.6</v>
      </c>
      <c r="E367" s="35">
        <f>SUM(E43+E52+E61+E69+E77+E86+E93+E99+E108+E118+E125+E132)</f>
        <v>8.6</v>
      </c>
      <c r="F367" s="35"/>
      <c r="G367" s="35"/>
    </row>
    <row r="368" spans="1:7" ht="15" customHeight="1" x14ac:dyDescent="0.25">
      <c r="A368" s="98" t="s">
        <v>146</v>
      </c>
      <c r="B368" s="98"/>
      <c r="C368" s="39" t="s">
        <v>27</v>
      </c>
      <c r="D368" s="40">
        <f t="shared" ref="D368:D379" si="54">SUM(G368+E368)</f>
        <v>213.09999999999991</v>
      </c>
      <c r="E368" s="40">
        <f t="shared" ref="E368:F368" si="55">SUM(E369+E371)</f>
        <v>213.09999999999991</v>
      </c>
      <c r="F368" s="40">
        <f t="shared" si="55"/>
        <v>11.8</v>
      </c>
      <c r="G368" s="41">
        <f>SUM(G369+G371)</f>
        <v>0</v>
      </c>
    </row>
    <row r="369" spans="1:7" ht="15" customHeight="1" x14ac:dyDescent="0.25">
      <c r="A369" s="97"/>
      <c r="B369" s="33" t="s">
        <v>23</v>
      </c>
      <c r="C369" s="34"/>
      <c r="D369" s="35">
        <f t="shared" si="54"/>
        <v>163.29999999999993</v>
      </c>
      <c r="E369" s="35">
        <f>SUM(E370:E370)</f>
        <v>163.29999999999993</v>
      </c>
      <c r="F369" s="35"/>
      <c r="G369" s="35"/>
    </row>
    <row r="370" spans="1:7" ht="15" customHeight="1" x14ac:dyDescent="0.25">
      <c r="A370" s="97"/>
      <c r="B370" s="36" t="s">
        <v>19</v>
      </c>
      <c r="C370" s="42"/>
      <c r="D370" s="37">
        <f t="shared" si="54"/>
        <v>163.29999999999993</v>
      </c>
      <c r="E370" s="37">
        <f>SUM(E31+E44+E53+E62+E70+E78+E87+E109+E126+E133+E339+E100+E119)</f>
        <v>163.29999999999993</v>
      </c>
      <c r="F370" s="37"/>
      <c r="G370" s="37"/>
    </row>
    <row r="371" spans="1:7" ht="15" customHeight="1" x14ac:dyDescent="0.25">
      <c r="A371" s="97"/>
      <c r="B371" s="38" t="s">
        <v>21</v>
      </c>
      <c r="C371" s="34"/>
      <c r="D371" s="35">
        <f t="shared" si="54"/>
        <v>49.8</v>
      </c>
      <c r="E371" s="35">
        <f>SUM(E337+E340)</f>
        <v>49.8</v>
      </c>
      <c r="F371" s="35">
        <f>SUM(F337+F340)</f>
        <v>11.8</v>
      </c>
      <c r="G371" s="35"/>
    </row>
    <row r="372" spans="1:7" ht="15" customHeight="1" x14ac:dyDescent="0.25">
      <c r="A372" s="98" t="s">
        <v>147</v>
      </c>
      <c r="B372" s="98"/>
      <c r="C372" s="39" t="s">
        <v>28</v>
      </c>
      <c r="D372" s="40">
        <f t="shared" si="54"/>
        <v>14.5</v>
      </c>
      <c r="E372" s="40">
        <f>SUM(E373)</f>
        <v>14.5</v>
      </c>
      <c r="F372" s="41">
        <f>SUM(F373)</f>
        <v>0</v>
      </c>
      <c r="G372" s="41">
        <f>SUM(G373)</f>
        <v>0</v>
      </c>
    </row>
    <row r="373" spans="1:7" ht="15" customHeight="1" x14ac:dyDescent="0.25">
      <c r="A373" s="74"/>
      <c r="B373" s="33" t="s">
        <v>148</v>
      </c>
      <c r="C373" s="44"/>
      <c r="D373" s="35">
        <f t="shared" si="54"/>
        <v>14.5</v>
      </c>
      <c r="E373" s="45">
        <f>SUM(E32)</f>
        <v>14.5</v>
      </c>
      <c r="F373" s="46"/>
      <c r="G373" s="46"/>
    </row>
    <row r="374" spans="1:7" ht="15" customHeight="1" x14ac:dyDescent="0.25">
      <c r="A374" s="98" t="s">
        <v>149</v>
      </c>
      <c r="B374" s="98"/>
      <c r="C374" s="39" t="s">
        <v>30</v>
      </c>
      <c r="D374" s="40">
        <f t="shared" si="54"/>
        <v>324.29999999999995</v>
      </c>
      <c r="E374" s="40">
        <f>SUM(E375+E378)</f>
        <v>314.29999999999995</v>
      </c>
      <c r="F374" s="41">
        <f>SUM(F375+F378)</f>
        <v>0</v>
      </c>
      <c r="G374" s="40">
        <f>SUM(G375+G378)</f>
        <v>10</v>
      </c>
    </row>
    <row r="375" spans="1:7" ht="15" customHeight="1" x14ac:dyDescent="0.25">
      <c r="A375" s="97"/>
      <c r="B375" s="33" t="s">
        <v>18</v>
      </c>
      <c r="C375" s="34"/>
      <c r="D375" s="35">
        <f t="shared" si="54"/>
        <v>244.2</v>
      </c>
      <c r="E375" s="35">
        <f>SUM(E376:E377)</f>
        <v>234.2</v>
      </c>
      <c r="F375" s="35"/>
      <c r="G375" s="35">
        <f>SUM(G376:G377)</f>
        <v>10</v>
      </c>
    </row>
    <row r="376" spans="1:7" ht="15" customHeight="1" x14ac:dyDescent="0.25">
      <c r="A376" s="97"/>
      <c r="B376" s="36" t="s">
        <v>19</v>
      </c>
      <c r="C376" s="42"/>
      <c r="D376" s="37">
        <f t="shared" si="54"/>
        <v>137.6</v>
      </c>
      <c r="E376" s="37">
        <f>SUM(E34)</f>
        <v>137.6</v>
      </c>
      <c r="F376" s="37"/>
      <c r="G376" s="37"/>
    </row>
    <row r="377" spans="1:7" ht="15" customHeight="1" x14ac:dyDescent="0.25">
      <c r="A377" s="97"/>
      <c r="B377" s="36" t="s">
        <v>25</v>
      </c>
      <c r="C377" s="42"/>
      <c r="D377" s="37">
        <f t="shared" si="54"/>
        <v>106.6</v>
      </c>
      <c r="E377" s="37">
        <f>SUM(E35)</f>
        <v>96.6</v>
      </c>
      <c r="F377" s="37"/>
      <c r="G377" s="37">
        <f>SUM(G35)</f>
        <v>10</v>
      </c>
    </row>
    <row r="378" spans="1:7" ht="15" customHeight="1" x14ac:dyDescent="0.25">
      <c r="A378" s="97"/>
      <c r="B378" s="33" t="s">
        <v>148</v>
      </c>
      <c r="C378" s="44"/>
      <c r="D378" s="35">
        <f t="shared" si="54"/>
        <v>80.099999999999994</v>
      </c>
      <c r="E378" s="45">
        <f>SUM(E36)</f>
        <v>80.099999999999994</v>
      </c>
      <c r="F378" s="45"/>
      <c r="G378" s="45"/>
    </row>
    <row r="379" spans="1:7" ht="15" customHeight="1" x14ac:dyDescent="0.25">
      <c r="A379" s="98" t="s">
        <v>150</v>
      </c>
      <c r="B379" s="98"/>
      <c r="C379" s="39" t="s">
        <v>31</v>
      </c>
      <c r="D379" s="40">
        <f t="shared" si="54"/>
        <v>23.1</v>
      </c>
      <c r="E379" s="40">
        <f>SUM(E380+E385)</f>
        <v>10</v>
      </c>
      <c r="F379" s="41">
        <f>SUM(F380+F385)</f>
        <v>0</v>
      </c>
      <c r="G379" s="40">
        <f>SUM(G380+G385)</f>
        <v>13.1</v>
      </c>
    </row>
    <row r="380" spans="1:7" ht="15" customHeight="1" x14ac:dyDescent="0.25">
      <c r="A380" s="99"/>
      <c r="B380" s="33" t="s">
        <v>23</v>
      </c>
      <c r="C380" s="47"/>
      <c r="D380" s="45">
        <f>SUM(D381:D383)</f>
        <v>23.1</v>
      </c>
      <c r="E380" s="45">
        <f>SUM(E381:E383)</f>
        <v>10</v>
      </c>
      <c r="F380" s="45"/>
      <c r="G380" s="45">
        <f>SUM(G381:G383)</f>
        <v>13.1</v>
      </c>
    </row>
    <row r="381" spans="1:7" ht="15" customHeight="1" x14ac:dyDescent="0.25">
      <c r="A381" s="99"/>
      <c r="B381" s="36" t="s">
        <v>19</v>
      </c>
      <c r="C381" s="47"/>
      <c r="D381" s="37">
        <f t="shared" ref="D381:D382" si="56">SUM(G381+E381)</f>
        <v>13.1</v>
      </c>
      <c r="E381" s="80"/>
      <c r="F381" s="45"/>
      <c r="G381" s="80">
        <f>SUM(G38)</f>
        <v>13.1</v>
      </c>
    </row>
    <row r="382" spans="1:7" ht="15" customHeight="1" x14ac:dyDescent="0.25">
      <c r="A382" s="99"/>
      <c r="B382" s="36" t="s">
        <v>25</v>
      </c>
      <c r="C382" s="47"/>
      <c r="D382" s="37">
        <f t="shared" si="56"/>
        <v>5</v>
      </c>
      <c r="E382" s="80">
        <f>SUM(E39)</f>
        <v>5</v>
      </c>
      <c r="F382" s="45"/>
      <c r="G382" s="80"/>
    </row>
    <row r="383" spans="1:7" ht="15" customHeight="1" x14ac:dyDescent="0.25">
      <c r="A383" s="99"/>
      <c r="B383" s="36" t="s">
        <v>8</v>
      </c>
      <c r="C383" s="48"/>
      <c r="D383" s="37">
        <f>SUM(G383+E383)</f>
        <v>5</v>
      </c>
      <c r="E383" s="49">
        <f>SUM(E40)</f>
        <v>5</v>
      </c>
      <c r="F383" s="49"/>
      <c r="G383" s="49"/>
    </row>
    <row r="384" spans="1:7" x14ac:dyDescent="0.25">
      <c r="A384" s="93" t="s">
        <v>152</v>
      </c>
      <c r="B384" s="93"/>
      <c r="C384" s="93"/>
      <c r="D384" s="93"/>
      <c r="E384" s="93"/>
      <c r="F384" s="93"/>
      <c r="G384" s="93"/>
    </row>
  </sheetData>
  <mergeCells count="83">
    <mergeCell ref="A375:A378"/>
    <mergeCell ref="A379:B379"/>
    <mergeCell ref="A380:A383"/>
    <mergeCell ref="A221:A226"/>
    <mergeCell ref="A362:A367"/>
    <mergeCell ref="A368:B368"/>
    <mergeCell ref="A369:A371"/>
    <mergeCell ref="A372:B372"/>
    <mergeCell ref="A374:B374"/>
    <mergeCell ref="A343:A347"/>
    <mergeCell ref="A348:B348"/>
    <mergeCell ref="A349:A353"/>
    <mergeCell ref="A354:B354"/>
    <mergeCell ref="A355:A360"/>
    <mergeCell ref="A361:B361"/>
    <mergeCell ref="A325:A330"/>
    <mergeCell ref="A331:A335"/>
    <mergeCell ref="A336:A337"/>
    <mergeCell ref="A338:A340"/>
    <mergeCell ref="A341:B341"/>
    <mergeCell ref="A342:B342"/>
    <mergeCell ref="A320:A324"/>
    <mergeCell ref="A263:A265"/>
    <mergeCell ref="A266:A271"/>
    <mergeCell ref="A272:A277"/>
    <mergeCell ref="A278:A282"/>
    <mergeCell ref="A283:A285"/>
    <mergeCell ref="A286:A291"/>
    <mergeCell ref="A292:A296"/>
    <mergeCell ref="A297:A302"/>
    <mergeCell ref="A309:A313"/>
    <mergeCell ref="A314:A319"/>
    <mergeCell ref="A303:A308"/>
    <mergeCell ref="A259:A262"/>
    <mergeCell ref="A206:A208"/>
    <mergeCell ref="A209:A214"/>
    <mergeCell ref="A215:A220"/>
    <mergeCell ref="A227:A229"/>
    <mergeCell ref="A230:A234"/>
    <mergeCell ref="A235:A237"/>
    <mergeCell ref="A238:A242"/>
    <mergeCell ref="A243:A248"/>
    <mergeCell ref="A249:A253"/>
    <mergeCell ref="A254:A258"/>
    <mergeCell ref="A177:A182"/>
    <mergeCell ref="A183:A187"/>
    <mergeCell ref="A188:A190"/>
    <mergeCell ref="A191:A195"/>
    <mergeCell ref="A196:A200"/>
    <mergeCell ref="A155:A158"/>
    <mergeCell ref="A159:A164"/>
    <mergeCell ref="A165:A169"/>
    <mergeCell ref="A170:A171"/>
    <mergeCell ref="A172:A176"/>
    <mergeCell ref="A54:A62"/>
    <mergeCell ref="A120:A126"/>
    <mergeCell ref="A127:A133"/>
    <mergeCell ref="A140:A143"/>
    <mergeCell ref="A384:G384"/>
    <mergeCell ref="A149:A154"/>
    <mergeCell ref="A63:A70"/>
    <mergeCell ref="A144:A148"/>
    <mergeCell ref="A71:A78"/>
    <mergeCell ref="A79:A87"/>
    <mergeCell ref="A101:A109"/>
    <mergeCell ref="A88:A93"/>
    <mergeCell ref="A94:A100"/>
    <mergeCell ref="A110:A119"/>
    <mergeCell ref="A134:A139"/>
    <mergeCell ref="A201:A205"/>
    <mergeCell ref="A13:A14"/>
    <mergeCell ref="A15:A36"/>
    <mergeCell ref="A41:A44"/>
    <mergeCell ref="A45:A53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Daiva Ulianskiene</cp:lastModifiedBy>
  <cp:lastPrinted>2019-08-07T12:19:49Z</cp:lastPrinted>
  <dcterms:created xsi:type="dcterms:W3CDTF">2018-02-01T13:57:35Z</dcterms:created>
  <dcterms:modified xsi:type="dcterms:W3CDTF">2019-08-22T08:36:40Z</dcterms:modified>
</cp:coreProperties>
</file>