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user\Desktop\2018-11-29\"/>
    </mc:Choice>
  </mc:AlternateContent>
  <xr:revisionPtr revIDLastSave="0" documentId="13_ncr:1_{4F57CE15-F934-4E9C-99FC-1C3C01BAAF18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8" i="1" l="1"/>
  <c r="D358" i="1" s="1"/>
  <c r="E357" i="1"/>
  <c r="G352" i="1"/>
  <c r="E349" i="1"/>
  <c r="E352" i="1"/>
  <c r="E345" i="1"/>
  <c r="E336" i="1"/>
  <c r="E338" i="1"/>
  <c r="D338" i="1" s="1"/>
  <c r="E290" i="1"/>
  <c r="D293" i="1"/>
  <c r="E282" i="1"/>
  <c r="D282" i="1" s="1"/>
  <c r="D284" i="1"/>
  <c r="D283" i="1"/>
  <c r="E265" i="1"/>
  <c r="D268" i="1"/>
  <c r="E242" i="1"/>
  <c r="D245" i="1"/>
  <c r="E225" i="1"/>
  <c r="D228" i="1"/>
  <c r="E205" i="1"/>
  <c r="D208" i="1"/>
  <c r="E123" i="1"/>
  <c r="D126" i="1"/>
  <c r="E96" i="1"/>
  <c r="D99" i="1"/>
  <c r="D81" i="1"/>
  <c r="E78" i="1"/>
  <c r="E71" i="1"/>
  <c r="D74" i="1"/>
  <c r="E82" i="1"/>
  <c r="G24" i="1"/>
  <c r="E16" i="1"/>
  <c r="D18" i="1"/>
  <c r="D17" i="1"/>
  <c r="E281" i="1" l="1"/>
  <c r="G137" i="1"/>
  <c r="G356" i="1" l="1"/>
  <c r="G357" i="1" l="1"/>
  <c r="E356" i="1"/>
  <c r="D336" i="1" l="1"/>
  <c r="E337" i="1"/>
  <c r="E335" i="1" s="1"/>
  <c r="G337" i="1"/>
  <c r="E102" i="1"/>
  <c r="D106" i="1"/>
  <c r="D107" i="1"/>
  <c r="E105" i="1"/>
  <c r="G105" i="1"/>
  <c r="G102" i="1" s="1"/>
  <c r="D105" i="1" l="1"/>
  <c r="E363" i="1"/>
  <c r="E362" i="1"/>
  <c r="E361" i="1" s="1"/>
  <c r="G20" i="1"/>
  <c r="E342" i="1" l="1"/>
  <c r="G342" i="1"/>
  <c r="E276" i="1"/>
  <c r="D279" i="1"/>
  <c r="D260" i="1"/>
  <c r="D259" i="1"/>
  <c r="E258" i="1"/>
  <c r="E257" i="1" s="1"/>
  <c r="D250" i="1"/>
  <c r="D249" i="1"/>
  <c r="E248" i="1"/>
  <c r="D248" i="1" s="1"/>
  <c r="G197" i="1"/>
  <c r="G167" i="1"/>
  <c r="G156" i="1"/>
  <c r="E156" i="1"/>
  <c r="D159" i="1"/>
  <c r="D120" i="1"/>
  <c r="D119" i="1"/>
  <c r="E118" i="1"/>
  <c r="D118" i="1" s="1"/>
  <c r="F87" i="1"/>
  <c r="E89" i="1"/>
  <c r="E87" i="1" s="1"/>
  <c r="G89" i="1"/>
  <c r="D91" i="1"/>
  <c r="D90" i="1"/>
  <c r="G71" i="1"/>
  <c r="D68" i="1"/>
  <c r="D363" i="1" s="1"/>
  <c r="D67" i="1"/>
  <c r="E66" i="1"/>
  <c r="D66" i="1" s="1"/>
  <c r="E61" i="1"/>
  <c r="G61" i="1"/>
  <c r="G57" i="1" s="1"/>
  <c r="D64" i="1"/>
  <c r="E351" i="1"/>
  <c r="G351" i="1"/>
  <c r="D104" i="1"/>
  <c r="D258" i="1" l="1"/>
  <c r="D89" i="1"/>
  <c r="D349" i="1"/>
  <c r="G344" i="1" l="1"/>
  <c r="D273" i="1"/>
  <c r="D272" i="1"/>
  <c r="E271" i="1"/>
  <c r="D271" i="1" s="1"/>
  <c r="E214" i="1"/>
  <c r="D217" i="1"/>
  <c r="E172" i="1"/>
  <c r="D175" i="1"/>
  <c r="E162" i="1"/>
  <c r="D165" i="1"/>
  <c r="E127" i="1"/>
  <c r="G127" i="1"/>
  <c r="D130" i="1"/>
  <c r="D82" i="1"/>
  <c r="D85" i="1"/>
  <c r="D84" i="1"/>
  <c r="D83" i="1"/>
  <c r="E50" i="1" l="1"/>
  <c r="D54" i="1"/>
  <c r="D53" i="1"/>
  <c r="E52" i="1"/>
  <c r="D22" i="1"/>
  <c r="G350" i="1" l="1"/>
  <c r="D350" i="1" s="1"/>
  <c r="D352" i="1" l="1"/>
  <c r="G343" i="1"/>
  <c r="E24" i="1"/>
  <c r="F15" i="1"/>
  <c r="E344" i="1" l="1"/>
  <c r="D345" i="1"/>
  <c r="G231" i="1"/>
  <c r="F177" i="1"/>
  <c r="E178" i="1"/>
  <c r="E177" i="1" s="1"/>
  <c r="G178" i="1"/>
  <c r="G177" i="1" s="1"/>
  <c r="D181" i="1"/>
  <c r="D180" i="1"/>
  <c r="D179" i="1"/>
  <c r="G166" i="1"/>
  <c r="F166" i="1"/>
  <c r="D169" i="1"/>
  <c r="D168" i="1"/>
  <c r="E167" i="1"/>
  <c r="D167" i="1" s="1"/>
  <c r="D26" i="1"/>
  <c r="D27" i="1"/>
  <c r="E341" i="1" l="1"/>
  <c r="D178" i="1"/>
  <c r="E166" i="1"/>
  <c r="D166" i="1" s="1"/>
  <c r="E44" i="1" l="1"/>
  <c r="E43" i="1" s="1"/>
  <c r="F334" i="1" l="1"/>
  <c r="D80" i="1"/>
  <c r="G335" i="1"/>
  <c r="G341" i="1" l="1"/>
  <c r="E346" i="1"/>
  <c r="E353" i="1"/>
  <c r="F364" i="1"/>
  <c r="F360" i="1" s="1"/>
  <c r="G364" i="1"/>
  <c r="E368" i="1"/>
  <c r="E367" i="1"/>
  <c r="E34" i="1"/>
  <c r="D35" i="1"/>
  <c r="D34" i="1" s="1"/>
  <c r="D36" i="1"/>
  <c r="G377" i="1"/>
  <c r="E373" i="1"/>
  <c r="G339" i="1"/>
  <c r="D42" i="1"/>
  <c r="D41" i="1" s="1"/>
  <c r="G41" i="1"/>
  <c r="D332" i="1"/>
  <c r="F305" i="1"/>
  <c r="G305" i="1"/>
  <c r="D308" i="1"/>
  <c r="D307" i="1"/>
  <c r="E306" i="1"/>
  <c r="D306" i="1" s="1"/>
  <c r="E302" i="1"/>
  <c r="D304" i="1"/>
  <c r="F295" i="1"/>
  <c r="G295" i="1"/>
  <c r="E296" i="1"/>
  <c r="E295" i="1" s="1"/>
  <c r="D297" i="1"/>
  <c r="D298" i="1"/>
  <c r="F275" i="1"/>
  <c r="G275" i="1"/>
  <c r="E275" i="1"/>
  <c r="D277" i="1"/>
  <c r="D278" i="1"/>
  <c r="E241" i="1"/>
  <c r="D244" i="1"/>
  <c r="D243" i="1"/>
  <c r="E235" i="1"/>
  <c r="F224" i="1"/>
  <c r="E224" i="1"/>
  <c r="G225" i="1"/>
  <c r="G224" i="1" s="1"/>
  <c r="D226" i="1"/>
  <c r="D227" i="1"/>
  <c r="F213" i="1"/>
  <c r="G213" i="1"/>
  <c r="D216" i="1"/>
  <c r="D215" i="1"/>
  <c r="D214" i="1"/>
  <c r="G192" i="1"/>
  <c r="F155" i="1"/>
  <c r="G155" i="1"/>
  <c r="D160" i="1"/>
  <c r="G147" i="1"/>
  <c r="G134" i="1"/>
  <c r="G133" i="1" s="1"/>
  <c r="D136" i="1"/>
  <c r="D135" i="1"/>
  <c r="G123" i="1"/>
  <c r="G109" i="1"/>
  <c r="F102" i="1"/>
  <c r="F94" i="1"/>
  <c r="D101" i="1"/>
  <c r="G96" i="1"/>
  <c r="G94" i="1" s="1"/>
  <c r="F77" i="1"/>
  <c r="E77" i="1"/>
  <c r="G78" i="1"/>
  <c r="G77" i="1" s="1"/>
  <c r="D79" i="1"/>
  <c r="G69" i="1"/>
  <c r="D73" i="1"/>
  <c r="D72" i="1"/>
  <c r="E58" i="1"/>
  <c r="D60" i="1"/>
  <c r="D59" i="1"/>
  <c r="G348" i="1" l="1"/>
  <c r="E305" i="1"/>
  <c r="E213" i="1"/>
  <c r="G44" i="1"/>
  <c r="G43" i="1" s="1"/>
  <c r="D45" i="1"/>
  <c r="D46" i="1"/>
  <c r="E28" i="1" l="1"/>
  <c r="G28" i="1"/>
  <c r="D32" i="1"/>
  <c r="E348" i="1" l="1"/>
  <c r="D20" i="1"/>
  <c r="D23" i="1"/>
  <c r="G331" i="1"/>
  <c r="F331" i="1"/>
  <c r="E331" i="1"/>
  <c r="D331" i="1" l="1"/>
  <c r="E375" i="1"/>
  <c r="F375" i="1"/>
  <c r="E374" i="1"/>
  <c r="D374" i="1" s="1"/>
  <c r="G373" i="1"/>
  <c r="D373" i="1" s="1"/>
  <c r="E372" i="1"/>
  <c r="E371" i="1" s="1"/>
  <c r="F370" i="1"/>
  <c r="E369" i="1"/>
  <c r="D369" i="1" s="1"/>
  <c r="D368" i="1"/>
  <c r="E366" i="1"/>
  <c r="F365" i="1"/>
  <c r="E364" i="1"/>
  <c r="D364" i="1" s="1"/>
  <c r="D362" i="1"/>
  <c r="G360" i="1"/>
  <c r="E359" i="1"/>
  <c r="D359" i="1" s="1"/>
  <c r="F354" i="1"/>
  <c r="D353" i="1"/>
  <c r="F347" i="1"/>
  <c r="D346" i="1"/>
  <c r="D343" i="1"/>
  <c r="F340" i="1"/>
  <c r="E339" i="1"/>
  <c r="G334" i="1"/>
  <c r="D330" i="1"/>
  <c r="D329" i="1"/>
  <c r="G328" i="1"/>
  <c r="F328" i="1"/>
  <c r="D327" i="1"/>
  <c r="G326" i="1"/>
  <c r="F326" i="1"/>
  <c r="E326" i="1"/>
  <c r="D325" i="1"/>
  <c r="D324" i="1"/>
  <c r="G323" i="1"/>
  <c r="F323" i="1"/>
  <c r="E323" i="1"/>
  <c r="D322" i="1"/>
  <c r="D321" i="1"/>
  <c r="D320" i="1"/>
  <c r="E319" i="1"/>
  <c r="E318" i="1" s="1"/>
  <c r="G318" i="1"/>
  <c r="F318" i="1"/>
  <c r="D317" i="1"/>
  <c r="D316" i="1"/>
  <c r="D315" i="1"/>
  <c r="G314" i="1"/>
  <c r="G313" i="1" s="1"/>
  <c r="E314" i="1"/>
  <c r="E313" i="1" s="1"/>
  <c r="F313" i="1"/>
  <c r="D312" i="1"/>
  <c r="D311" i="1"/>
  <c r="G310" i="1"/>
  <c r="F310" i="1"/>
  <c r="E310" i="1"/>
  <c r="D309" i="1"/>
  <c r="D303" i="1"/>
  <c r="G302" i="1"/>
  <c r="F302" i="1"/>
  <c r="D301" i="1"/>
  <c r="G299" i="1"/>
  <c r="F299" i="1"/>
  <c r="E299" i="1"/>
  <c r="D296" i="1"/>
  <c r="D294" i="1"/>
  <c r="D292" i="1"/>
  <c r="D291" i="1"/>
  <c r="G290" i="1"/>
  <c r="E289" i="1"/>
  <c r="F289" i="1"/>
  <c r="D288" i="1"/>
  <c r="G286" i="1"/>
  <c r="E286" i="1"/>
  <c r="F286" i="1"/>
  <c r="D285" i="1"/>
  <c r="G281" i="1"/>
  <c r="D281" i="1" s="1"/>
  <c r="F281" i="1"/>
  <c r="D280" i="1"/>
  <c r="D276" i="1"/>
  <c r="D274" i="1"/>
  <c r="E270" i="1"/>
  <c r="F270" i="1"/>
  <c r="D269" i="1"/>
  <c r="D267" i="1"/>
  <c r="D266" i="1"/>
  <c r="E264" i="1"/>
  <c r="F264" i="1"/>
  <c r="D263" i="1"/>
  <c r="G262" i="1"/>
  <c r="F262" i="1"/>
  <c r="E262" i="1"/>
  <c r="D261" i="1"/>
  <c r="G257" i="1"/>
  <c r="F257" i="1"/>
  <c r="D256" i="1"/>
  <c r="D255" i="1"/>
  <c r="D254" i="1"/>
  <c r="G253" i="1"/>
  <c r="E253" i="1"/>
  <c r="E252" i="1" s="1"/>
  <c r="F252" i="1"/>
  <c r="D251" i="1"/>
  <c r="G247" i="1"/>
  <c r="F247" i="1"/>
  <c r="D246" i="1"/>
  <c r="D242" i="1"/>
  <c r="G241" i="1"/>
  <c r="F241" i="1"/>
  <c r="D240" i="1"/>
  <c r="D239" i="1"/>
  <c r="G238" i="1"/>
  <c r="F238" i="1"/>
  <c r="E238" i="1"/>
  <c r="D237" i="1"/>
  <c r="D236" i="1"/>
  <c r="G235" i="1"/>
  <c r="F235" i="1"/>
  <c r="D234" i="1"/>
  <c r="D233" i="1"/>
  <c r="D232" i="1"/>
  <c r="E231" i="1"/>
  <c r="E230" i="1" s="1"/>
  <c r="F230" i="1"/>
  <c r="D229" i="1"/>
  <c r="D225" i="1"/>
  <c r="D223" i="1"/>
  <c r="D222" i="1"/>
  <c r="D221" i="1"/>
  <c r="G220" i="1"/>
  <c r="G219" i="1" s="1"/>
  <c r="E220" i="1"/>
  <c r="E219" i="1" s="1"/>
  <c r="F219" i="1"/>
  <c r="D218" i="1"/>
  <c r="D212" i="1"/>
  <c r="D211" i="1"/>
  <c r="G210" i="1"/>
  <c r="F210" i="1"/>
  <c r="D209" i="1"/>
  <c r="D207" i="1"/>
  <c r="D206" i="1"/>
  <c r="G204" i="1"/>
  <c r="E204" i="1"/>
  <c r="F204" i="1"/>
  <c r="D203" i="1"/>
  <c r="E201" i="1"/>
  <c r="F201" i="1"/>
  <c r="D200" i="1"/>
  <c r="D199" i="1"/>
  <c r="D198" i="1"/>
  <c r="G196" i="1"/>
  <c r="E197" i="1"/>
  <c r="E196" i="1" s="1"/>
  <c r="F196" i="1"/>
  <c r="D195" i="1"/>
  <c r="D194" i="1"/>
  <c r="D193" i="1"/>
  <c r="E192" i="1"/>
  <c r="D192" i="1" s="1"/>
  <c r="G191" i="1"/>
  <c r="F191" i="1"/>
  <c r="D190" i="1"/>
  <c r="D189" i="1"/>
  <c r="G188" i="1"/>
  <c r="F188" i="1"/>
  <c r="D187" i="1"/>
  <c r="D186" i="1"/>
  <c r="G185" i="1"/>
  <c r="F185" i="1"/>
  <c r="E185" i="1"/>
  <c r="D184" i="1"/>
  <c r="D183" i="1"/>
  <c r="G182" i="1"/>
  <c r="F182" i="1"/>
  <c r="E182" i="1"/>
  <c r="D176" i="1"/>
  <c r="D174" i="1"/>
  <c r="D173" i="1"/>
  <c r="E171" i="1"/>
  <c r="G171" i="1"/>
  <c r="F171" i="1"/>
  <c r="D170" i="1"/>
  <c r="D164" i="1"/>
  <c r="D163" i="1"/>
  <c r="E161" i="1"/>
  <c r="F161" i="1"/>
  <c r="D158" i="1"/>
  <c r="D157" i="1"/>
  <c r="D154" i="1"/>
  <c r="D153" i="1"/>
  <c r="D152" i="1"/>
  <c r="E151" i="1"/>
  <c r="E150" i="1" s="1"/>
  <c r="F150" i="1"/>
  <c r="D149" i="1"/>
  <c r="D148" i="1"/>
  <c r="E147" i="1"/>
  <c r="D147" i="1" s="1"/>
  <c r="G146" i="1"/>
  <c r="F146" i="1"/>
  <c r="D145" i="1"/>
  <c r="D144" i="1"/>
  <c r="E143" i="1"/>
  <c r="D143" i="1" s="1"/>
  <c r="G142" i="1"/>
  <c r="F142" i="1"/>
  <c r="D141" i="1"/>
  <c r="D140" i="1"/>
  <c r="D139" i="1"/>
  <c r="D138" i="1"/>
  <c r="E137" i="1"/>
  <c r="E133" i="1" s="1"/>
  <c r="D134" i="1"/>
  <c r="F133" i="1"/>
  <c r="D132" i="1"/>
  <c r="D131" i="1"/>
  <c r="D129" i="1"/>
  <c r="D128" i="1"/>
  <c r="G122" i="1"/>
  <c r="D125" i="1"/>
  <c r="D124" i="1"/>
  <c r="D123" i="1"/>
  <c r="F122" i="1"/>
  <c r="D121" i="1"/>
  <c r="D117" i="1"/>
  <c r="G116" i="1"/>
  <c r="F116" i="1"/>
  <c r="E116" i="1"/>
  <c r="D115" i="1"/>
  <c r="D114" i="1"/>
  <c r="D113" i="1"/>
  <c r="D112" i="1"/>
  <c r="D111" i="1"/>
  <c r="E110" i="1"/>
  <c r="D110" i="1" s="1"/>
  <c r="F109" i="1"/>
  <c r="D108" i="1"/>
  <c r="D103" i="1"/>
  <c r="D100" i="1"/>
  <c r="D98" i="1"/>
  <c r="D97" i="1"/>
  <c r="D95" i="1"/>
  <c r="D93" i="1"/>
  <c r="D92" i="1"/>
  <c r="D88" i="1"/>
  <c r="D86" i="1"/>
  <c r="D78" i="1"/>
  <c r="D76" i="1"/>
  <c r="D75" i="1"/>
  <c r="D71" i="1"/>
  <c r="D70" i="1"/>
  <c r="F69" i="1"/>
  <c r="E69" i="1"/>
  <c r="D65" i="1"/>
  <c r="D63" i="1"/>
  <c r="D62" i="1"/>
  <c r="E57" i="1"/>
  <c r="D58" i="1"/>
  <c r="F57" i="1"/>
  <c r="D56" i="1"/>
  <c r="D55" i="1"/>
  <c r="D52" i="1"/>
  <c r="D51" i="1"/>
  <c r="G50" i="1"/>
  <c r="F50" i="1"/>
  <c r="D49" i="1"/>
  <c r="D48" i="1"/>
  <c r="D47" i="1"/>
  <c r="F43" i="1"/>
  <c r="D40" i="1"/>
  <c r="D39" i="1"/>
  <c r="D38" i="1"/>
  <c r="G37" i="1"/>
  <c r="G15" i="1" s="1"/>
  <c r="E37" i="1"/>
  <c r="E15" i="1" s="1"/>
  <c r="D33" i="1"/>
  <c r="D31" i="1"/>
  <c r="D30" i="1"/>
  <c r="D29" i="1"/>
  <c r="D25" i="1"/>
  <c r="D24" i="1"/>
  <c r="D21" i="1"/>
  <c r="D19" i="1"/>
  <c r="D16" i="1"/>
  <c r="D14" i="1"/>
  <c r="G13" i="1"/>
  <c r="F13" i="1"/>
  <c r="E13" i="1"/>
  <c r="D339" i="1" l="1"/>
  <c r="E334" i="1"/>
  <c r="D156" i="1"/>
  <c r="E155" i="1"/>
  <c r="D155" i="1" s="1"/>
  <c r="D96" i="1"/>
  <c r="E94" i="1"/>
  <c r="D94" i="1" s="1"/>
  <c r="D300" i="1"/>
  <c r="E328" i="1"/>
  <c r="D328" i="1" s="1"/>
  <c r="D372" i="1"/>
  <c r="D299" i="1"/>
  <c r="D265" i="1"/>
  <c r="D177" i="1"/>
  <c r="D337" i="1"/>
  <c r="D335" i="1" s="1"/>
  <c r="D185" i="1"/>
  <c r="D69" i="1"/>
  <c r="D305" i="1"/>
  <c r="D319" i="1"/>
  <c r="D326" i="1"/>
  <c r="D172" i="1"/>
  <c r="D262" i="1"/>
  <c r="D162" i="1"/>
  <c r="E210" i="1"/>
  <c r="D210" i="1" s="1"/>
  <c r="D219" i="1"/>
  <c r="G264" i="1"/>
  <c r="D264" i="1" s="1"/>
  <c r="D57" i="1"/>
  <c r="D213" i="1"/>
  <c r="D220" i="1"/>
  <c r="D224" i="1"/>
  <c r="D295" i="1"/>
  <c r="E109" i="1"/>
  <c r="D109" i="1" s="1"/>
  <c r="D202" i="1"/>
  <c r="D290" i="1"/>
  <c r="E370" i="1"/>
  <c r="D28" i="1"/>
  <c r="G161" i="1"/>
  <c r="D161" i="1" s="1"/>
  <c r="D171" i="1"/>
  <c r="D205" i="1"/>
  <c r="E247" i="1"/>
  <c r="D247" i="1" s="1"/>
  <c r="D257" i="1"/>
  <c r="D341" i="1"/>
  <c r="E365" i="1"/>
  <c r="D367" i="1"/>
  <c r="E188" i="1"/>
  <c r="D188" i="1" s="1"/>
  <c r="D231" i="1"/>
  <c r="D235" i="1"/>
  <c r="D275" i="1"/>
  <c r="G371" i="1"/>
  <c r="D371" i="1" s="1"/>
  <c r="D377" i="1"/>
  <c r="D376" i="1" s="1"/>
  <c r="D313" i="1"/>
  <c r="G376" i="1"/>
  <c r="G375" i="1" s="1"/>
  <c r="D375" i="1" s="1"/>
  <c r="D13" i="1"/>
  <c r="D50" i="1"/>
  <c r="D137" i="1"/>
  <c r="D182" i="1"/>
  <c r="D197" i="1"/>
  <c r="G201" i="1"/>
  <c r="D201" i="1" s="1"/>
  <c r="D204" i="1"/>
  <c r="D241" i="1"/>
  <c r="D287" i="1"/>
  <c r="G289" i="1"/>
  <c r="D289" i="1" s="1"/>
  <c r="D310" i="1"/>
  <c r="D342" i="1"/>
  <c r="D344" i="1"/>
  <c r="F333" i="1"/>
  <c r="D77" i="1"/>
  <c r="D116" i="1"/>
  <c r="D133" i="1"/>
  <c r="D196" i="1"/>
  <c r="D238" i="1"/>
  <c r="D286" i="1"/>
  <c r="D314" i="1"/>
  <c r="D318" i="1"/>
  <c r="D151" i="1"/>
  <c r="G150" i="1"/>
  <c r="D150" i="1" s="1"/>
  <c r="D253" i="1"/>
  <c r="G252" i="1"/>
  <c r="D252" i="1" s="1"/>
  <c r="G270" i="1"/>
  <c r="D270" i="1" s="1"/>
  <c r="D37" i="1"/>
  <c r="E122" i="1"/>
  <c r="D122" i="1" s="1"/>
  <c r="E142" i="1"/>
  <c r="D142" i="1" s="1"/>
  <c r="D351" i="1"/>
  <c r="D102" i="1"/>
  <c r="E191" i="1"/>
  <c r="D191" i="1" s="1"/>
  <c r="G230" i="1"/>
  <c r="D230" i="1" s="1"/>
  <c r="D302" i="1"/>
  <c r="D323" i="1"/>
  <c r="D356" i="1"/>
  <c r="E360" i="1"/>
  <c r="D61" i="1"/>
  <c r="D127" i="1"/>
  <c r="E146" i="1"/>
  <c r="D146" i="1" s="1"/>
  <c r="E340" i="1"/>
  <c r="E347" i="1"/>
  <c r="D334" i="1" l="1"/>
  <c r="G370" i="1"/>
  <c r="D370" i="1" s="1"/>
  <c r="D15" i="1"/>
  <c r="G340" i="1"/>
  <c r="D340" i="1" s="1"/>
  <c r="D361" i="1"/>
  <c r="D366" i="1"/>
  <c r="G365" i="1"/>
  <c r="D348" i="1"/>
  <c r="G347" i="1"/>
  <c r="D347" i="1" s="1"/>
  <c r="D365" i="1" l="1"/>
  <c r="D360" i="1"/>
  <c r="D44" i="1" l="1"/>
  <c r="D43" i="1"/>
  <c r="G87" i="1" l="1"/>
  <c r="D87" i="1" s="1"/>
  <c r="E355" i="1"/>
  <c r="E354" i="1" s="1"/>
  <c r="E333" i="1" s="1"/>
  <c r="D357" i="1"/>
  <c r="G355" i="1"/>
  <c r="D355" i="1" l="1"/>
  <c r="G354" i="1"/>
  <c r="G333" i="1" l="1"/>
  <c r="D333" i="1" s="1"/>
  <c r="D354" i="1"/>
</calcChain>
</file>

<file path=xl/sharedStrings.xml><?xml version="1.0" encoding="utf-8"?>
<sst xmlns="http://schemas.openxmlformats.org/spreadsheetml/2006/main" count="587" uniqueCount="165">
  <si>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</si>
  <si>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</si>
  <si>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</si>
  <si>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</si>
  <si>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</si>
  <si>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</si>
  <si>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</si>
  <si>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</si>
  <si>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</si>
  <si>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</si>
  <si>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</si>
  <si>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</si>
  <si>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</si>
  <si>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</si>
  <si>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</si>
  <si>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</si>
  <si>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</si>
  <si>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</si>
  <si>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</si>
  <si>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</si>
  <si>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</si>
  <si>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</si>
  <si>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</si>
  <si>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</si>
  <si>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</si>
  <si>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</si>
  <si>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</si>
  <si>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</si>
  <si>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</si>
  <si>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</si>
  <si>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</si>
  <si>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</si>
  <si>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</si>
  <si>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</si>
  <si>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</si>
  <si>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</si>
  <si>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</si>
  <si>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</si>
  <si>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</si>
  <si>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</si>
  <si>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</si>
  <si>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</si>
  <si>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</si>
  <si>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</si>
  <si>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</si>
  <si>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</si>
  <si>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</si>
  <si>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</si>
  <si>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</si>
  <si>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</si>
  <si>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</si>
  <si>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</si>
  <si>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</si>
  <si>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</si>
  <si>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</si>
  <si>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</si>
  <si>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</si>
  <si>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</si>
  <si>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</si>
  <si>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</si>
  <si>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</si>
  <si>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</si>
  <si>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</si>
  <si>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</si>
  <si>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</si>
  <si>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</si>
  <si>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</si>
  <si>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</si>
  <si>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</si>
  <si>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</si>
  <si>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</si>
  <si>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</si>
  <si>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</si>
  <si>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</si>
  <si>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</si>
  <si>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</si>
  <si>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</si>
  <si>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</si>
  <si>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</si>
  <si>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</si>
  <si>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</si>
  <si>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</si>
  <si>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</si>
  <si>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</si>
  <si>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</si>
  <si>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</si>
  <si>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</si>
  <si>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</si>
  <si>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</si>
  <si>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</si>
  <si>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</si>
  <si>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</si>
  <si>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</si>
  <si>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</si>
  <si>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</si>
  <si>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</si>
  <si>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</si>
  <si>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</si>
  <si>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</si>
  <si>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</si>
  <si>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</si>
  <si>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</si>
  <si>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</si>
  <si>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</si>
  <si>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</si>
  <si>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</si>
  <si>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</si>
  <si>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</si>
  <si>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</si>
  <si>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</si>
  <si>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</si>
  <si>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</si>
  <si>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</si>
  <si>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</si>
  <si>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</si>
  <si>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</si>
  <si>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</si>
  <si>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</si>
  <si>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</si>
  <si>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</si>
  <si>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</si>
  <si>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</si>
  <si>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</si>
  <si>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</si>
  <si>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</si>
  <si>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</si>
  <si>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</si>
  <si>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</si>
  <si>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</si>
  <si>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</si>
  <si>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</si>
  <si>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</si>
  <si>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</si>
  <si>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</si>
  <si>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</si>
  <si>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</si>
  <si>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</si>
  <si>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</si>
  <si>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</si>
  <si>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</si>
  <si>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</si>
  <si>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</si>
  <si>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</si>
  <si>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</si>
  <si>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</si>
  <si>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</si>
  <si>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</si>
  <si>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</si>
  <si>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</si>
  <si>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</si>
  <si>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</si>
  <si>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</si>
  <si>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</si>
  <si>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</si>
  <si>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</si>
  <si>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</si>
  <si>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</si>
  <si>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</si>
  <si>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</si>
  <si>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</si>
  <si>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</si>
  <si>
    <t>futbolo klubui „Panevėžys" paremti</t>
  </si>
  <si>
    <t>ilgalaikiam materialiajam ir nematerialiajam turtui kurti, įsigyti, remontuoti</t>
  </si>
  <si>
    <t>savivaldybės biudžeto lėšų likutis ilgalaikiam materialiajam turtui kurti, 
įsigyti, remontuoti</t>
  </si>
  <si>
    <t>2018-11-29 sprendimu Nr. T-213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</si>
</sst>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9" fillId="3" borderId="2" xfId="2" applyNumberFormat="1" applyFont="1" applyFill="1" applyBorder="1" applyAlignment="1" applyProtection="1"/>
    <xf numFmtId="0" fontId="11" fillId="3" borderId="2" xfId="0" applyFont="1" applyFill="1" applyBorder="1" applyAlignment="1">
      <alignment horizontal="right"/>
    </xf>
    <xf numFmtId="49" fontId="12" fillId="3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164" fontId="10" fillId="4" borderId="4" xfId="0" applyNumberFormat="1" applyFont="1" applyFill="1" applyBorder="1"/>
    <xf numFmtId="164" fontId="10" fillId="4" borderId="2" xfId="0" applyNumberFormat="1" applyFont="1" applyFill="1" applyBorder="1" applyAlignment="1">
      <alignment horizontal="right" vertical="center"/>
    </xf>
    <xf numFmtId="164" fontId="10" fillId="4" borderId="2" xfId="0" applyNumberFormat="1" applyFont="1" applyFill="1" applyBorder="1"/>
    <xf numFmtId="164" fontId="11" fillId="4" borderId="2" xfId="0" applyNumberFormat="1" applyFont="1" applyFill="1" applyBorder="1"/>
    <xf numFmtId="1" fontId="11" fillId="4" borderId="2" xfId="0" applyNumberFormat="1" applyFont="1" applyFill="1" applyBorder="1"/>
    <xf numFmtId="164" fontId="11" fillId="4" borderId="2" xfId="0" applyNumberFormat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wrapText="1"/>
    </xf>
    <xf numFmtId="164" fontId="12" fillId="3" borderId="2" xfId="0" applyNumberFormat="1" applyFont="1" applyFill="1" applyBorder="1"/>
    <xf numFmtId="164" fontId="13" fillId="3" borderId="2" xfId="2" applyNumberFormat="1" applyFont="1" applyFill="1" applyBorder="1" applyAlignment="1" applyProtection="1"/>
    <xf numFmtId="1" fontId="14" fillId="3" borderId="2" xfId="2" applyNumberFormat="1" applyFont="1" applyFill="1" applyBorder="1" applyAlignment="1" applyProtection="1"/>
    <xf numFmtId="1" fontId="10" fillId="3" borderId="2" xfId="0" applyNumberFormat="1" applyFont="1" applyFill="1" applyBorder="1"/>
    <xf numFmtId="1" fontId="15" fillId="5" borderId="2" xfId="1" applyNumberFormat="1" applyFont="1" applyFill="1" applyBorder="1" applyAlignment="1">
      <alignment vertical="center"/>
    </xf>
    <xf numFmtId="164" fontId="16" fillId="3" borderId="2" xfId="0" applyNumberFormat="1" applyFont="1" applyFill="1" applyBorder="1"/>
    <xf numFmtId="164" fontId="15" fillId="5" borderId="2" xfId="1" applyNumberFormat="1" applyFont="1" applyFill="1" applyBorder="1" applyAlignment="1">
      <alignment vertical="center"/>
    </xf>
    <xf numFmtId="1" fontId="16" fillId="3" borderId="2" xfId="0" applyNumberFormat="1" applyFont="1" applyFill="1" applyBorder="1"/>
    <xf numFmtId="0" fontId="8" fillId="6" borderId="6" xfId="0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vertical="center"/>
    </xf>
    <xf numFmtId="1" fontId="5" fillId="3" borderId="9" xfId="0" applyNumberFormat="1" applyFont="1" applyFill="1" applyBorder="1" applyAlignment="1">
      <alignment vertical="center"/>
    </xf>
    <xf numFmtId="0" fontId="10" fillId="3" borderId="6" xfId="0" applyFont="1" applyFill="1" applyBorder="1" applyAlignment="1">
      <alignment horizontal="left"/>
    </xf>
    <xf numFmtId="0" fontId="5" fillId="3" borderId="6" xfId="0" applyFont="1" applyFill="1" applyBorder="1"/>
    <xf numFmtId="164" fontId="10" fillId="3" borderId="6" xfId="0" applyNumberFormat="1" applyFont="1" applyFill="1" applyBorder="1"/>
    <xf numFmtId="0" fontId="11" fillId="3" borderId="6" xfId="0" applyFont="1" applyFill="1" applyBorder="1" applyAlignment="1">
      <alignment horizontal="right"/>
    </xf>
    <xf numFmtId="164" fontId="11" fillId="3" borderId="6" xfId="0" applyNumberFormat="1" applyFont="1" applyFill="1" applyBorder="1"/>
    <xf numFmtId="0" fontId="10" fillId="4" borderId="6" xfId="0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vertical="center"/>
    </xf>
    <xf numFmtId="1" fontId="5" fillId="3" borderId="6" xfId="0" applyNumberFormat="1" applyFont="1" applyFill="1" applyBorder="1" applyAlignment="1">
      <alignment vertical="center"/>
    </xf>
    <xf numFmtId="0" fontId="18" fillId="3" borderId="6" xfId="0" applyFont="1" applyFill="1" applyBorder="1"/>
    <xf numFmtId="164" fontId="12" fillId="3" borderId="6" xfId="0" applyNumberFormat="1" applyFont="1" applyFill="1" applyBorder="1"/>
    <xf numFmtId="164" fontId="16" fillId="3" borderId="6" xfId="0" applyNumberFormat="1" applyFont="1" applyFill="1" applyBorder="1"/>
    <xf numFmtId="0" fontId="0" fillId="0" borderId="6" xfId="0" applyFont="1" applyBorder="1"/>
    <xf numFmtId="164" fontId="10" fillId="0" borderId="6" xfId="0" applyNumberFormat="1" applyFont="1" applyBorder="1"/>
    <xf numFmtId="1" fontId="10" fillId="0" borderId="6" xfId="0" applyNumberFormat="1" applyFont="1" applyBorder="1"/>
    <xf numFmtId="0" fontId="0" fillId="0" borderId="6" xfId="0" applyBorder="1"/>
    <xf numFmtId="0" fontId="12" fillId="0" borderId="6" xfId="0" applyFont="1" applyBorder="1"/>
    <xf numFmtId="164" fontId="11" fillId="0" borderId="6" xfId="0" applyNumberFormat="1" applyFont="1" applyBorder="1"/>
    <xf numFmtId="0" fontId="19" fillId="3" borderId="2" xfId="2" applyNumberFormat="1" applyFont="1" applyFill="1" applyBorder="1" applyAlignment="1" applyProtection="1">
      <alignment horizontal="left" vertical="center"/>
    </xf>
    <xf numFmtId="49" fontId="20" fillId="3" borderId="2" xfId="2" applyNumberFormat="1" applyFont="1" applyFill="1" applyBorder="1" applyAlignment="1" applyProtection="1">
      <alignment horizontal="left" vertical="center"/>
    </xf>
    <xf numFmtId="164" fontId="19" fillId="3" borderId="2" xfId="2" applyNumberFormat="1" applyFont="1" applyFill="1" applyBorder="1" applyAlignment="1" applyProtection="1">
      <alignment horizontal="right" vertical="center"/>
    </xf>
    <xf numFmtId="1" fontId="19" fillId="3" borderId="2" xfId="2" applyNumberFormat="1" applyFont="1" applyFill="1" applyBorder="1" applyAlignment="1" applyProtection="1">
      <alignment horizontal="right" vertical="center"/>
    </xf>
    <xf numFmtId="0" fontId="19" fillId="4" borderId="2" xfId="0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left" vertical="center"/>
    </xf>
    <xf numFmtId="164" fontId="19" fillId="4" borderId="2" xfId="0" applyNumberFormat="1" applyFont="1" applyFill="1" applyBorder="1" applyAlignment="1">
      <alignment horizontal="right" vertical="center"/>
    </xf>
    <xf numFmtId="0" fontId="19" fillId="4" borderId="2" xfId="0" applyFont="1" applyFill="1" applyBorder="1" applyAlignment="1">
      <alignment vertical="center"/>
    </xf>
    <xf numFmtId="49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vertical="center"/>
    </xf>
    <xf numFmtId="1" fontId="19" fillId="4" borderId="2" xfId="0" applyNumberFormat="1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9" fontId="19" fillId="3" borderId="2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64" fontId="16" fillId="3" borderId="3" xfId="0" applyNumberFormat="1" applyFont="1" applyFill="1" applyBorder="1"/>
    <xf numFmtId="1" fontId="16" fillId="3" borderId="3" xfId="0" applyNumberFormat="1" applyFont="1" applyFill="1" applyBorder="1"/>
    <xf numFmtId="49" fontId="10" fillId="3" borderId="6" xfId="0" applyNumberFormat="1" applyFont="1" applyFill="1" applyBorder="1" applyAlignment="1">
      <alignment horizontal="right"/>
    </xf>
    <xf numFmtId="1" fontId="16" fillId="3" borderId="6" xfId="0" applyNumberFormat="1" applyFont="1" applyFill="1" applyBorder="1"/>
    <xf numFmtId="49" fontId="21" fillId="3" borderId="2" xfId="0" applyNumberFormat="1" applyFont="1" applyFill="1" applyBorder="1" applyAlignment="1">
      <alignment horizontal="right"/>
    </xf>
    <xf numFmtId="0" fontId="19" fillId="4" borderId="6" xfId="0" applyFont="1" applyFill="1" applyBorder="1" applyAlignment="1">
      <alignment horizontal="left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22" fillId="3" borderId="2" xfId="0" applyFont="1" applyFill="1" applyBorder="1" applyAlignment="1">
      <alignment horizontal="right"/>
    </xf>
    <xf numFmtId="164" fontId="11" fillId="3" borderId="2" xfId="0" applyNumberFormat="1" applyFont="1" applyFill="1" applyBorder="1"/>
    <xf numFmtId="1" fontId="11" fillId="3" borderId="2" xfId="0" applyNumberFormat="1" applyFont="1" applyFill="1" applyBorder="1"/>
    <xf numFmtId="164" fontId="23" fillId="3" borderId="2" xfId="2" applyNumberFormat="1" applyFont="1" applyFill="1" applyBorder="1" applyAlignment="1" applyProtection="1"/>
    <xf numFmtId="164" fontId="19" fillId="4" borderId="6" xfId="0" applyNumberFormat="1" applyFont="1" applyFill="1" applyBorder="1" applyAlignment="1">
      <alignment vertical="center"/>
    </xf>
    <xf numFmtId="1" fontId="19" fillId="4" borderId="6" xfId="0" applyNumberFormat="1" applyFont="1" applyFill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164" fontId="16" fillId="4" borderId="2" xfId="0" applyNumberFormat="1" applyFont="1" applyFill="1" applyBorder="1"/>
    <xf numFmtId="0" fontId="11" fillId="3" borderId="4" xfId="0" applyFont="1" applyFill="1" applyBorder="1" applyAlignment="1">
      <alignment horizontal="right"/>
    </xf>
    <xf numFmtId="49" fontId="10" fillId="3" borderId="11" xfId="0" applyNumberFormat="1" applyFont="1" applyFill="1" applyBorder="1" applyAlignment="1">
      <alignment horizontal="right"/>
    </xf>
    <xf numFmtId="164" fontId="10" fillId="5" borderId="12" xfId="1" applyNumberFormat="1" applyFont="1" applyFill="1" applyBorder="1" applyAlignment="1">
      <alignment vertical="center"/>
    </xf>
    <xf numFmtId="164" fontId="10" fillId="5" borderId="6" xfId="1" applyNumberFormat="1" applyFont="1" applyFill="1" applyBorder="1" applyAlignment="1">
      <alignment vertical="center"/>
    </xf>
    <xf numFmtId="164" fontId="10" fillId="4" borderId="6" xfId="0" applyNumberFormat="1" applyFont="1" applyFill="1" applyBorder="1"/>
    <xf numFmtId="0" fontId="7" fillId="3" borderId="3" xfId="2" applyNumberFormat="1" applyFont="1" applyFill="1" applyBorder="1" applyAlignment="1" applyProtection="1">
      <alignment horizontal="center" vertical="top" wrapText="1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8" fillId="3" borderId="6" xfId="0" applyFont="1" applyFill="1" applyBorder="1" applyAlignment="1">
      <alignment horizontal="center" vertical="top" wrapText="1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8"/>
  <sheetViews>
    <sheetView tabSelected="1" topLeftCell="B1" workbookViewId="0">
      <selection activeCell="D3" sqref="D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164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4" t="s">
        <v>155</v>
      </c>
      <c r="B7" s="94"/>
      <c r="C7" s="94"/>
      <c r="D7" s="94"/>
      <c r="E7" s="94"/>
      <c r="F7" s="94"/>
      <c r="G7" s="94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5" t="s">
        <v>3</v>
      </c>
      <c r="G9" s="95"/>
    </row>
    <row r="10" spans="1:7" x14ac:dyDescent="0.25">
      <c r="A10" s="96" t="s">
        <v>4</v>
      </c>
      <c r="B10" s="97" t="s">
        <v>5</v>
      </c>
      <c r="C10" s="96" t="s">
        <v>6</v>
      </c>
      <c r="D10" s="97" t="s">
        <v>7</v>
      </c>
      <c r="E10" s="97" t="s">
        <v>8</v>
      </c>
      <c r="F10" s="97"/>
      <c r="G10" s="97"/>
    </row>
    <row r="11" spans="1:7" x14ac:dyDescent="0.25">
      <c r="A11" s="96"/>
      <c r="B11" s="97"/>
      <c r="C11" s="96"/>
      <c r="D11" s="97"/>
      <c r="E11" s="97" t="s">
        <v>9</v>
      </c>
      <c r="F11" s="97"/>
      <c r="G11" s="97" t="s">
        <v>10</v>
      </c>
    </row>
    <row r="12" spans="1:7" ht="38.25" x14ac:dyDescent="0.25">
      <c r="A12" s="96"/>
      <c r="B12" s="97"/>
      <c r="C12" s="96"/>
      <c r="D12" s="97"/>
      <c r="E12" s="3" t="s">
        <v>11</v>
      </c>
      <c r="F12" s="4" t="s">
        <v>12</v>
      </c>
      <c r="G12" s="97"/>
    </row>
    <row r="13" spans="1:7" x14ac:dyDescent="0.25">
      <c r="A13" s="87" t="s">
        <v>13</v>
      </c>
      <c r="B13" s="51" t="s">
        <v>14</v>
      </c>
      <c r="C13" s="52"/>
      <c r="D13" s="53">
        <f t="shared" ref="D13:D42" si="0">SUM(G13+E13)</f>
        <v>0.2</v>
      </c>
      <c r="E13" s="53">
        <f>SUM(E14)</f>
        <v>0.2</v>
      </c>
      <c r="F13" s="54">
        <f>SUM(F14)</f>
        <v>0</v>
      </c>
      <c r="G13" s="54">
        <f>SUM(G14)</f>
        <v>0</v>
      </c>
    </row>
    <row r="14" spans="1:7" x14ac:dyDescent="0.25">
      <c r="A14" s="88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87" t="s">
        <v>17</v>
      </c>
      <c r="B15" s="55" t="s">
        <v>18</v>
      </c>
      <c r="C15" s="56"/>
      <c r="D15" s="57">
        <f t="shared" si="0"/>
        <v>780.19999999999993</v>
      </c>
      <c r="E15" s="57">
        <f>SUM(E40+E37+E36+E33+E28+E24+E20+E19+E16+E34)</f>
        <v>558.79999999999995</v>
      </c>
      <c r="F15" s="57">
        <f>SUM(F40+F37+F36+F33+F28+F24+F20+F19+F16+F34)</f>
        <v>0</v>
      </c>
      <c r="G15" s="57">
        <f>SUM(G40+G37+G36+G33+G28+G24+G20+G19+G16+G34+G41)</f>
        <v>221.4</v>
      </c>
    </row>
    <row r="16" spans="1:7" ht="15" customHeight="1" x14ac:dyDescent="0.25">
      <c r="A16" s="89"/>
      <c r="B16" s="5" t="s">
        <v>25</v>
      </c>
      <c r="C16" s="6" t="s">
        <v>16</v>
      </c>
      <c r="D16" s="84">
        <f>SUM(G16+E16)</f>
        <v>13.4</v>
      </c>
      <c r="E16" s="84">
        <f>SUM(E17:E18)</f>
        <v>13.4</v>
      </c>
      <c r="F16" s="84"/>
      <c r="G16" s="84"/>
    </row>
    <row r="17" spans="1:7" ht="12.75" customHeight="1" x14ac:dyDescent="0.25">
      <c r="A17" s="89"/>
      <c r="B17" s="9" t="s">
        <v>20</v>
      </c>
      <c r="C17" s="83"/>
      <c r="D17" s="17">
        <f t="shared" si="0"/>
        <v>12</v>
      </c>
      <c r="E17" s="15">
        <v>12</v>
      </c>
      <c r="F17" s="85"/>
      <c r="G17" s="85"/>
    </row>
    <row r="18" spans="1:7" ht="12.75" customHeight="1" x14ac:dyDescent="0.25">
      <c r="A18" s="89"/>
      <c r="B18" s="9" t="s">
        <v>9</v>
      </c>
      <c r="C18" s="83"/>
      <c r="D18" s="17">
        <f t="shared" si="0"/>
        <v>1.4</v>
      </c>
      <c r="E18" s="15">
        <v>1.4</v>
      </c>
      <c r="F18" s="85"/>
      <c r="G18" s="85"/>
    </row>
    <row r="19" spans="1:7" ht="15" customHeight="1" x14ac:dyDescent="0.25">
      <c r="A19" s="89"/>
      <c r="B19" s="11" t="s">
        <v>23</v>
      </c>
      <c r="C19" s="83" t="s">
        <v>16</v>
      </c>
      <c r="D19" s="86">
        <f t="shared" si="0"/>
        <v>32.800000000000004</v>
      </c>
      <c r="E19" s="86">
        <v>5.2</v>
      </c>
      <c r="F19" s="86"/>
      <c r="G19" s="86">
        <v>27.6</v>
      </c>
    </row>
    <row r="20" spans="1:7" ht="15" customHeight="1" x14ac:dyDescent="0.25">
      <c r="A20" s="89"/>
      <c r="B20" s="5" t="s">
        <v>25</v>
      </c>
      <c r="C20" s="6" t="s">
        <v>24</v>
      </c>
      <c r="D20" s="12">
        <f t="shared" si="0"/>
        <v>100.4</v>
      </c>
      <c r="E20" s="12"/>
      <c r="F20" s="12"/>
      <c r="G20" s="12">
        <f>SUM(G21:G23)</f>
        <v>100.4</v>
      </c>
    </row>
    <row r="21" spans="1:7" ht="12.75" customHeight="1" x14ac:dyDescent="0.25">
      <c r="A21" s="89"/>
      <c r="B21" s="9" t="s">
        <v>20</v>
      </c>
      <c r="C21" s="6"/>
      <c r="D21" s="17">
        <f t="shared" si="0"/>
        <v>12.9</v>
      </c>
      <c r="E21" s="14"/>
      <c r="F21" s="14"/>
      <c r="G21" s="15">
        <v>12.9</v>
      </c>
    </row>
    <row r="22" spans="1:7" ht="12.75" customHeight="1" x14ac:dyDescent="0.25">
      <c r="A22" s="89"/>
      <c r="B22" s="9" t="s">
        <v>22</v>
      </c>
      <c r="C22" s="6"/>
      <c r="D22" s="17">
        <f t="shared" si="0"/>
        <v>39.799999999999997</v>
      </c>
      <c r="E22" s="14"/>
      <c r="F22" s="14"/>
      <c r="G22" s="15">
        <v>39.799999999999997</v>
      </c>
    </row>
    <row r="23" spans="1:7" ht="12.75" customHeight="1" x14ac:dyDescent="0.25">
      <c r="A23" s="89"/>
      <c r="B23" s="9" t="s">
        <v>27</v>
      </c>
      <c r="C23" s="6"/>
      <c r="D23" s="17">
        <f t="shared" si="0"/>
        <v>47.7</v>
      </c>
      <c r="E23" s="81"/>
      <c r="F23" s="14"/>
      <c r="G23" s="15">
        <v>47.7</v>
      </c>
    </row>
    <row r="24" spans="1:7" ht="15" customHeight="1" x14ac:dyDescent="0.25">
      <c r="A24" s="89"/>
      <c r="B24" s="5" t="s">
        <v>25</v>
      </c>
      <c r="C24" s="6" t="s">
        <v>26</v>
      </c>
      <c r="D24" s="13">
        <f t="shared" si="0"/>
        <v>51.2</v>
      </c>
      <c r="E24" s="13">
        <f>SUM(E25:E27)</f>
        <v>48.5</v>
      </c>
      <c r="F24" s="13"/>
      <c r="G24" s="13">
        <f t="shared" ref="G24" si="1">SUM(G25:G27)</f>
        <v>2.7</v>
      </c>
    </row>
    <row r="25" spans="1:7" ht="12.75" customHeight="1" x14ac:dyDescent="0.25">
      <c r="A25" s="89"/>
      <c r="B25" s="74" t="s">
        <v>157</v>
      </c>
      <c r="C25" s="10"/>
      <c r="D25" s="17">
        <f t="shared" si="0"/>
        <v>28.5</v>
      </c>
      <c r="E25" s="15">
        <v>28.5</v>
      </c>
      <c r="F25" s="15"/>
      <c r="G25" s="16"/>
    </row>
    <row r="26" spans="1:7" ht="12.75" customHeight="1" x14ac:dyDescent="0.25">
      <c r="A26" s="89"/>
      <c r="B26" s="74" t="s">
        <v>161</v>
      </c>
      <c r="C26" s="10"/>
      <c r="D26" s="17">
        <f t="shared" si="0"/>
        <v>3</v>
      </c>
      <c r="E26" s="15">
        <v>3</v>
      </c>
      <c r="F26" s="15"/>
      <c r="G26" s="16"/>
    </row>
    <row r="27" spans="1:7" ht="12.75" customHeight="1" x14ac:dyDescent="0.25">
      <c r="A27" s="89"/>
      <c r="B27" s="9" t="s">
        <v>9</v>
      </c>
      <c r="C27" s="10"/>
      <c r="D27" s="17">
        <f t="shared" si="0"/>
        <v>19.7</v>
      </c>
      <c r="E27" s="15">
        <v>17</v>
      </c>
      <c r="F27" s="15"/>
      <c r="G27" s="15">
        <v>2.7</v>
      </c>
    </row>
    <row r="28" spans="1:7" ht="15" customHeight="1" x14ac:dyDescent="0.25">
      <c r="A28" s="89"/>
      <c r="B28" s="5" t="s">
        <v>25</v>
      </c>
      <c r="C28" s="6" t="s">
        <v>28</v>
      </c>
      <c r="D28" s="13">
        <f t="shared" si="0"/>
        <v>322.99999999999994</v>
      </c>
      <c r="E28" s="80">
        <f t="shared" ref="E28" si="2">SUM(E29+E30+E32)</f>
        <v>271.29999999999995</v>
      </c>
      <c r="F28" s="80"/>
      <c r="G28" s="80">
        <f>SUM(G29+G30+G32)</f>
        <v>51.7</v>
      </c>
    </row>
    <row r="29" spans="1:7" ht="12.75" customHeight="1" x14ac:dyDescent="0.25">
      <c r="A29" s="89"/>
      <c r="B29" s="9" t="s">
        <v>20</v>
      </c>
      <c r="C29" s="10"/>
      <c r="D29" s="15">
        <f>SUM(G29+E29)</f>
        <v>12.6</v>
      </c>
      <c r="E29" s="15">
        <v>11.4</v>
      </c>
      <c r="F29" s="15"/>
      <c r="G29" s="15">
        <v>1.2</v>
      </c>
    </row>
    <row r="30" spans="1:7" ht="12.75" customHeight="1" x14ac:dyDescent="0.25">
      <c r="A30" s="89"/>
      <c r="B30" s="9" t="s">
        <v>162</v>
      </c>
      <c r="C30" s="10"/>
      <c r="D30" s="15">
        <f>SUM(G30+E30)</f>
        <v>305.5</v>
      </c>
      <c r="E30" s="15">
        <v>255</v>
      </c>
      <c r="F30" s="15"/>
      <c r="G30" s="15">
        <v>50.5</v>
      </c>
    </row>
    <row r="31" spans="1:7" ht="12.75" customHeight="1" x14ac:dyDescent="0.25">
      <c r="A31" s="89"/>
      <c r="B31" s="74" t="s">
        <v>158</v>
      </c>
      <c r="C31" s="10"/>
      <c r="D31" s="15">
        <f>SUM(G31+E31)</f>
        <v>255</v>
      </c>
      <c r="E31" s="15">
        <v>255</v>
      </c>
      <c r="F31" s="15"/>
      <c r="G31" s="15"/>
    </row>
    <row r="32" spans="1:7" ht="12.75" customHeight="1" x14ac:dyDescent="0.25">
      <c r="A32" s="89"/>
      <c r="B32" s="9" t="s">
        <v>9</v>
      </c>
      <c r="C32" s="10"/>
      <c r="D32" s="15">
        <f>SUM(G32+E32)</f>
        <v>4.9000000000000004</v>
      </c>
      <c r="E32" s="15">
        <v>4.9000000000000004</v>
      </c>
      <c r="F32" s="15"/>
      <c r="G32" s="15"/>
    </row>
    <row r="33" spans="1:7" ht="15" customHeight="1" x14ac:dyDescent="0.25">
      <c r="A33" s="89"/>
      <c r="B33" s="5" t="s">
        <v>15</v>
      </c>
      <c r="C33" s="6" t="s">
        <v>29</v>
      </c>
      <c r="D33" s="7">
        <f t="shared" si="0"/>
        <v>124.3</v>
      </c>
      <c r="E33" s="7">
        <v>124.3</v>
      </c>
      <c r="F33" s="7"/>
      <c r="G33" s="7"/>
    </row>
    <row r="34" spans="1:7" ht="15" customHeight="1" x14ac:dyDescent="0.25">
      <c r="A34" s="89"/>
      <c r="B34" s="5" t="s">
        <v>25</v>
      </c>
      <c r="C34" s="6" t="s">
        <v>30</v>
      </c>
      <c r="D34" s="7">
        <f>SUM(D35)</f>
        <v>20</v>
      </c>
      <c r="E34" s="7">
        <f>SUM(E35)</f>
        <v>20</v>
      </c>
      <c r="F34" s="7"/>
      <c r="G34" s="7"/>
    </row>
    <row r="35" spans="1:7" ht="15" customHeight="1" x14ac:dyDescent="0.25">
      <c r="A35" s="89"/>
      <c r="B35" s="74" t="s">
        <v>159</v>
      </c>
      <c r="C35" s="6"/>
      <c r="D35" s="15">
        <f>SUM(G35+E35)</f>
        <v>20</v>
      </c>
      <c r="E35" s="15">
        <v>20</v>
      </c>
      <c r="F35" s="7"/>
      <c r="G35" s="7"/>
    </row>
    <row r="36" spans="1:7" ht="15" customHeight="1" x14ac:dyDescent="0.25">
      <c r="A36" s="89"/>
      <c r="B36" s="19" t="s">
        <v>31</v>
      </c>
      <c r="C36" s="6" t="s">
        <v>30</v>
      </c>
      <c r="D36" s="7">
        <f t="shared" si="0"/>
        <v>11.1</v>
      </c>
      <c r="E36" s="7">
        <v>11.1</v>
      </c>
      <c r="F36" s="7"/>
      <c r="G36" s="7"/>
    </row>
    <row r="37" spans="1:7" ht="15" customHeight="1" x14ac:dyDescent="0.25">
      <c r="A37" s="89"/>
      <c r="B37" s="5" t="s">
        <v>25</v>
      </c>
      <c r="C37" s="6" t="s">
        <v>32</v>
      </c>
      <c r="D37" s="7">
        <f t="shared" si="0"/>
        <v>21.6</v>
      </c>
      <c r="E37" s="7">
        <f>SUM(E38:E39)</f>
        <v>6.6</v>
      </c>
      <c r="F37" s="7"/>
      <c r="G37" s="7">
        <f>SUM(G38:G39)</f>
        <v>15</v>
      </c>
    </row>
    <row r="38" spans="1:7" ht="12.75" customHeight="1" x14ac:dyDescent="0.25">
      <c r="A38" s="89"/>
      <c r="B38" s="9" t="s">
        <v>20</v>
      </c>
      <c r="C38" s="10"/>
      <c r="D38" s="15">
        <f t="shared" si="0"/>
        <v>3.6</v>
      </c>
      <c r="E38" s="15">
        <v>3.6</v>
      </c>
      <c r="F38" s="20"/>
      <c r="G38" s="15"/>
    </row>
    <row r="39" spans="1:7" ht="12.75" customHeight="1" x14ac:dyDescent="0.25">
      <c r="A39" s="89"/>
      <c r="B39" s="9" t="s">
        <v>27</v>
      </c>
      <c r="C39" s="10"/>
      <c r="D39" s="15">
        <f t="shared" si="0"/>
        <v>18</v>
      </c>
      <c r="E39" s="15">
        <v>3</v>
      </c>
      <c r="F39" s="20"/>
      <c r="G39" s="15">
        <v>15</v>
      </c>
    </row>
    <row r="40" spans="1:7" ht="15" customHeight="1" x14ac:dyDescent="0.25">
      <c r="A40" s="89"/>
      <c r="B40" s="19" t="s">
        <v>31</v>
      </c>
      <c r="C40" s="6" t="s">
        <v>32</v>
      </c>
      <c r="D40" s="7">
        <f t="shared" si="0"/>
        <v>58.4</v>
      </c>
      <c r="E40" s="21">
        <v>58.4</v>
      </c>
      <c r="F40" s="22"/>
      <c r="G40" s="21"/>
    </row>
    <row r="41" spans="1:7" ht="15" customHeight="1" x14ac:dyDescent="0.25">
      <c r="A41" s="73"/>
      <c r="B41" s="5" t="s">
        <v>25</v>
      </c>
      <c r="C41" s="6" t="s">
        <v>33</v>
      </c>
      <c r="D41" s="21">
        <f t="shared" ref="D41" si="3">SUM(D42)</f>
        <v>24</v>
      </c>
      <c r="E41" s="21"/>
      <c r="F41" s="21"/>
      <c r="G41" s="21">
        <f>SUM(G42)</f>
        <v>24</v>
      </c>
    </row>
    <row r="42" spans="1:7" ht="12.75" customHeight="1" x14ac:dyDescent="0.25">
      <c r="A42" s="73"/>
      <c r="B42" s="9" t="s">
        <v>27</v>
      </c>
      <c r="C42" s="6"/>
      <c r="D42" s="15">
        <f t="shared" si="0"/>
        <v>24</v>
      </c>
      <c r="E42" s="21"/>
      <c r="F42" s="22"/>
      <c r="G42" s="77">
        <v>24</v>
      </c>
    </row>
    <row r="43" spans="1:7" x14ac:dyDescent="0.25">
      <c r="A43" s="90" t="s">
        <v>34</v>
      </c>
      <c r="B43" s="58" t="s">
        <v>35</v>
      </c>
      <c r="C43" s="59"/>
      <c r="D43" s="60">
        <f t="shared" ref="D43:D145" si="4">SUM(G43+E43)</f>
        <v>16.8</v>
      </c>
      <c r="E43" s="60">
        <f>SUM(E44+E47+E48+E49)</f>
        <v>1.8000000000000003</v>
      </c>
      <c r="F43" s="61">
        <f>SUM(F44:F49)</f>
        <v>0</v>
      </c>
      <c r="G43" s="60">
        <f>SUM(G44+G49+G47+G48)</f>
        <v>15</v>
      </c>
    </row>
    <row r="44" spans="1:7" x14ac:dyDescent="0.25">
      <c r="A44" s="90"/>
      <c r="B44" s="5" t="s">
        <v>25</v>
      </c>
      <c r="C44" s="6" t="s">
        <v>16</v>
      </c>
      <c r="D44" s="7">
        <f t="shared" si="4"/>
        <v>15.7</v>
      </c>
      <c r="E44" s="7">
        <f t="shared" ref="E44" si="5">SUM(E45:E46)</f>
        <v>0.7</v>
      </c>
      <c r="F44" s="7"/>
      <c r="G44" s="7">
        <f>SUM(G45:G46)</f>
        <v>15</v>
      </c>
    </row>
    <row r="45" spans="1:7" ht="12.75" customHeight="1" x14ac:dyDescent="0.25">
      <c r="A45" s="90"/>
      <c r="B45" s="9" t="s">
        <v>20</v>
      </c>
      <c r="C45" s="6"/>
      <c r="D45" s="75">
        <f t="shared" si="4"/>
        <v>0.7</v>
      </c>
      <c r="E45" s="75">
        <v>0.7</v>
      </c>
      <c r="F45" s="23"/>
      <c r="G45" s="7"/>
    </row>
    <row r="46" spans="1:7" ht="12.75" customHeight="1" x14ac:dyDescent="0.25">
      <c r="A46" s="90"/>
      <c r="B46" s="9" t="s">
        <v>22</v>
      </c>
      <c r="C46" s="6"/>
      <c r="D46" s="75">
        <f t="shared" si="4"/>
        <v>15</v>
      </c>
      <c r="E46" s="20"/>
      <c r="F46" s="23"/>
      <c r="G46" s="25">
        <v>15</v>
      </c>
    </row>
    <row r="47" spans="1:7" x14ac:dyDescent="0.25">
      <c r="A47" s="90"/>
      <c r="B47" s="5" t="s">
        <v>15</v>
      </c>
      <c r="C47" s="6" t="s">
        <v>28</v>
      </c>
      <c r="D47" s="7">
        <f t="shared" si="4"/>
        <v>0.4</v>
      </c>
      <c r="E47" s="7">
        <v>0.4</v>
      </c>
      <c r="F47" s="23"/>
      <c r="G47" s="23"/>
    </row>
    <row r="48" spans="1:7" x14ac:dyDescent="0.25">
      <c r="A48" s="90"/>
      <c r="B48" s="11" t="s">
        <v>23</v>
      </c>
      <c r="C48" s="6" t="s">
        <v>28</v>
      </c>
      <c r="D48" s="7">
        <f t="shared" si="4"/>
        <v>0.6</v>
      </c>
      <c r="E48" s="7">
        <v>0.6</v>
      </c>
      <c r="F48" s="23"/>
      <c r="G48" s="23"/>
    </row>
    <row r="49" spans="1:7" x14ac:dyDescent="0.25">
      <c r="A49" s="90"/>
      <c r="B49" s="5" t="s">
        <v>15</v>
      </c>
      <c r="C49" s="6" t="s">
        <v>29</v>
      </c>
      <c r="D49" s="7">
        <f t="shared" si="4"/>
        <v>0.1</v>
      </c>
      <c r="E49" s="7">
        <v>0.1</v>
      </c>
      <c r="F49" s="24"/>
      <c r="G49" s="24"/>
    </row>
    <row r="50" spans="1:7" x14ac:dyDescent="0.25">
      <c r="A50" s="91" t="s">
        <v>36</v>
      </c>
      <c r="B50" s="58" t="s">
        <v>37</v>
      </c>
      <c r="C50" s="59"/>
      <c r="D50" s="60">
        <f t="shared" si="4"/>
        <v>4.3999999999999995</v>
      </c>
      <c r="E50" s="60">
        <f>SUM(E51+E52+E55+E56)</f>
        <v>4.3999999999999995</v>
      </c>
      <c r="F50" s="61">
        <f>SUM(F51:F56)</f>
        <v>0</v>
      </c>
      <c r="G50" s="61">
        <f>SUM(G51:G56)</f>
        <v>0</v>
      </c>
    </row>
    <row r="51" spans="1:7" x14ac:dyDescent="0.25">
      <c r="A51" s="92"/>
      <c r="B51" s="5" t="s">
        <v>15</v>
      </c>
      <c r="C51" s="6" t="s">
        <v>16</v>
      </c>
      <c r="D51" s="7">
        <f t="shared" si="4"/>
        <v>0.8</v>
      </c>
      <c r="E51" s="7">
        <v>0.8</v>
      </c>
      <c r="F51" s="25"/>
      <c r="G51" s="25"/>
    </row>
    <row r="52" spans="1:7" x14ac:dyDescent="0.25">
      <c r="A52" s="92"/>
      <c r="B52" s="5" t="s">
        <v>25</v>
      </c>
      <c r="C52" s="6" t="s">
        <v>28</v>
      </c>
      <c r="D52" s="7">
        <f t="shared" si="4"/>
        <v>2.8</v>
      </c>
      <c r="E52" s="7">
        <f>SUM(E53:E54)</f>
        <v>2.8</v>
      </c>
      <c r="F52" s="25"/>
      <c r="G52" s="25"/>
    </row>
    <row r="53" spans="1:7" ht="12.75" customHeight="1" x14ac:dyDescent="0.25">
      <c r="A53" s="92"/>
      <c r="B53" s="9" t="s">
        <v>20</v>
      </c>
      <c r="C53" s="6"/>
      <c r="D53" s="75">
        <f t="shared" si="4"/>
        <v>0.5</v>
      </c>
      <c r="E53" s="75">
        <v>0.5</v>
      </c>
      <c r="F53" s="75"/>
      <c r="G53" s="25"/>
    </row>
    <row r="54" spans="1:7" ht="12.75" customHeight="1" x14ac:dyDescent="0.25">
      <c r="A54" s="92"/>
      <c r="B54" s="9" t="s">
        <v>22</v>
      </c>
      <c r="C54" s="6"/>
      <c r="D54" s="75">
        <f t="shared" si="4"/>
        <v>2.2999999999999998</v>
      </c>
      <c r="E54" s="75">
        <v>2.2999999999999998</v>
      </c>
      <c r="F54" s="20"/>
      <c r="G54" s="25"/>
    </row>
    <row r="55" spans="1:7" x14ac:dyDescent="0.25">
      <c r="A55" s="92"/>
      <c r="B55" s="11" t="s">
        <v>23</v>
      </c>
      <c r="C55" s="6" t="s">
        <v>28</v>
      </c>
      <c r="D55" s="7">
        <f t="shared" si="4"/>
        <v>0.6</v>
      </c>
      <c r="E55" s="7">
        <v>0.6</v>
      </c>
      <c r="F55" s="25"/>
      <c r="G55" s="25"/>
    </row>
    <row r="56" spans="1:7" x14ac:dyDescent="0.25">
      <c r="A56" s="93"/>
      <c r="B56" s="5" t="s">
        <v>15</v>
      </c>
      <c r="C56" s="6" t="s">
        <v>29</v>
      </c>
      <c r="D56" s="7">
        <f t="shared" si="4"/>
        <v>0.2</v>
      </c>
      <c r="E56" s="7">
        <v>0.2</v>
      </c>
      <c r="F56" s="26"/>
      <c r="G56" s="24"/>
    </row>
    <row r="57" spans="1:7" x14ac:dyDescent="0.25">
      <c r="A57" s="91" t="s">
        <v>38</v>
      </c>
      <c r="B57" s="58" t="s">
        <v>39</v>
      </c>
      <c r="C57" s="59"/>
      <c r="D57" s="60">
        <f t="shared" si="4"/>
        <v>5.4</v>
      </c>
      <c r="E57" s="60">
        <f>SUM(E58+E61+E65+E66)</f>
        <v>3.8000000000000003</v>
      </c>
      <c r="F57" s="61">
        <f>SUM(F58+F61+F65+F66)</f>
        <v>0</v>
      </c>
      <c r="G57" s="60">
        <f>SUM(G58+G61+G65+G66)</f>
        <v>1.6</v>
      </c>
    </row>
    <row r="58" spans="1:7" x14ac:dyDescent="0.25">
      <c r="A58" s="92"/>
      <c r="B58" s="5" t="s">
        <v>25</v>
      </c>
      <c r="C58" s="6" t="s">
        <v>16</v>
      </c>
      <c r="D58" s="7">
        <f t="shared" si="4"/>
        <v>1</v>
      </c>
      <c r="E58" s="7">
        <f>SUM(E59:E60)</f>
        <v>1</v>
      </c>
      <c r="F58" s="25"/>
      <c r="G58" s="25"/>
    </row>
    <row r="59" spans="1:7" ht="12.75" customHeight="1" x14ac:dyDescent="0.25">
      <c r="A59" s="92"/>
      <c r="B59" s="9" t="s">
        <v>20</v>
      </c>
      <c r="C59" s="6"/>
      <c r="D59" s="75">
        <f t="shared" si="4"/>
        <v>0.6</v>
      </c>
      <c r="E59" s="75">
        <v>0.6</v>
      </c>
      <c r="F59" s="25"/>
      <c r="G59" s="25"/>
    </row>
    <row r="60" spans="1:7" ht="12.75" customHeight="1" x14ac:dyDescent="0.25">
      <c r="A60" s="92"/>
      <c r="B60" s="9" t="s">
        <v>22</v>
      </c>
      <c r="C60" s="6"/>
      <c r="D60" s="75">
        <f t="shared" si="4"/>
        <v>0.4</v>
      </c>
      <c r="E60" s="75">
        <v>0.4</v>
      </c>
      <c r="F60" s="25"/>
      <c r="G60" s="25"/>
    </row>
    <row r="61" spans="1:7" x14ac:dyDescent="0.25">
      <c r="A61" s="92"/>
      <c r="B61" s="5" t="s">
        <v>25</v>
      </c>
      <c r="C61" s="6" t="s">
        <v>28</v>
      </c>
      <c r="D61" s="7">
        <f t="shared" si="4"/>
        <v>2.2999999999999998</v>
      </c>
      <c r="E61" s="7">
        <f t="shared" ref="E61" si="6">SUM(E62:E64)</f>
        <v>0.7</v>
      </c>
      <c r="F61" s="7"/>
      <c r="G61" s="7">
        <f>SUM(G62:G64)</f>
        <v>1.6</v>
      </c>
    </row>
    <row r="62" spans="1:7" ht="12.75" customHeight="1" x14ac:dyDescent="0.25">
      <c r="A62" s="92"/>
      <c r="B62" s="9" t="s">
        <v>20</v>
      </c>
      <c r="C62" s="10"/>
      <c r="D62" s="15">
        <f t="shared" si="4"/>
        <v>0.2</v>
      </c>
      <c r="E62" s="15">
        <v>0.2</v>
      </c>
      <c r="F62" s="16"/>
      <c r="G62" s="16"/>
    </row>
    <row r="63" spans="1:7" ht="12.75" customHeight="1" x14ac:dyDescent="0.25">
      <c r="A63" s="92"/>
      <c r="B63" s="9" t="s">
        <v>22</v>
      </c>
      <c r="C63" s="10"/>
      <c r="D63" s="15">
        <f t="shared" si="4"/>
        <v>1.6</v>
      </c>
      <c r="E63" s="15"/>
      <c r="F63" s="16"/>
      <c r="G63" s="15">
        <v>1.6</v>
      </c>
    </row>
    <row r="64" spans="1:7" ht="12.75" customHeight="1" x14ac:dyDescent="0.25">
      <c r="A64" s="92"/>
      <c r="B64" s="9" t="s">
        <v>9</v>
      </c>
      <c r="C64" s="10"/>
      <c r="D64" s="15">
        <f t="shared" si="4"/>
        <v>0.5</v>
      </c>
      <c r="E64" s="15">
        <v>0.5</v>
      </c>
      <c r="F64" s="16"/>
      <c r="G64" s="15"/>
    </row>
    <row r="65" spans="1:7" x14ac:dyDescent="0.25">
      <c r="A65" s="92"/>
      <c r="B65" s="11" t="s">
        <v>23</v>
      </c>
      <c r="C65" s="6" t="s">
        <v>28</v>
      </c>
      <c r="D65" s="7">
        <f t="shared" si="4"/>
        <v>0.5</v>
      </c>
      <c r="E65" s="7">
        <v>0.5</v>
      </c>
      <c r="F65" s="25"/>
      <c r="G65" s="25"/>
    </row>
    <row r="66" spans="1:7" x14ac:dyDescent="0.25">
      <c r="A66" s="92"/>
      <c r="B66" s="5" t="s">
        <v>25</v>
      </c>
      <c r="C66" s="6" t="s">
        <v>29</v>
      </c>
      <c r="D66" s="7">
        <f t="shared" ref="D66:D68" si="7">SUM(G66+E66)</f>
        <v>1.6</v>
      </c>
      <c r="E66" s="7">
        <f>SUM(E67:E68)</f>
        <v>1.6</v>
      </c>
      <c r="F66" s="26"/>
      <c r="G66" s="24"/>
    </row>
    <row r="67" spans="1:7" ht="12.75" customHeight="1" x14ac:dyDescent="0.25">
      <c r="A67" s="92"/>
      <c r="B67" s="9" t="s">
        <v>20</v>
      </c>
      <c r="C67" s="6"/>
      <c r="D67" s="75">
        <f t="shared" si="7"/>
        <v>0.1</v>
      </c>
      <c r="E67" s="75">
        <v>0.1</v>
      </c>
      <c r="F67" s="26"/>
      <c r="G67" s="24"/>
    </row>
    <row r="68" spans="1:7" ht="12.75" customHeight="1" x14ac:dyDescent="0.25">
      <c r="A68" s="93"/>
      <c r="B68" s="9" t="s">
        <v>9</v>
      </c>
      <c r="C68" s="6"/>
      <c r="D68" s="75">
        <f t="shared" si="7"/>
        <v>1.5</v>
      </c>
      <c r="E68" s="75">
        <v>1.5</v>
      </c>
      <c r="F68" s="26"/>
      <c r="G68" s="24"/>
    </row>
    <row r="69" spans="1:7" x14ac:dyDescent="0.25">
      <c r="A69" s="91" t="s">
        <v>40</v>
      </c>
      <c r="B69" s="58" t="s">
        <v>41</v>
      </c>
      <c r="C69" s="59"/>
      <c r="D69" s="60">
        <f t="shared" si="4"/>
        <v>20.6</v>
      </c>
      <c r="E69" s="60">
        <f>SUM(E70+E71+E75+E76)</f>
        <v>20.100000000000001</v>
      </c>
      <c r="F69" s="61">
        <f>SUM(F70+F71+F75+F76:F76)</f>
        <v>0</v>
      </c>
      <c r="G69" s="60">
        <f>SUM(G70+G71+G75+G76:G76)</f>
        <v>0.5</v>
      </c>
    </row>
    <row r="70" spans="1:7" x14ac:dyDescent="0.25">
      <c r="A70" s="92"/>
      <c r="B70" s="5" t="s">
        <v>15</v>
      </c>
      <c r="C70" s="6" t="s">
        <v>16</v>
      </c>
      <c r="D70" s="7">
        <f t="shared" si="4"/>
        <v>1.3</v>
      </c>
      <c r="E70" s="7">
        <v>1.3</v>
      </c>
      <c r="F70" s="7"/>
      <c r="G70" s="25"/>
    </row>
    <row r="71" spans="1:7" x14ac:dyDescent="0.25">
      <c r="A71" s="92"/>
      <c r="B71" s="5" t="s">
        <v>25</v>
      </c>
      <c r="C71" s="6" t="s">
        <v>28</v>
      </c>
      <c r="D71" s="7">
        <f t="shared" si="4"/>
        <v>19</v>
      </c>
      <c r="E71" s="7">
        <f>SUM(E72:E74)</f>
        <v>18.5</v>
      </c>
      <c r="F71" s="7"/>
      <c r="G71" s="7">
        <f t="shared" ref="G71" si="8">SUM(G72:G73)</f>
        <v>0.5</v>
      </c>
    </row>
    <row r="72" spans="1:7" ht="12.75" customHeight="1" x14ac:dyDescent="0.25">
      <c r="A72" s="92"/>
      <c r="B72" s="9" t="s">
        <v>20</v>
      </c>
      <c r="C72" s="6"/>
      <c r="D72" s="75">
        <f t="shared" si="4"/>
        <v>0.3</v>
      </c>
      <c r="E72" s="75">
        <v>0.3</v>
      </c>
      <c r="F72" s="7"/>
      <c r="G72" s="25"/>
    </row>
    <row r="73" spans="1:7" ht="12.75" customHeight="1" x14ac:dyDescent="0.25">
      <c r="A73" s="92"/>
      <c r="B73" s="9" t="s">
        <v>22</v>
      </c>
      <c r="C73" s="6"/>
      <c r="D73" s="75">
        <f t="shared" si="4"/>
        <v>18.399999999999999</v>
      </c>
      <c r="E73" s="75">
        <v>17.899999999999999</v>
      </c>
      <c r="F73" s="7"/>
      <c r="G73" s="25">
        <v>0.5</v>
      </c>
    </row>
    <row r="74" spans="1:7" ht="12.75" customHeight="1" x14ac:dyDescent="0.25">
      <c r="A74" s="92"/>
      <c r="B74" s="9" t="s">
        <v>9</v>
      </c>
      <c r="C74" s="6"/>
      <c r="D74" s="75">
        <f t="shared" si="4"/>
        <v>0.3</v>
      </c>
      <c r="E74" s="75">
        <v>0.3</v>
      </c>
      <c r="F74" s="7"/>
      <c r="G74" s="25"/>
    </row>
    <row r="75" spans="1:7" x14ac:dyDescent="0.25">
      <c r="A75" s="92"/>
      <c r="B75" s="11" t="s">
        <v>23</v>
      </c>
      <c r="C75" s="6" t="s">
        <v>28</v>
      </c>
      <c r="D75" s="7">
        <f t="shared" si="4"/>
        <v>0.2</v>
      </c>
      <c r="E75" s="7">
        <v>0.2</v>
      </c>
      <c r="F75" s="7"/>
      <c r="G75" s="25"/>
    </row>
    <row r="76" spans="1:7" x14ac:dyDescent="0.25">
      <c r="A76" s="93"/>
      <c r="B76" s="5" t="s">
        <v>15</v>
      </c>
      <c r="C76" s="6" t="s">
        <v>29</v>
      </c>
      <c r="D76" s="7">
        <f t="shared" si="4"/>
        <v>0.1</v>
      </c>
      <c r="E76" s="7">
        <v>0.1</v>
      </c>
      <c r="F76" s="26"/>
      <c r="G76" s="24"/>
    </row>
    <row r="77" spans="1:7" x14ac:dyDescent="0.25">
      <c r="A77" s="91" t="s">
        <v>42</v>
      </c>
      <c r="B77" s="58" t="s">
        <v>43</v>
      </c>
      <c r="C77" s="59"/>
      <c r="D77" s="60">
        <f t="shared" si="4"/>
        <v>6.4</v>
      </c>
      <c r="E77" s="60">
        <f>SUM(E78+E82+E85+E86:E86)</f>
        <v>4.9000000000000004</v>
      </c>
      <c r="F77" s="61">
        <f>SUM(F78+F82+F85+F86:F86)</f>
        <v>0</v>
      </c>
      <c r="G77" s="60">
        <f>SUM(G78+G82+G85+G86:G86)</f>
        <v>1.5</v>
      </c>
    </row>
    <row r="78" spans="1:7" x14ac:dyDescent="0.25">
      <c r="A78" s="92"/>
      <c r="B78" s="5" t="s">
        <v>19</v>
      </c>
      <c r="C78" s="6" t="s">
        <v>16</v>
      </c>
      <c r="D78" s="7">
        <f t="shared" si="4"/>
        <v>2.6</v>
      </c>
      <c r="E78" s="25">
        <f>SUM(E79:E81)</f>
        <v>1.1000000000000001</v>
      </c>
      <c r="F78" s="25"/>
      <c r="G78" s="25">
        <f>SUM(G79:G80)</f>
        <v>1.5</v>
      </c>
    </row>
    <row r="79" spans="1:7" ht="12.75" customHeight="1" x14ac:dyDescent="0.25">
      <c r="A79" s="92"/>
      <c r="B79" s="9" t="s">
        <v>20</v>
      </c>
      <c r="C79" s="6"/>
      <c r="D79" s="75">
        <f t="shared" si="4"/>
        <v>0.6</v>
      </c>
      <c r="E79" s="75">
        <v>0.6</v>
      </c>
      <c r="F79" s="75"/>
      <c r="G79" s="75"/>
    </row>
    <row r="80" spans="1:7" ht="12.75" customHeight="1" x14ac:dyDescent="0.25">
      <c r="A80" s="92"/>
      <c r="B80" s="9" t="s">
        <v>22</v>
      </c>
      <c r="C80" s="6"/>
      <c r="D80" s="75">
        <f t="shared" si="4"/>
        <v>1.5</v>
      </c>
      <c r="E80" s="75"/>
      <c r="F80" s="75"/>
      <c r="G80" s="75">
        <v>1.5</v>
      </c>
    </row>
    <row r="81" spans="1:7" ht="12.75" customHeight="1" x14ac:dyDescent="0.25">
      <c r="A81" s="92"/>
      <c r="B81" s="9" t="s">
        <v>9</v>
      </c>
      <c r="C81" s="6"/>
      <c r="D81" s="75">
        <f t="shared" si="4"/>
        <v>0.5</v>
      </c>
      <c r="E81" s="75">
        <v>0.5</v>
      </c>
      <c r="F81" s="75"/>
      <c r="G81" s="75"/>
    </row>
    <row r="82" spans="1:7" x14ac:dyDescent="0.25">
      <c r="A82" s="92"/>
      <c r="B82" s="5" t="s">
        <v>19</v>
      </c>
      <c r="C82" s="6" t="s">
        <v>28</v>
      </c>
      <c r="D82" s="7">
        <f t="shared" si="4"/>
        <v>3.3000000000000003</v>
      </c>
      <c r="E82" s="7">
        <f>SUM(E83:E84)</f>
        <v>3.3000000000000003</v>
      </c>
      <c r="F82" s="7"/>
      <c r="G82" s="7"/>
    </row>
    <row r="83" spans="1:7" ht="12.75" customHeight="1" x14ac:dyDescent="0.25">
      <c r="A83" s="92"/>
      <c r="B83" s="9" t="s">
        <v>20</v>
      </c>
      <c r="C83" s="6"/>
      <c r="D83" s="75">
        <f t="shared" ref="D83:D85" si="9">SUM(G83+E83)</f>
        <v>0.2</v>
      </c>
      <c r="E83" s="75">
        <v>0.2</v>
      </c>
      <c r="F83" s="75"/>
      <c r="G83" s="75"/>
    </row>
    <row r="84" spans="1:7" ht="12.75" customHeight="1" x14ac:dyDescent="0.25">
      <c r="A84" s="92"/>
      <c r="B84" s="9" t="s">
        <v>22</v>
      </c>
      <c r="C84" s="6"/>
      <c r="D84" s="75">
        <f t="shared" si="9"/>
        <v>3.1</v>
      </c>
      <c r="E84" s="75">
        <v>3.1</v>
      </c>
      <c r="F84" s="75"/>
      <c r="G84" s="75"/>
    </row>
    <row r="85" spans="1:7" x14ac:dyDescent="0.25">
      <c r="A85" s="92"/>
      <c r="B85" s="11" t="s">
        <v>23</v>
      </c>
      <c r="C85" s="6" t="s">
        <v>28</v>
      </c>
      <c r="D85" s="7">
        <f t="shared" si="9"/>
        <v>0.4</v>
      </c>
      <c r="E85" s="7">
        <v>0.4</v>
      </c>
      <c r="F85" s="25"/>
      <c r="G85" s="25"/>
    </row>
    <row r="86" spans="1:7" x14ac:dyDescent="0.25">
      <c r="A86" s="93"/>
      <c r="B86" s="5" t="s">
        <v>15</v>
      </c>
      <c r="C86" s="6" t="s">
        <v>29</v>
      </c>
      <c r="D86" s="7">
        <f t="shared" si="4"/>
        <v>0.1</v>
      </c>
      <c r="E86" s="7">
        <v>0.1</v>
      </c>
      <c r="F86" s="26"/>
      <c r="G86" s="24"/>
    </row>
    <row r="87" spans="1:7" x14ac:dyDescent="0.25">
      <c r="A87" s="91" t="s">
        <v>44</v>
      </c>
      <c r="B87" s="58" t="s">
        <v>45</v>
      </c>
      <c r="C87" s="59"/>
      <c r="D87" s="60">
        <f t="shared" si="4"/>
        <v>3.2</v>
      </c>
      <c r="E87" s="60">
        <f>SUM(E93+E92+E89+E88)</f>
        <v>1.7000000000000002</v>
      </c>
      <c r="F87" s="61">
        <f>SUM(F88:F93)</f>
        <v>0</v>
      </c>
      <c r="G87" s="60">
        <f>SUM(G88+G89+G92+G93+F87)</f>
        <v>1.5</v>
      </c>
    </row>
    <row r="88" spans="1:7" x14ac:dyDescent="0.25">
      <c r="A88" s="92"/>
      <c r="B88" s="5" t="s">
        <v>15</v>
      </c>
      <c r="C88" s="6" t="s">
        <v>16</v>
      </c>
      <c r="D88" s="7">
        <f t="shared" si="4"/>
        <v>0.4</v>
      </c>
      <c r="E88" s="7">
        <v>0.4</v>
      </c>
      <c r="F88" s="7"/>
      <c r="G88" s="7"/>
    </row>
    <row r="89" spans="1:7" x14ac:dyDescent="0.25">
      <c r="A89" s="92"/>
      <c r="B89" s="5" t="s">
        <v>19</v>
      </c>
      <c r="C89" s="6" t="s">
        <v>28</v>
      </c>
      <c r="D89" s="7">
        <f t="shared" ref="D89:D91" si="10">SUM(G89+E89)</f>
        <v>1.8</v>
      </c>
      <c r="E89" s="7">
        <f t="shared" ref="E89" si="11">SUM(E90:E91)</f>
        <v>0.3</v>
      </c>
      <c r="F89" s="7"/>
      <c r="G89" s="7">
        <f>SUM(G90:G91)</f>
        <v>1.5</v>
      </c>
    </row>
    <row r="90" spans="1:7" ht="12.75" customHeight="1" x14ac:dyDescent="0.25">
      <c r="A90" s="92"/>
      <c r="B90" s="9" t="s">
        <v>20</v>
      </c>
      <c r="C90" s="6"/>
      <c r="D90" s="75">
        <f t="shared" si="10"/>
        <v>0.3</v>
      </c>
      <c r="E90" s="75">
        <v>0.3</v>
      </c>
      <c r="F90" s="75"/>
      <c r="G90" s="75"/>
    </row>
    <row r="91" spans="1:7" ht="12.75" customHeight="1" x14ac:dyDescent="0.25">
      <c r="A91" s="92"/>
      <c r="B91" s="9" t="s">
        <v>22</v>
      </c>
      <c r="C91" s="6"/>
      <c r="D91" s="75">
        <f t="shared" si="10"/>
        <v>1.5</v>
      </c>
      <c r="E91" s="75"/>
      <c r="F91" s="75"/>
      <c r="G91" s="75">
        <v>1.5</v>
      </c>
    </row>
    <row r="92" spans="1:7" x14ac:dyDescent="0.25">
      <c r="A92" s="92"/>
      <c r="B92" s="11" t="s">
        <v>23</v>
      </c>
      <c r="C92" s="6" t="s">
        <v>28</v>
      </c>
      <c r="D92" s="7">
        <f t="shared" si="4"/>
        <v>0.9</v>
      </c>
      <c r="E92" s="7">
        <v>0.9</v>
      </c>
      <c r="F92" s="7"/>
      <c r="G92" s="7"/>
    </row>
    <row r="93" spans="1:7" x14ac:dyDescent="0.25">
      <c r="A93" s="93"/>
      <c r="B93" s="5" t="s">
        <v>15</v>
      </c>
      <c r="C93" s="6" t="s">
        <v>29</v>
      </c>
      <c r="D93" s="7">
        <f t="shared" si="4"/>
        <v>0.1</v>
      </c>
      <c r="E93" s="7">
        <v>0.1</v>
      </c>
      <c r="F93" s="26"/>
      <c r="G93" s="24"/>
    </row>
    <row r="94" spans="1:7" x14ac:dyDescent="0.25">
      <c r="A94" s="91" t="s">
        <v>46</v>
      </c>
      <c r="B94" s="58" t="s">
        <v>47</v>
      </c>
      <c r="C94" s="59"/>
      <c r="D94" s="60">
        <f t="shared" si="4"/>
        <v>16.3</v>
      </c>
      <c r="E94" s="60">
        <f t="shared" ref="E94:F94" si="12">SUM(E95+E96+E100+E101)</f>
        <v>4.8999999999999995</v>
      </c>
      <c r="F94" s="61">
        <f t="shared" si="12"/>
        <v>0</v>
      </c>
      <c r="G94" s="60">
        <f>SUM(G95+G96+G100+G101)</f>
        <v>11.4</v>
      </c>
    </row>
    <row r="95" spans="1:7" x14ac:dyDescent="0.25">
      <c r="A95" s="92"/>
      <c r="B95" s="5" t="s">
        <v>15</v>
      </c>
      <c r="C95" s="6" t="s">
        <v>16</v>
      </c>
      <c r="D95" s="7">
        <f t="shared" si="4"/>
        <v>1</v>
      </c>
      <c r="E95" s="7">
        <v>1</v>
      </c>
      <c r="F95" s="25"/>
      <c r="G95" s="25"/>
    </row>
    <row r="96" spans="1:7" x14ac:dyDescent="0.25">
      <c r="A96" s="92"/>
      <c r="B96" s="5" t="s">
        <v>25</v>
      </c>
      <c r="C96" s="6" t="s">
        <v>28</v>
      </c>
      <c r="D96" s="7">
        <f t="shared" si="4"/>
        <v>13.100000000000001</v>
      </c>
      <c r="E96" s="7">
        <f>SUM(E97:E99)</f>
        <v>1.7000000000000002</v>
      </c>
      <c r="F96" s="7"/>
      <c r="G96" s="7">
        <f t="shared" ref="G96" si="13">SUM(G97:G98)</f>
        <v>11.4</v>
      </c>
    </row>
    <row r="97" spans="1:7" ht="12.75" customHeight="1" x14ac:dyDescent="0.25">
      <c r="A97" s="92"/>
      <c r="B97" s="9" t="s">
        <v>20</v>
      </c>
      <c r="C97" s="10"/>
      <c r="D97" s="15">
        <f t="shared" si="4"/>
        <v>0.2</v>
      </c>
      <c r="E97" s="15">
        <v>0.2</v>
      </c>
      <c r="F97" s="15"/>
      <c r="G97" s="15"/>
    </row>
    <row r="98" spans="1:7" ht="12.75" customHeight="1" x14ac:dyDescent="0.25">
      <c r="A98" s="92"/>
      <c r="B98" s="9" t="s">
        <v>22</v>
      </c>
      <c r="C98" s="10"/>
      <c r="D98" s="15">
        <f t="shared" si="4"/>
        <v>12.3</v>
      </c>
      <c r="E98" s="15">
        <v>0.9</v>
      </c>
      <c r="F98" s="15"/>
      <c r="G98" s="15">
        <v>11.4</v>
      </c>
    </row>
    <row r="99" spans="1:7" ht="12.75" customHeight="1" x14ac:dyDescent="0.25">
      <c r="A99" s="92"/>
      <c r="B99" s="9" t="s">
        <v>9</v>
      </c>
      <c r="C99" s="6"/>
      <c r="D99" s="75">
        <f t="shared" ref="D99" si="14">SUM(G99+E99)</f>
        <v>0.6</v>
      </c>
      <c r="E99" s="75">
        <v>0.6</v>
      </c>
      <c r="F99" s="15"/>
      <c r="G99" s="15"/>
    </row>
    <row r="100" spans="1:7" x14ac:dyDescent="0.25">
      <c r="A100" s="92"/>
      <c r="B100" s="11" t="s">
        <v>23</v>
      </c>
      <c r="C100" s="6" t="s">
        <v>28</v>
      </c>
      <c r="D100" s="7">
        <f t="shared" si="4"/>
        <v>1.4</v>
      </c>
      <c r="E100" s="7">
        <v>1.4</v>
      </c>
      <c r="F100" s="25"/>
      <c r="G100" s="25"/>
    </row>
    <row r="101" spans="1:7" x14ac:dyDescent="0.25">
      <c r="A101" s="93"/>
      <c r="B101" s="5" t="s">
        <v>15</v>
      </c>
      <c r="C101" s="6" t="s">
        <v>29</v>
      </c>
      <c r="D101" s="7">
        <f t="shared" ref="D101" si="15">SUM(G101+E101)</f>
        <v>0.8</v>
      </c>
      <c r="E101" s="7">
        <v>0.8</v>
      </c>
      <c r="F101" s="26"/>
      <c r="G101" s="24"/>
    </row>
    <row r="102" spans="1:7" x14ac:dyDescent="0.25">
      <c r="A102" s="91" t="s">
        <v>48</v>
      </c>
      <c r="B102" s="58" t="s">
        <v>49</v>
      </c>
      <c r="C102" s="59"/>
      <c r="D102" s="60">
        <f t="shared" si="4"/>
        <v>23.1</v>
      </c>
      <c r="E102" s="60">
        <f>SUM(E103+E105+E108+E104)</f>
        <v>15.600000000000001</v>
      </c>
      <c r="F102" s="61">
        <f>SUM(F103+F105+F108)</f>
        <v>0</v>
      </c>
      <c r="G102" s="60">
        <f>SUM(G103+G105+G108+G104)</f>
        <v>7.5</v>
      </c>
    </row>
    <row r="103" spans="1:7" x14ac:dyDescent="0.25">
      <c r="A103" s="92"/>
      <c r="B103" s="5" t="s">
        <v>15</v>
      </c>
      <c r="C103" s="6" t="s">
        <v>16</v>
      </c>
      <c r="D103" s="7">
        <f t="shared" si="4"/>
        <v>1.4</v>
      </c>
      <c r="E103" s="7">
        <v>1.4</v>
      </c>
      <c r="F103" s="7"/>
      <c r="G103" s="7"/>
    </row>
    <row r="104" spans="1:7" ht="26.25" x14ac:dyDescent="0.25">
      <c r="A104" s="92"/>
      <c r="B104" s="19" t="s">
        <v>163</v>
      </c>
      <c r="C104" s="6" t="s">
        <v>26</v>
      </c>
      <c r="D104" s="7">
        <f t="shared" si="4"/>
        <v>5</v>
      </c>
      <c r="E104" s="20"/>
      <c r="F104" s="75"/>
      <c r="G104" s="20">
        <v>5</v>
      </c>
    </row>
    <row r="105" spans="1:7" ht="15.75" customHeight="1" x14ac:dyDescent="0.25">
      <c r="A105" s="92"/>
      <c r="B105" s="5" t="s">
        <v>25</v>
      </c>
      <c r="C105" s="6" t="s">
        <v>28</v>
      </c>
      <c r="D105" s="7">
        <f t="shared" si="4"/>
        <v>15.3</v>
      </c>
      <c r="E105" s="7">
        <f>SUM(E106:E107)</f>
        <v>12.8</v>
      </c>
      <c r="F105" s="7"/>
      <c r="G105" s="7">
        <f>SUM(G106:G107)</f>
        <v>2.5</v>
      </c>
    </row>
    <row r="106" spans="1:7" ht="12.75" customHeight="1" x14ac:dyDescent="0.25">
      <c r="A106" s="92"/>
      <c r="B106" s="9" t="s">
        <v>20</v>
      </c>
      <c r="C106" s="6"/>
      <c r="D106" s="15">
        <f t="shared" si="4"/>
        <v>0.3</v>
      </c>
      <c r="E106" s="75">
        <v>0.3</v>
      </c>
      <c r="F106" s="75"/>
      <c r="G106" s="7"/>
    </row>
    <row r="107" spans="1:7" ht="12.75" customHeight="1" x14ac:dyDescent="0.25">
      <c r="A107" s="92"/>
      <c r="B107" s="9" t="s">
        <v>22</v>
      </c>
      <c r="C107" s="6"/>
      <c r="D107" s="15">
        <f t="shared" si="4"/>
        <v>15</v>
      </c>
      <c r="E107" s="75">
        <v>12.5</v>
      </c>
      <c r="F107" s="20"/>
      <c r="G107" s="75">
        <v>2.5</v>
      </c>
    </row>
    <row r="108" spans="1:7" x14ac:dyDescent="0.25">
      <c r="A108" s="92"/>
      <c r="B108" s="11" t="s">
        <v>23</v>
      </c>
      <c r="C108" s="6" t="s">
        <v>28</v>
      </c>
      <c r="D108" s="7">
        <f t="shared" si="4"/>
        <v>1.4</v>
      </c>
      <c r="E108" s="7">
        <v>1.4</v>
      </c>
      <c r="F108" s="25"/>
      <c r="G108" s="25"/>
    </row>
    <row r="109" spans="1:7" x14ac:dyDescent="0.25">
      <c r="A109" s="91" t="s">
        <v>50</v>
      </c>
      <c r="B109" s="58" t="s">
        <v>51</v>
      </c>
      <c r="C109" s="59"/>
      <c r="D109" s="60">
        <f t="shared" si="4"/>
        <v>4.3999999999999995</v>
      </c>
      <c r="E109" s="60">
        <f>SUM(E110+E113+E114+E115)</f>
        <v>4.3999999999999995</v>
      </c>
      <c r="F109" s="61">
        <f>SUM(F110+F113+F114+F115)</f>
        <v>0</v>
      </c>
      <c r="G109" s="61">
        <f>SUM(G110+G113+G114+G115)</f>
        <v>0</v>
      </c>
    </row>
    <row r="110" spans="1:7" x14ac:dyDescent="0.25">
      <c r="A110" s="92"/>
      <c r="B110" s="5" t="s">
        <v>25</v>
      </c>
      <c r="C110" s="6" t="s">
        <v>16</v>
      </c>
      <c r="D110" s="7">
        <f t="shared" si="4"/>
        <v>3.6</v>
      </c>
      <c r="E110" s="7">
        <f>SUM(E111:E112)</f>
        <v>3.6</v>
      </c>
      <c r="F110" s="25"/>
      <c r="G110" s="25"/>
    </row>
    <row r="111" spans="1:7" ht="12.75" customHeight="1" x14ac:dyDescent="0.25">
      <c r="A111" s="92"/>
      <c r="B111" s="9" t="s">
        <v>20</v>
      </c>
      <c r="C111" s="10"/>
      <c r="D111" s="15">
        <f t="shared" si="4"/>
        <v>0.6</v>
      </c>
      <c r="E111" s="15">
        <v>0.6</v>
      </c>
      <c r="F111" s="15"/>
      <c r="G111" s="15"/>
    </row>
    <row r="112" spans="1:7" ht="12.75" customHeight="1" x14ac:dyDescent="0.25">
      <c r="A112" s="92"/>
      <c r="B112" s="9" t="s">
        <v>22</v>
      </c>
      <c r="C112" s="10"/>
      <c r="D112" s="15">
        <f t="shared" si="4"/>
        <v>3</v>
      </c>
      <c r="E112" s="15">
        <v>3</v>
      </c>
      <c r="F112" s="15"/>
      <c r="G112" s="15"/>
    </row>
    <row r="113" spans="1:7" x14ac:dyDescent="0.25">
      <c r="A113" s="92"/>
      <c r="B113" s="5" t="s">
        <v>15</v>
      </c>
      <c r="C113" s="6" t="s">
        <v>28</v>
      </c>
      <c r="D113" s="7">
        <f t="shared" si="4"/>
        <v>0.1</v>
      </c>
      <c r="E113" s="7">
        <v>0.1</v>
      </c>
      <c r="F113" s="25"/>
      <c r="G113" s="25"/>
    </row>
    <row r="114" spans="1:7" x14ac:dyDescent="0.25">
      <c r="A114" s="92"/>
      <c r="B114" s="11" t="s">
        <v>23</v>
      </c>
      <c r="C114" s="6" t="s">
        <v>28</v>
      </c>
      <c r="D114" s="7">
        <f t="shared" si="4"/>
        <v>0.6</v>
      </c>
      <c r="E114" s="7">
        <v>0.6</v>
      </c>
      <c r="F114" s="25"/>
      <c r="G114" s="25"/>
    </row>
    <row r="115" spans="1:7" x14ac:dyDescent="0.25">
      <c r="A115" s="93"/>
      <c r="B115" s="5" t="s">
        <v>15</v>
      </c>
      <c r="C115" s="6" t="s">
        <v>29</v>
      </c>
      <c r="D115" s="7">
        <f t="shared" si="4"/>
        <v>0.1</v>
      </c>
      <c r="E115" s="7">
        <v>0.1</v>
      </c>
      <c r="F115" s="26"/>
      <c r="G115" s="24"/>
    </row>
    <row r="116" spans="1:7" x14ac:dyDescent="0.25">
      <c r="A116" s="91" t="s">
        <v>52</v>
      </c>
      <c r="B116" s="58" t="s">
        <v>53</v>
      </c>
      <c r="C116" s="59"/>
      <c r="D116" s="60">
        <f t="shared" si="4"/>
        <v>1.6</v>
      </c>
      <c r="E116" s="60">
        <f>SUM(E117+E118+E121)</f>
        <v>1.6</v>
      </c>
      <c r="F116" s="61">
        <f>SUM(F117+F118+F121)</f>
        <v>0</v>
      </c>
      <c r="G116" s="61">
        <f>SUM(G117+G118+G121)</f>
        <v>0</v>
      </c>
    </row>
    <row r="117" spans="1:7" x14ac:dyDescent="0.25">
      <c r="A117" s="92"/>
      <c r="B117" s="5" t="s">
        <v>15</v>
      </c>
      <c r="C117" s="6" t="s">
        <v>16</v>
      </c>
      <c r="D117" s="7">
        <f t="shared" si="4"/>
        <v>0.4</v>
      </c>
      <c r="E117" s="7">
        <v>0.4</v>
      </c>
      <c r="F117" s="25"/>
      <c r="G117" s="25"/>
    </row>
    <row r="118" spans="1:7" x14ac:dyDescent="0.25">
      <c r="A118" s="92"/>
      <c r="B118" s="5" t="s">
        <v>25</v>
      </c>
      <c r="C118" s="6" t="s">
        <v>28</v>
      </c>
      <c r="D118" s="7">
        <f t="shared" ref="D118:D120" si="16">SUM(G118+E118)</f>
        <v>1.1000000000000001</v>
      </c>
      <c r="E118" s="7">
        <f>SUM(E119:E120)</f>
        <v>1.1000000000000001</v>
      </c>
      <c r="F118" s="25"/>
      <c r="G118" s="25"/>
    </row>
    <row r="119" spans="1:7" ht="12.75" customHeight="1" x14ac:dyDescent="0.25">
      <c r="A119" s="92"/>
      <c r="B119" s="9" t="s">
        <v>20</v>
      </c>
      <c r="C119" s="10"/>
      <c r="D119" s="15">
        <f t="shared" si="16"/>
        <v>0.1</v>
      </c>
      <c r="E119" s="15">
        <v>0.1</v>
      </c>
      <c r="F119" s="15"/>
      <c r="G119" s="15"/>
    </row>
    <row r="120" spans="1:7" ht="12.75" customHeight="1" x14ac:dyDescent="0.25">
      <c r="A120" s="92"/>
      <c r="B120" s="9" t="s">
        <v>9</v>
      </c>
      <c r="C120" s="10"/>
      <c r="D120" s="15">
        <f t="shared" si="16"/>
        <v>1</v>
      </c>
      <c r="E120" s="15">
        <v>1</v>
      </c>
      <c r="F120" s="15"/>
      <c r="G120" s="15"/>
    </row>
    <row r="121" spans="1:7" x14ac:dyDescent="0.25">
      <c r="A121" s="92"/>
      <c r="B121" s="11" t="s">
        <v>23</v>
      </c>
      <c r="C121" s="6" t="s">
        <v>28</v>
      </c>
      <c r="D121" s="7">
        <f t="shared" si="4"/>
        <v>0.1</v>
      </c>
      <c r="E121" s="7">
        <v>0.1</v>
      </c>
      <c r="F121" s="25"/>
      <c r="G121" s="25"/>
    </row>
    <row r="122" spans="1:7" x14ac:dyDescent="0.25">
      <c r="A122" s="91" t="s">
        <v>54</v>
      </c>
      <c r="B122" s="58" t="s">
        <v>55</v>
      </c>
      <c r="C122" s="59"/>
      <c r="D122" s="60">
        <f t="shared" si="4"/>
        <v>89.2</v>
      </c>
      <c r="E122" s="60">
        <f>SUM(E123+E127+E131+E132)</f>
        <v>4.5</v>
      </c>
      <c r="F122" s="61">
        <f>SUM(F123+F127+F131+F132)</f>
        <v>0</v>
      </c>
      <c r="G122" s="60">
        <f>SUM(G123+G127+G131+G132)</f>
        <v>84.7</v>
      </c>
    </row>
    <row r="123" spans="1:7" x14ac:dyDescent="0.25">
      <c r="A123" s="92"/>
      <c r="B123" s="5" t="s">
        <v>25</v>
      </c>
      <c r="C123" s="6" t="s">
        <v>16</v>
      </c>
      <c r="D123" s="7">
        <f t="shared" si="4"/>
        <v>23.4</v>
      </c>
      <c r="E123" s="7">
        <f>SUM(E124:E126)</f>
        <v>1.4</v>
      </c>
      <c r="F123" s="7"/>
      <c r="G123" s="7">
        <f t="shared" ref="G123" si="17">SUM(G124:G125)</f>
        <v>22</v>
      </c>
    </row>
    <row r="124" spans="1:7" ht="12.75" customHeight="1" x14ac:dyDescent="0.25">
      <c r="A124" s="92"/>
      <c r="B124" s="9" t="s">
        <v>20</v>
      </c>
      <c r="C124" s="10"/>
      <c r="D124" s="15">
        <f t="shared" si="4"/>
        <v>0.6</v>
      </c>
      <c r="E124" s="15">
        <v>0.6</v>
      </c>
      <c r="F124" s="15"/>
      <c r="G124" s="15"/>
    </row>
    <row r="125" spans="1:7" ht="12.75" customHeight="1" x14ac:dyDescent="0.25">
      <c r="A125" s="92"/>
      <c r="B125" s="9" t="s">
        <v>22</v>
      </c>
      <c r="C125" s="10"/>
      <c r="D125" s="15">
        <f t="shared" si="4"/>
        <v>22</v>
      </c>
      <c r="E125" s="15"/>
      <c r="F125" s="15"/>
      <c r="G125" s="15">
        <v>22</v>
      </c>
    </row>
    <row r="126" spans="1:7" ht="12.75" customHeight="1" x14ac:dyDescent="0.25">
      <c r="A126" s="92"/>
      <c r="B126" s="9" t="s">
        <v>9</v>
      </c>
      <c r="C126" s="10"/>
      <c r="D126" s="15">
        <f t="shared" si="4"/>
        <v>0.8</v>
      </c>
      <c r="E126" s="15">
        <v>0.8</v>
      </c>
      <c r="F126" s="15"/>
      <c r="G126" s="15"/>
    </row>
    <row r="127" spans="1:7" x14ac:dyDescent="0.25">
      <c r="A127" s="92"/>
      <c r="B127" s="5" t="s">
        <v>25</v>
      </c>
      <c r="C127" s="6" t="s">
        <v>28</v>
      </c>
      <c r="D127" s="7">
        <f t="shared" si="4"/>
        <v>65</v>
      </c>
      <c r="E127" s="7">
        <f>SUM(E128:E130)</f>
        <v>2.3000000000000003</v>
      </c>
      <c r="F127" s="7"/>
      <c r="G127" s="7">
        <f>SUM(G128:G130)</f>
        <v>62.7</v>
      </c>
    </row>
    <row r="128" spans="1:7" ht="12.75" customHeight="1" x14ac:dyDescent="0.25">
      <c r="A128" s="92"/>
      <c r="B128" s="9" t="s">
        <v>20</v>
      </c>
      <c r="C128" s="10"/>
      <c r="D128" s="15">
        <f t="shared" si="4"/>
        <v>0.2</v>
      </c>
      <c r="E128" s="15">
        <v>0.2</v>
      </c>
      <c r="F128" s="15"/>
      <c r="G128" s="15"/>
    </row>
    <row r="129" spans="1:7" ht="12.75" customHeight="1" x14ac:dyDescent="0.25">
      <c r="A129" s="92"/>
      <c r="B129" s="9" t="s">
        <v>22</v>
      </c>
      <c r="C129" s="10"/>
      <c r="D129" s="15">
        <f t="shared" si="4"/>
        <v>62.7</v>
      </c>
      <c r="E129" s="15"/>
      <c r="F129" s="15"/>
      <c r="G129" s="15">
        <v>62.7</v>
      </c>
    </row>
    <row r="130" spans="1:7" ht="12.75" customHeight="1" x14ac:dyDescent="0.25">
      <c r="A130" s="92"/>
      <c r="B130" s="9" t="s">
        <v>9</v>
      </c>
      <c r="C130" s="10"/>
      <c r="D130" s="15">
        <f t="shared" si="4"/>
        <v>2.1</v>
      </c>
      <c r="E130" s="15">
        <v>2.1</v>
      </c>
      <c r="F130" s="15"/>
      <c r="G130" s="15"/>
    </row>
    <row r="131" spans="1:7" x14ac:dyDescent="0.25">
      <c r="A131" s="92"/>
      <c r="B131" s="11" t="s">
        <v>23</v>
      </c>
      <c r="C131" s="6" t="s">
        <v>28</v>
      </c>
      <c r="D131" s="7">
        <f t="shared" si="4"/>
        <v>0.7</v>
      </c>
      <c r="E131" s="7">
        <v>0.7</v>
      </c>
      <c r="F131" s="25"/>
      <c r="G131" s="25"/>
    </row>
    <row r="132" spans="1:7" x14ac:dyDescent="0.25">
      <c r="A132" s="93"/>
      <c r="B132" s="5" t="s">
        <v>15</v>
      </c>
      <c r="C132" s="6" t="s">
        <v>29</v>
      </c>
      <c r="D132" s="7">
        <f t="shared" si="4"/>
        <v>0.1</v>
      </c>
      <c r="E132" s="7">
        <v>0.1</v>
      </c>
      <c r="F132" s="26"/>
      <c r="G132" s="24"/>
    </row>
    <row r="133" spans="1:7" x14ac:dyDescent="0.25">
      <c r="A133" s="91" t="s">
        <v>56</v>
      </c>
      <c r="B133" s="58" t="s">
        <v>57</v>
      </c>
      <c r="C133" s="59"/>
      <c r="D133" s="60">
        <f t="shared" si="4"/>
        <v>68.2</v>
      </c>
      <c r="E133" s="60">
        <f>SUM(E134+E137+E140+E141)</f>
        <v>14.299999999999999</v>
      </c>
      <c r="F133" s="61">
        <f>SUM(F134+F137+F140+F141)</f>
        <v>0</v>
      </c>
      <c r="G133" s="60">
        <f>SUM(G134+G137+G140+G141)</f>
        <v>53.9</v>
      </c>
    </row>
    <row r="134" spans="1:7" x14ac:dyDescent="0.25">
      <c r="A134" s="92"/>
      <c r="B134" s="5" t="s">
        <v>25</v>
      </c>
      <c r="C134" s="6" t="s">
        <v>16</v>
      </c>
      <c r="D134" s="7">
        <f t="shared" si="4"/>
        <v>49.8</v>
      </c>
      <c r="E134" s="7">
        <v>0.8</v>
      </c>
      <c r="F134" s="7"/>
      <c r="G134" s="7">
        <f>SUM(G135:G136)</f>
        <v>49</v>
      </c>
    </row>
    <row r="135" spans="1:7" ht="12.75" customHeight="1" x14ac:dyDescent="0.25">
      <c r="A135" s="92"/>
      <c r="B135" s="9" t="s">
        <v>20</v>
      </c>
      <c r="C135" s="6"/>
      <c r="D135" s="75">
        <f t="shared" si="4"/>
        <v>0.8</v>
      </c>
      <c r="E135" s="75">
        <v>0.8</v>
      </c>
      <c r="F135" s="75"/>
      <c r="G135" s="75"/>
    </row>
    <row r="136" spans="1:7" ht="12.75" customHeight="1" x14ac:dyDescent="0.25">
      <c r="A136" s="92"/>
      <c r="B136" s="9" t="s">
        <v>22</v>
      </c>
      <c r="C136" s="6"/>
      <c r="D136" s="75">
        <f t="shared" si="4"/>
        <v>49</v>
      </c>
      <c r="E136" s="75"/>
      <c r="F136" s="75"/>
      <c r="G136" s="75">
        <v>49</v>
      </c>
    </row>
    <row r="137" spans="1:7" x14ac:dyDescent="0.25">
      <c r="A137" s="92"/>
      <c r="B137" s="5" t="s">
        <v>25</v>
      </c>
      <c r="C137" s="6" t="s">
        <v>28</v>
      </c>
      <c r="D137" s="7">
        <f t="shared" si="4"/>
        <v>15</v>
      </c>
      <c r="E137" s="7">
        <f>SUM(E138:E139)</f>
        <v>10.1</v>
      </c>
      <c r="F137" s="7"/>
      <c r="G137" s="7">
        <f t="shared" ref="G137" si="18">SUM(G138:G139)</f>
        <v>4.9000000000000004</v>
      </c>
    </row>
    <row r="138" spans="1:7" ht="12.75" customHeight="1" x14ac:dyDescent="0.25">
      <c r="A138" s="92"/>
      <c r="B138" s="9" t="s">
        <v>20</v>
      </c>
      <c r="C138" s="10"/>
      <c r="D138" s="15">
        <f t="shared" si="4"/>
        <v>0.1</v>
      </c>
      <c r="E138" s="15">
        <v>0.1</v>
      </c>
      <c r="F138" s="15"/>
      <c r="G138" s="15"/>
    </row>
    <row r="139" spans="1:7" ht="12.75" customHeight="1" x14ac:dyDescent="0.25">
      <c r="A139" s="92"/>
      <c r="B139" s="9" t="s">
        <v>22</v>
      </c>
      <c r="C139" s="10"/>
      <c r="D139" s="15">
        <f t="shared" si="4"/>
        <v>14.9</v>
      </c>
      <c r="E139" s="15">
        <v>10</v>
      </c>
      <c r="F139" s="15"/>
      <c r="G139" s="15">
        <v>4.9000000000000004</v>
      </c>
    </row>
    <row r="140" spans="1:7" x14ac:dyDescent="0.25">
      <c r="A140" s="92"/>
      <c r="B140" s="11" t="s">
        <v>23</v>
      </c>
      <c r="C140" s="6" t="s">
        <v>28</v>
      </c>
      <c r="D140" s="7">
        <f t="shared" si="4"/>
        <v>3.3</v>
      </c>
      <c r="E140" s="7">
        <v>3.3</v>
      </c>
      <c r="F140" s="25"/>
      <c r="G140" s="25"/>
    </row>
    <row r="141" spans="1:7" x14ac:dyDescent="0.25">
      <c r="A141" s="93"/>
      <c r="B141" s="5" t="s">
        <v>15</v>
      </c>
      <c r="C141" s="6" t="s">
        <v>29</v>
      </c>
      <c r="D141" s="7">
        <f t="shared" si="4"/>
        <v>0.1</v>
      </c>
      <c r="E141" s="7">
        <v>0.1</v>
      </c>
      <c r="F141" s="26"/>
      <c r="G141" s="24"/>
    </row>
    <row r="142" spans="1:7" x14ac:dyDescent="0.25">
      <c r="A142" s="90" t="s">
        <v>58</v>
      </c>
      <c r="B142" s="62" t="s">
        <v>59</v>
      </c>
      <c r="C142" s="63"/>
      <c r="D142" s="60">
        <f t="shared" si="4"/>
        <v>46.2</v>
      </c>
      <c r="E142" s="60">
        <f>SUM(E143)</f>
        <v>46.2</v>
      </c>
      <c r="F142" s="61">
        <f>SUM(F143)</f>
        <v>0</v>
      </c>
      <c r="G142" s="61">
        <f>SUM(G143)</f>
        <v>0</v>
      </c>
    </row>
    <row r="143" spans="1:7" x14ac:dyDescent="0.25">
      <c r="A143" s="90"/>
      <c r="B143" s="5" t="s">
        <v>25</v>
      </c>
      <c r="C143" s="6" t="s">
        <v>24</v>
      </c>
      <c r="D143" s="7">
        <f t="shared" si="4"/>
        <v>46.2</v>
      </c>
      <c r="E143" s="7">
        <f>SUM(E144:E145)</f>
        <v>46.2</v>
      </c>
      <c r="F143" s="7"/>
      <c r="G143" s="7"/>
    </row>
    <row r="144" spans="1:7" ht="12.75" customHeight="1" x14ac:dyDescent="0.25">
      <c r="A144" s="90"/>
      <c r="B144" s="9" t="s">
        <v>20</v>
      </c>
      <c r="C144" s="10"/>
      <c r="D144" s="15">
        <f t="shared" si="4"/>
        <v>6.2</v>
      </c>
      <c r="E144" s="15">
        <v>6.2</v>
      </c>
      <c r="F144" s="16"/>
      <c r="G144" s="16"/>
    </row>
    <row r="145" spans="1:7" ht="12.75" customHeight="1" x14ac:dyDescent="0.25">
      <c r="A145" s="90"/>
      <c r="B145" s="9" t="s">
        <v>22</v>
      </c>
      <c r="C145" s="10"/>
      <c r="D145" s="15">
        <f t="shared" si="4"/>
        <v>40</v>
      </c>
      <c r="E145" s="15">
        <v>40</v>
      </c>
      <c r="F145" s="16"/>
      <c r="G145" s="15"/>
    </row>
    <row r="146" spans="1:7" x14ac:dyDescent="0.25">
      <c r="A146" s="91" t="s">
        <v>60</v>
      </c>
      <c r="B146" s="62" t="s">
        <v>61</v>
      </c>
      <c r="C146" s="63"/>
      <c r="D146" s="60">
        <f t="shared" ref="D146:D189" si="19">SUM(G146+E146)</f>
        <v>76.2</v>
      </c>
      <c r="E146" s="60">
        <f>SUM(E147)</f>
        <v>26.2</v>
      </c>
      <c r="F146" s="61">
        <f>SUM(F147:F147)</f>
        <v>0</v>
      </c>
      <c r="G146" s="60">
        <f>SUM(G147:G147)</f>
        <v>50</v>
      </c>
    </row>
    <row r="147" spans="1:7" x14ac:dyDescent="0.25">
      <c r="A147" s="92"/>
      <c r="B147" s="5" t="s">
        <v>25</v>
      </c>
      <c r="C147" s="6" t="s">
        <v>24</v>
      </c>
      <c r="D147" s="7">
        <f t="shared" si="19"/>
        <v>76.2</v>
      </c>
      <c r="E147" s="7">
        <f>SUM(E148:E149)</f>
        <v>26.2</v>
      </c>
      <c r="F147" s="7"/>
      <c r="G147" s="7">
        <f t="shared" ref="G147" si="20">SUM(G148:G149)</f>
        <v>50</v>
      </c>
    </row>
    <row r="148" spans="1:7" ht="12.75" customHeight="1" x14ac:dyDescent="0.25">
      <c r="A148" s="92"/>
      <c r="B148" s="9" t="s">
        <v>20</v>
      </c>
      <c r="C148" s="10"/>
      <c r="D148" s="15">
        <f t="shared" si="19"/>
        <v>11.2</v>
      </c>
      <c r="E148" s="15">
        <v>11.2</v>
      </c>
      <c r="F148" s="16"/>
      <c r="G148" s="16"/>
    </row>
    <row r="149" spans="1:7" ht="12.75" customHeight="1" x14ac:dyDescent="0.25">
      <c r="A149" s="93"/>
      <c r="B149" s="9" t="s">
        <v>22</v>
      </c>
      <c r="C149" s="10"/>
      <c r="D149" s="15">
        <f t="shared" si="19"/>
        <v>65</v>
      </c>
      <c r="E149" s="15">
        <v>15</v>
      </c>
      <c r="F149" s="16"/>
      <c r="G149" s="15">
        <v>50</v>
      </c>
    </row>
    <row r="150" spans="1:7" x14ac:dyDescent="0.25">
      <c r="A150" s="90" t="s">
        <v>62</v>
      </c>
      <c r="B150" s="62" t="s">
        <v>63</v>
      </c>
      <c r="C150" s="63"/>
      <c r="D150" s="60">
        <f t="shared" si="19"/>
        <v>26.6</v>
      </c>
      <c r="E150" s="60">
        <f>SUM(E151+E154)</f>
        <v>26.6</v>
      </c>
      <c r="F150" s="61">
        <f>SUM(F151+F154)</f>
        <v>0</v>
      </c>
      <c r="G150" s="61">
        <f>SUM(G151+G154)</f>
        <v>0</v>
      </c>
    </row>
    <row r="151" spans="1:7" x14ac:dyDescent="0.25">
      <c r="A151" s="90"/>
      <c r="B151" s="5" t="s">
        <v>25</v>
      </c>
      <c r="C151" s="6" t="s">
        <v>24</v>
      </c>
      <c r="D151" s="7">
        <f t="shared" si="19"/>
        <v>24.6</v>
      </c>
      <c r="E151" s="7">
        <f>SUM(E152:E153)</f>
        <v>24.6</v>
      </c>
      <c r="F151" s="7"/>
      <c r="G151" s="7"/>
    </row>
    <row r="152" spans="1:7" ht="12.75" customHeight="1" x14ac:dyDescent="0.25">
      <c r="A152" s="90"/>
      <c r="B152" s="9" t="s">
        <v>20</v>
      </c>
      <c r="C152" s="10"/>
      <c r="D152" s="15">
        <f t="shared" si="19"/>
        <v>4.5999999999999996</v>
      </c>
      <c r="E152" s="15">
        <v>4.5999999999999996</v>
      </c>
      <c r="F152" s="16"/>
      <c r="G152" s="16"/>
    </row>
    <row r="153" spans="1:7" ht="12.75" customHeight="1" x14ac:dyDescent="0.25">
      <c r="A153" s="90"/>
      <c r="B153" s="9" t="s">
        <v>22</v>
      </c>
      <c r="C153" s="10"/>
      <c r="D153" s="15">
        <f t="shared" si="19"/>
        <v>20</v>
      </c>
      <c r="E153" s="15">
        <v>20</v>
      </c>
      <c r="F153" s="16"/>
      <c r="G153" s="15"/>
    </row>
    <row r="154" spans="1:7" x14ac:dyDescent="0.25">
      <c r="A154" s="90"/>
      <c r="B154" s="11" t="s">
        <v>23</v>
      </c>
      <c r="C154" s="6" t="s">
        <v>24</v>
      </c>
      <c r="D154" s="7">
        <f t="shared" si="19"/>
        <v>2</v>
      </c>
      <c r="E154" s="7">
        <v>2</v>
      </c>
      <c r="F154" s="25"/>
      <c r="G154" s="27"/>
    </row>
    <row r="155" spans="1:7" x14ac:dyDescent="0.25">
      <c r="A155" s="91" t="s">
        <v>64</v>
      </c>
      <c r="B155" s="62" t="s">
        <v>65</v>
      </c>
      <c r="C155" s="63"/>
      <c r="D155" s="60">
        <f t="shared" si="19"/>
        <v>53.1</v>
      </c>
      <c r="E155" s="60">
        <f t="shared" ref="E155:F155" si="21">SUM(E156+E160)</f>
        <v>50.2</v>
      </c>
      <c r="F155" s="61">
        <f t="shared" si="21"/>
        <v>0</v>
      </c>
      <c r="G155" s="60">
        <f>SUM(G156+G160)</f>
        <v>2.9</v>
      </c>
    </row>
    <row r="156" spans="1:7" x14ac:dyDescent="0.25">
      <c r="A156" s="92"/>
      <c r="B156" s="5" t="s">
        <v>25</v>
      </c>
      <c r="C156" s="6" t="s">
        <v>24</v>
      </c>
      <c r="D156" s="7">
        <f>SUM(G156+E156)</f>
        <v>51.4</v>
      </c>
      <c r="E156" s="7">
        <f>SUM(E157:E159)</f>
        <v>48.5</v>
      </c>
      <c r="F156" s="7"/>
      <c r="G156" s="7">
        <f t="shared" ref="G156" si="22">SUM(G157:G159)</f>
        <v>2.9</v>
      </c>
    </row>
    <row r="157" spans="1:7" ht="12.75" customHeight="1" x14ac:dyDescent="0.25">
      <c r="A157" s="92"/>
      <c r="B157" s="9" t="s">
        <v>20</v>
      </c>
      <c r="C157" s="10"/>
      <c r="D157" s="15">
        <f>SUM(G157+E157)</f>
        <v>8.8000000000000007</v>
      </c>
      <c r="E157" s="15">
        <v>8.8000000000000007</v>
      </c>
      <c r="F157" s="16"/>
      <c r="G157" s="16"/>
    </row>
    <row r="158" spans="1:7" ht="12.75" customHeight="1" x14ac:dyDescent="0.25">
      <c r="A158" s="92"/>
      <c r="B158" s="9" t="s">
        <v>22</v>
      </c>
      <c r="C158" s="10"/>
      <c r="D158" s="15">
        <f>SUM(G158+E158)</f>
        <v>34.4</v>
      </c>
      <c r="E158" s="15">
        <v>31.5</v>
      </c>
      <c r="F158" s="16"/>
      <c r="G158" s="15">
        <v>2.9</v>
      </c>
    </row>
    <row r="159" spans="1:7" ht="12.75" customHeight="1" x14ac:dyDescent="0.25">
      <c r="A159" s="92"/>
      <c r="B159" s="9" t="s">
        <v>9</v>
      </c>
      <c r="C159" s="10"/>
      <c r="D159" s="15">
        <f>SUM(G159+E159)</f>
        <v>8.1999999999999993</v>
      </c>
      <c r="E159" s="15">
        <v>8.1999999999999993</v>
      </c>
      <c r="F159" s="16"/>
      <c r="G159" s="15"/>
    </row>
    <row r="160" spans="1:7" ht="15.75" customHeight="1" x14ac:dyDescent="0.25">
      <c r="A160" s="93"/>
      <c r="B160" s="11" t="s">
        <v>23</v>
      </c>
      <c r="C160" s="6" t="s">
        <v>24</v>
      </c>
      <c r="D160" s="7">
        <f t="shared" ref="D160" si="23">SUM(G160+E160)</f>
        <v>1.7</v>
      </c>
      <c r="E160" s="7">
        <v>1.7</v>
      </c>
      <c r="F160" s="25"/>
      <c r="G160" s="27"/>
    </row>
    <row r="161" spans="1:7" x14ac:dyDescent="0.25">
      <c r="A161" s="91" t="s">
        <v>66</v>
      </c>
      <c r="B161" s="62" t="s">
        <v>67</v>
      </c>
      <c r="C161" s="63"/>
      <c r="D161" s="60">
        <f t="shared" si="19"/>
        <v>41.4</v>
      </c>
      <c r="E161" s="60">
        <f>SUM(E162)</f>
        <v>41.4</v>
      </c>
      <c r="F161" s="61">
        <f>SUM(F162)</f>
        <v>0</v>
      </c>
      <c r="G161" s="61">
        <f>SUM(G162)</f>
        <v>0</v>
      </c>
    </row>
    <row r="162" spans="1:7" x14ac:dyDescent="0.25">
      <c r="A162" s="92"/>
      <c r="B162" s="5" t="s">
        <v>25</v>
      </c>
      <c r="C162" s="6" t="s">
        <v>24</v>
      </c>
      <c r="D162" s="7">
        <f t="shared" si="19"/>
        <v>41.4</v>
      </c>
      <c r="E162" s="7">
        <f>SUM(E163:E165)</f>
        <v>41.4</v>
      </c>
      <c r="F162" s="7"/>
      <c r="G162" s="7"/>
    </row>
    <row r="163" spans="1:7" ht="12.75" customHeight="1" x14ac:dyDescent="0.25">
      <c r="A163" s="92"/>
      <c r="B163" s="9" t="s">
        <v>20</v>
      </c>
      <c r="C163" s="10"/>
      <c r="D163" s="15">
        <f t="shared" si="19"/>
        <v>4.8</v>
      </c>
      <c r="E163" s="15">
        <v>4.8</v>
      </c>
      <c r="F163" s="16"/>
      <c r="G163" s="16"/>
    </row>
    <row r="164" spans="1:7" ht="12.75" customHeight="1" x14ac:dyDescent="0.25">
      <c r="A164" s="92"/>
      <c r="B164" s="9" t="s">
        <v>22</v>
      </c>
      <c r="C164" s="10"/>
      <c r="D164" s="15">
        <f t="shared" si="19"/>
        <v>35</v>
      </c>
      <c r="E164" s="15">
        <v>35</v>
      </c>
      <c r="F164" s="16"/>
      <c r="G164" s="15"/>
    </row>
    <row r="165" spans="1:7" ht="12.75" customHeight="1" x14ac:dyDescent="0.25">
      <c r="A165" s="93"/>
      <c r="B165" s="82" t="s">
        <v>9</v>
      </c>
      <c r="C165" s="10"/>
      <c r="D165" s="15">
        <f t="shared" si="19"/>
        <v>1.6</v>
      </c>
      <c r="E165" s="15">
        <v>1.6</v>
      </c>
      <c r="F165" s="16"/>
      <c r="G165" s="15"/>
    </row>
    <row r="166" spans="1:7" x14ac:dyDescent="0.25">
      <c r="A166" s="90" t="s">
        <v>68</v>
      </c>
      <c r="B166" s="62" t="s">
        <v>69</v>
      </c>
      <c r="C166" s="63"/>
      <c r="D166" s="60">
        <f t="shared" ref="D166" si="24">SUM(G166+E166)</f>
        <v>28.7</v>
      </c>
      <c r="E166" s="60">
        <f>SUM(E167+E170)</f>
        <v>24.7</v>
      </c>
      <c r="F166" s="61">
        <f>SUM(F167+F170)</f>
        <v>0</v>
      </c>
      <c r="G166" s="60">
        <f>SUM(G167+G170)</f>
        <v>4</v>
      </c>
    </row>
    <row r="167" spans="1:7" x14ac:dyDescent="0.25">
      <c r="A167" s="90"/>
      <c r="B167" s="5" t="s">
        <v>25</v>
      </c>
      <c r="C167" s="6" t="s">
        <v>24</v>
      </c>
      <c r="D167" s="7">
        <f>SUM(G167+E167)</f>
        <v>24.7</v>
      </c>
      <c r="E167" s="7">
        <f>SUM(E168:E169)</f>
        <v>20.7</v>
      </c>
      <c r="F167" s="7"/>
      <c r="G167" s="7">
        <f t="shared" ref="G167" si="25">SUM(G168:G169)</f>
        <v>4</v>
      </c>
    </row>
    <row r="168" spans="1:7" ht="12.75" customHeight="1" x14ac:dyDescent="0.25">
      <c r="A168" s="90"/>
      <c r="B168" s="9" t="s">
        <v>20</v>
      </c>
      <c r="C168" s="10"/>
      <c r="D168" s="15">
        <f>SUM(G168+E168)</f>
        <v>10.7</v>
      </c>
      <c r="E168" s="15">
        <v>10.7</v>
      </c>
      <c r="F168" s="16"/>
      <c r="G168" s="16"/>
    </row>
    <row r="169" spans="1:7" ht="12.75" customHeight="1" x14ac:dyDescent="0.25">
      <c r="A169" s="90"/>
      <c r="B169" s="9" t="s">
        <v>22</v>
      </c>
      <c r="C169" s="10"/>
      <c r="D169" s="15">
        <f>SUM(G169+E169)</f>
        <v>14</v>
      </c>
      <c r="E169" s="15">
        <v>10</v>
      </c>
      <c r="F169" s="16"/>
      <c r="G169" s="15">
        <v>4</v>
      </c>
    </row>
    <row r="170" spans="1:7" x14ac:dyDescent="0.25">
      <c r="A170" s="90"/>
      <c r="B170" s="11" t="s">
        <v>23</v>
      </c>
      <c r="C170" s="6" t="s">
        <v>24</v>
      </c>
      <c r="D170" s="7">
        <f t="shared" si="19"/>
        <v>4</v>
      </c>
      <c r="E170" s="7">
        <v>4</v>
      </c>
      <c r="F170" s="25"/>
      <c r="G170" s="27"/>
    </row>
    <row r="171" spans="1:7" x14ac:dyDescent="0.25">
      <c r="A171" s="90" t="s">
        <v>70</v>
      </c>
      <c r="B171" s="62" t="s">
        <v>71</v>
      </c>
      <c r="C171" s="63"/>
      <c r="D171" s="60">
        <f t="shared" si="19"/>
        <v>44.6</v>
      </c>
      <c r="E171" s="60">
        <f>SUM(E172+E176)</f>
        <v>44.6</v>
      </c>
      <c r="F171" s="61">
        <f>SUM(F172+F176)</f>
        <v>0</v>
      </c>
      <c r="G171" s="61">
        <f>SUM(G172+G176)</f>
        <v>0</v>
      </c>
    </row>
    <row r="172" spans="1:7" x14ac:dyDescent="0.25">
      <c r="A172" s="90"/>
      <c r="B172" s="5" t="s">
        <v>25</v>
      </c>
      <c r="C172" s="6" t="s">
        <v>24</v>
      </c>
      <c r="D172" s="7">
        <f t="shared" si="19"/>
        <v>43.4</v>
      </c>
      <c r="E172" s="7">
        <f>SUM(E173:E175)</f>
        <v>43.4</v>
      </c>
      <c r="F172" s="7"/>
      <c r="G172" s="23"/>
    </row>
    <row r="173" spans="1:7" ht="12.75" customHeight="1" x14ac:dyDescent="0.25">
      <c r="A173" s="90"/>
      <c r="B173" s="9" t="s">
        <v>20</v>
      </c>
      <c r="C173" s="10"/>
      <c r="D173" s="15">
        <f t="shared" si="19"/>
        <v>17.5</v>
      </c>
      <c r="E173" s="15">
        <v>17.5</v>
      </c>
      <c r="F173" s="16"/>
      <c r="G173" s="16"/>
    </row>
    <row r="174" spans="1:7" ht="12.75" customHeight="1" x14ac:dyDescent="0.25">
      <c r="A174" s="90"/>
      <c r="B174" s="9" t="s">
        <v>22</v>
      </c>
      <c r="C174" s="10"/>
      <c r="D174" s="15">
        <f t="shared" si="19"/>
        <v>20</v>
      </c>
      <c r="E174" s="15">
        <v>20</v>
      </c>
      <c r="F174" s="16"/>
      <c r="G174" s="15"/>
    </row>
    <row r="175" spans="1:7" ht="12.75" customHeight="1" x14ac:dyDescent="0.25">
      <c r="A175" s="90"/>
      <c r="B175" s="9" t="s">
        <v>9</v>
      </c>
      <c r="C175" s="10"/>
      <c r="D175" s="15">
        <f t="shared" si="19"/>
        <v>5.9</v>
      </c>
      <c r="E175" s="15">
        <v>5.9</v>
      </c>
      <c r="F175" s="16"/>
      <c r="G175" s="15"/>
    </row>
    <row r="176" spans="1:7" x14ac:dyDescent="0.25">
      <c r="A176" s="90"/>
      <c r="B176" s="11" t="s">
        <v>23</v>
      </c>
      <c r="C176" s="6" t="s">
        <v>24</v>
      </c>
      <c r="D176" s="7">
        <f t="shared" si="19"/>
        <v>1.2</v>
      </c>
      <c r="E176" s="7">
        <v>1.2</v>
      </c>
      <c r="F176" s="25"/>
      <c r="G176" s="27"/>
    </row>
    <row r="177" spans="1:7" x14ac:dyDescent="0.25">
      <c r="A177" s="91" t="s">
        <v>72</v>
      </c>
      <c r="B177" s="58" t="s">
        <v>73</v>
      </c>
      <c r="C177" s="63"/>
      <c r="D177" s="60">
        <f t="shared" si="19"/>
        <v>9.3999999999999986</v>
      </c>
      <c r="E177" s="60">
        <f t="shared" ref="E177:F177" si="26">SUM(E178)</f>
        <v>8.6999999999999993</v>
      </c>
      <c r="F177" s="61">
        <f t="shared" si="26"/>
        <v>0</v>
      </c>
      <c r="G177" s="60">
        <f>SUM(G178)</f>
        <v>0.7</v>
      </c>
    </row>
    <row r="178" spans="1:7" x14ac:dyDescent="0.25">
      <c r="A178" s="92"/>
      <c r="B178" s="5" t="s">
        <v>25</v>
      </c>
      <c r="D178" s="7">
        <f t="shared" ref="D178:D181" si="27">SUM(G178+E178)</f>
        <v>9.3999999999999986</v>
      </c>
      <c r="E178" s="7">
        <f t="shared" ref="E178" si="28">SUM(E179:E181)</f>
        <v>8.6999999999999993</v>
      </c>
      <c r="F178" s="7"/>
      <c r="G178" s="7">
        <f>SUM(G179:G181)</f>
        <v>0.7</v>
      </c>
    </row>
    <row r="179" spans="1:7" ht="12.75" customHeight="1" x14ac:dyDescent="0.25">
      <c r="A179" s="92"/>
      <c r="B179" s="9" t="s">
        <v>20</v>
      </c>
      <c r="C179" s="6" t="s">
        <v>24</v>
      </c>
      <c r="D179" s="15">
        <f t="shared" si="27"/>
        <v>3.7</v>
      </c>
      <c r="E179" s="15">
        <v>3.7</v>
      </c>
      <c r="F179" s="16"/>
      <c r="G179" s="16"/>
    </row>
    <row r="180" spans="1:7" ht="12.75" customHeight="1" x14ac:dyDescent="0.25">
      <c r="A180" s="92"/>
      <c r="B180" s="9" t="s">
        <v>9</v>
      </c>
      <c r="C180" s="10" t="s">
        <v>24</v>
      </c>
      <c r="D180" s="15">
        <f t="shared" si="27"/>
        <v>5</v>
      </c>
      <c r="E180" s="15">
        <v>5</v>
      </c>
      <c r="F180" s="16"/>
      <c r="G180" s="15"/>
    </row>
    <row r="181" spans="1:7" ht="12.75" customHeight="1" x14ac:dyDescent="0.25">
      <c r="A181" s="92"/>
      <c r="B181" s="9" t="s">
        <v>22</v>
      </c>
      <c r="C181" s="10" t="s">
        <v>28</v>
      </c>
      <c r="D181" s="15">
        <f t="shared" si="27"/>
        <v>0.7</v>
      </c>
      <c r="E181" s="60"/>
      <c r="F181" s="61"/>
      <c r="G181" s="15">
        <v>0.7</v>
      </c>
    </row>
    <row r="182" spans="1:7" x14ac:dyDescent="0.25">
      <c r="A182" s="91" t="s">
        <v>74</v>
      </c>
      <c r="B182" s="58" t="s">
        <v>75</v>
      </c>
      <c r="C182" s="63"/>
      <c r="D182" s="60">
        <f t="shared" si="19"/>
        <v>6.6</v>
      </c>
      <c r="E182" s="60">
        <f>SUM(E183:E184)</f>
        <v>6.6</v>
      </c>
      <c r="F182" s="61">
        <f>SUM(F183:F184)</f>
        <v>0</v>
      </c>
      <c r="G182" s="61">
        <f>SUM(G183:G184)</f>
        <v>0</v>
      </c>
    </row>
    <row r="183" spans="1:7" x14ac:dyDescent="0.25">
      <c r="A183" s="92"/>
      <c r="B183" s="5" t="s">
        <v>15</v>
      </c>
      <c r="C183" s="6" t="s">
        <v>24</v>
      </c>
      <c r="D183" s="7">
        <f t="shared" si="19"/>
        <v>4.5999999999999996</v>
      </c>
      <c r="E183" s="7">
        <v>4.5999999999999996</v>
      </c>
      <c r="F183" s="27"/>
      <c r="G183" s="27"/>
    </row>
    <row r="184" spans="1:7" x14ac:dyDescent="0.25">
      <c r="A184" s="92"/>
      <c r="B184" s="11" t="s">
        <v>23</v>
      </c>
      <c r="C184" s="6" t="s">
        <v>24</v>
      </c>
      <c r="D184" s="7">
        <f t="shared" si="19"/>
        <v>2</v>
      </c>
      <c r="E184" s="7">
        <v>2</v>
      </c>
      <c r="F184" s="27"/>
      <c r="G184" s="27"/>
    </row>
    <row r="185" spans="1:7" x14ac:dyDescent="0.25">
      <c r="A185" s="91" t="s">
        <v>76</v>
      </c>
      <c r="B185" s="58" t="s">
        <v>78</v>
      </c>
      <c r="C185" s="63"/>
      <c r="D185" s="60">
        <f t="shared" si="19"/>
        <v>1.4</v>
      </c>
      <c r="E185" s="60">
        <f>SUM(E186:E187)</f>
        <v>1.4</v>
      </c>
      <c r="F185" s="61">
        <f>SUM(F186:F187)</f>
        <v>0</v>
      </c>
      <c r="G185" s="61">
        <f>SUM(G186:G187)</f>
        <v>0</v>
      </c>
    </row>
    <row r="186" spans="1:7" x14ac:dyDescent="0.25">
      <c r="A186" s="92"/>
      <c r="B186" s="5" t="s">
        <v>15</v>
      </c>
      <c r="C186" s="6" t="s">
        <v>24</v>
      </c>
      <c r="D186" s="7">
        <f t="shared" si="19"/>
        <v>0.5</v>
      </c>
      <c r="E186" s="7">
        <v>0.5</v>
      </c>
      <c r="F186" s="27"/>
      <c r="G186" s="27"/>
    </row>
    <row r="187" spans="1:7" x14ac:dyDescent="0.25">
      <c r="A187" s="92"/>
      <c r="B187" s="11" t="s">
        <v>23</v>
      </c>
      <c r="C187" s="6" t="s">
        <v>24</v>
      </c>
      <c r="D187" s="7">
        <f t="shared" si="19"/>
        <v>0.9</v>
      </c>
      <c r="E187" s="7">
        <v>0.9</v>
      </c>
      <c r="F187" s="27"/>
      <c r="G187" s="27"/>
    </row>
    <row r="188" spans="1:7" x14ac:dyDescent="0.25">
      <c r="A188" s="91" t="s">
        <v>77</v>
      </c>
      <c r="B188" s="58" t="s">
        <v>80</v>
      </c>
      <c r="C188" s="63"/>
      <c r="D188" s="60">
        <f t="shared" si="19"/>
        <v>3.3</v>
      </c>
      <c r="E188" s="60">
        <f>SUM(E189+E190)</f>
        <v>3.3</v>
      </c>
      <c r="F188" s="61">
        <f>SUM(F189+F190)</f>
        <v>0</v>
      </c>
      <c r="G188" s="61">
        <f>SUM(G189+G190)</f>
        <v>0</v>
      </c>
    </row>
    <row r="189" spans="1:7" x14ac:dyDescent="0.25">
      <c r="A189" s="92"/>
      <c r="B189" s="5" t="s">
        <v>15</v>
      </c>
      <c r="C189" s="6" t="s">
        <v>24</v>
      </c>
      <c r="D189" s="7">
        <f t="shared" si="19"/>
        <v>2</v>
      </c>
      <c r="E189" s="7">
        <v>2</v>
      </c>
      <c r="F189" s="23"/>
      <c r="G189" s="7"/>
    </row>
    <row r="190" spans="1:7" x14ac:dyDescent="0.25">
      <c r="A190" s="92"/>
      <c r="B190" s="11" t="s">
        <v>23</v>
      </c>
      <c r="C190" s="6" t="s">
        <v>24</v>
      </c>
      <c r="D190" s="7">
        <f>SUM(G190+E190)</f>
        <v>1.3</v>
      </c>
      <c r="E190" s="7">
        <v>1.3</v>
      </c>
      <c r="F190" s="25"/>
      <c r="G190" s="27"/>
    </row>
    <row r="191" spans="1:7" x14ac:dyDescent="0.25">
      <c r="A191" s="91" t="s">
        <v>79</v>
      </c>
      <c r="B191" s="58" t="s">
        <v>82</v>
      </c>
      <c r="C191" s="63"/>
      <c r="D191" s="60">
        <f t="shared" ref="D191:D241" si="29">SUM(G191+E191)</f>
        <v>7.0000000000000009</v>
      </c>
      <c r="E191" s="60">
        <f>SUM(E192+E195)</f>
        <v>6.3000000000000007</v>
      </c>
      <c r="F191" s="61">
        <f>SUM(F192+F195)</f>
        <v>0</v>
      </c>
      <c r="G191" s="60">
        <f>SUM(G192+G195)</f>
        <v>0.7</v>
      </c>
    </row>
    <row r="192" spans="1:7" x14ac:dyDescent="0.25">
      <c r="A192" s="92"/>
      <c r="B192" s="5" t="s">
        <v>25</v>
      </c>
      <c r="C192" s="6" t="s">
        <v>24</v>
      </c>
      <c r="D192" s="7">
        <f t="shared" si="29"/>
        <v>6.6000000000000005</v>
      </c>
      <c r="E192" s="7">
        <f>SUM(E193:E194)</f>
        <v>5.9</v>
      </c>
      <c r="F192" s="7"/>
      <c r="G192" s="7">
        <f t="shared" ref="G192" si="30">SUM(G193:G194)</f>
        <v>0.7</v>
      </c>
    </row>
    <row r="193" spans="1:7" ht="12.75" customHeight="1" x14ac:dyDescent="0.25">
      <c r="A193" s="92"/>
      <c r="B193" s="9" t="s">
        <v>20</v>
      </c>
      <c r="C193" s="10"/>
      <c r="D193" s="15">
        <f t="shared" si="29"/>
        <v>4.5</v>
      </c>
      <c r="E193" s="15">
        <v>4.5</v>
      </c>
      <c r="F193" s="16"/>
      <c r="G193" s="16"/>
    </row>
    <row r="194" spans="1:7" ht="12.75" customHeight="1" x14ac:dyDescent="0.25">
      <c r="A194" s="92"/>
      <c r="B194" s="9" t="s">
        <v>22</v>
      </c>
      <c r="C194" s="10"/>
      <c r="D194" s="15">
        <f t="shared" si="29"/>
        <v>2.0999999999999996</v>
      </c>
      <c r="E194" s="15">
        <v>1.4</v>
      </c>
      <c r="F194" s="16"/>
      <c r="G194" s="15">
        <v>0.7</v>
      </c>
    </row>
    <row r="195" spans="1:7" x14ac:dyDescent="0.25">
      <c r="A195" s="92"/>
      <c r="B195" s="11" t="s">
        <v>23</v>
      </c>
      <c r="C195" s="6" t="s">
        <v>24</v>
      </c>
      <c r="D195" s="7">
        <f t="shared" si="29"/>
        <v>0.4</v>
      </c>
      <c r="E195" s="7">
        <v>0.4</v>
      </c>
      <c r="F195" s="25"/>
      <c r="G195" s="27"/>
    </row>
    <row r="196" spans="1:7" x14ac:dyDescent="0.25">
      <c r="A196" s="91" t="s">
        <v>81</v>
      </c>
      <c r="B196" s="58" t="s">
        <v>84</v>
      </c>
      <c r="C196" s="63"/>
      <c r="D196" s="60">
        <f t="shared" si="29"/>
        <v>36.700000000000003</v>
      </c>
      <c r="E196" s="60">
        <f>SUM(E197+E200)</f>
        <v>16.7</v>
      </c>
      <c r="F196" s="61">
        <f>SUM(F197+F200)</f>
        <v>0</v>
      </c>
      <c r="G196" s="60">
        <f>SUM(G197+G200)</f>
        <v>20</v>
      </c>
    </row>
    <row r="197" spans="1:7" x14ac:dyDescent="0.25">
      <c r="A197" s="92"/>
      <c r="B197" s="5" t="s">
        <v>25</v>
      </c>
      <c r="C197" s="6" t="s">
        <v>24</v>
      </c>
      <c r="D197" s="7">
        <f>SUM(G197+E197)</f>
        <v>35.9</v>
      </c>
      <c r="E197" s="7">
        <f>SUM(E198:E199)</f>
        <v>15.9</v>
      </c>
      <c r="F197" s="7"/>
      <c r="G197" s="7">
        <f t="shared" ref="G197" si="31">SUM(G198:G199)</f>
        <v>20</v>
      </c>
    </row>
    <row r="198" spans="1:7" ht="12.75" customHeight="1" x14ac:dyDescent="0.25">
      <c r="A198" s="92"/>
      <c r="B198" s="9" t="s">
        <v>20</v>
      </c>
      <c r="C198" s="10"/>
      <c r="D198" s="15">
        <f>SUM(G198+E198)</f>
        <v>0.9</v>
      </c>
      <c r="E198" s="15">
        <v>0.9</v>
      </c>
      <c r="F198" s="16"/>
      <c r="G198" s="16"/>
    </row>
    <row r="199" spans="1:7" ht="12.75" customHeight="1" x14ac:dyDescent="0.25">
      <c r="A199" s="92"/>
      <c r="B199" s="9" t="s">
        <v>22</v>
      </c>
      <c r="C199" s="10"/>
      <c r="D199" s="15">
        <f>SUM(G199+E199)</f>
        <v>35</v>
      </c>
      <c r="E199" s="15">
        <v>15</v>
      </c>
      <c r="F199" s="16"/>
      <c r="G199" s="15">
        <v>20</v>
      </c>
    </row>
    <row r="200" spans="1:7" x14ac:dyDescent="0.25">
      <c r="A200" s="92"/>
      <c r="B200" s="11" t="s">
        <v>23</v>
      </c>
      <c r="C200" s="6" t="s">
        <v>24</v>
      </c>
      <c r="D200" s="7">
        <f>SUM(G200+E200)</f>
        <v>0.8</v>
      </c>
      <c r="E200" s="7">
        <v>0.8</v>
      </c>
      <c r="F200" s="25"/>
      <c r="G200" s="27"/>
    </row>
    <row r="201" spans="1:7" x14ac:dyDescent="0.25">
      <c r="A201" s="91" t="s">
        <v>83</v>
      </c>
      <c r="B201" s="58" t="s">
        <v>86</v>
      </c>
      <c r="C201" s="63"/>
      <c r="D201" s="60">
        <f t="shared" si="29"/>
        <v>6.1999999999999993</v>
      </c>
      <c r="E201" s="60">
        <f>SUM(E202+E203)</f>
        <v>6.1999999999999993</v>
      </c>
      <c r="F201" s="61">
        <f>SUM(F202+F203)</f>
        <v>0</v>
      </c>
      <c r="G201" s="61">
        <f>SUM(G202+G203)</f>
        <v>0</v>
      </c>
    </row>
    <row r="202" spans="1:7" ht="15" customHeight="1" x14ac:dyDescent="0.25">
      <c r="A202" s="92"/>
      <c r="B202" s="5" t="s">
        <v>15</v>
      </c>
      <c r="C202" s="6" t="s">
        <v>24</v>
      </c>
      <c r="D202" s="7">
        <f>SUM(G202+E202)</f>
        <v>4.3</v>
      </c>
      <c r="E202" s="7">
        <v>4.3</v>
      </c>
      <c r="F202" s="23"/>
      <c r="G202" s="7"/>
    </row>
    <row r="203" spans="1:7" ht="15" customHeight="1" x14ac:dyDescent="0.25">
      <c r="A203" s="92"/>
      <c r="B203" s="11" t="s">
        <v>23</v>
      </c>
      <c r="C203" s="6" t="s">
        <v>24</v>
      </c>
      <c r="D203" s="7">
        <f t="shared" si="29"/>
        <v>1.9</v>
      </c>
      <c r="E203" s="7">
        <v>1.9</v>
      </c>
      <c r="F203" s="25"/>
      <c r="G203" s="27"/>
    </row>
    <row r="204" spans="1:7" x14ac:dyDescent="0.25">
      <c r="A204" s="91" t="s">
        <v>85</v>
      </c>
      <c r="B204" s="58" t="s">
        <v>88</v>
      </c>
      <c r="C204" s="63"/>
      <c r="D204" s="60">
        <f t="shared" si="29"/>
        <v>29.5</v>
      </c>
      <c r="E204" s="60">
        <f>SUM(E205+E209)</f>
        <v>29.5</v>
      </c>
      <c r="F204" s="61">
        <f>SUM(F205+F209)</f>
        <v>0</v>
      </c>
      <c r="G204" s="61">
        <f>SUM(G205+G209)</f>
        <v>0</v>
      </c>
    </row>
    <row r="205" spans="1:7" x14ac:dyDescent="0.25">
      <c r="A205" s="92"/>
      <c r="B205" s="5" t="s">
        <v>25</v>
      </c>
      <c r="C205" s="6" t="s">
        <v>24</v>
      </c>
      <c r="D205" s="7">
        <f t="shared" si="29"/>
        <v>28.6</v>
      </c>
      <c r="E205" s="7">
        <f>SUM(E206:E208)</f>
        <v>28.6</v>
      </c>
      <c r="F205" s="23"/>
      <c r="G205" s="7"/>
    </row>
    <row r="206" spans="1:7" ht="12.75" customHeight="1" x14ac:dyDescent="0.25">
      <c r="A206" s="92"/>
      <c r="B206" s="9" t="s">
        <v>20</v>
      </c>
      <c r="C206" s="10"/>
      <c r="D206" s="15">
        <f t="shared" si="29"/>
        <v>7.1</v>
      </c>
      <c r="E206" s="15">
        <v>7.1</v>
      </c>
      <c r="F206" s="16"/>
      <c r="G206" s="16"/>
    </row>
    <row r="207" spans="1:7" ht="12.75" customHeight="1" x14ac:dyDescent="0.25">
      <c r="A207" s="92"/>
      <c r="B207" s="9" t="s">
        <v>22</v>
      </c>
      <c r="C207" s="10"/>
      <c r="D207" s="15">
        <f t="shared" si="29"/>
        <v>15</v>
      </c>
      <c r="E207" s="15">
        <v>15</v>
      </c>
      <c r="F207" s="16"/>
      <c r="G207" s="15"/>
    </row>
    <row r="208" spans="1:7" ht="12.75" customHeight="1" x14ac:dyDescent="0.25">
      <c r="A208" s="92"/>
      <c r="B208" s="9" t="s">
        <v>9</v>
      </c>
      <c r="C208" s="10"/>
      <c r="D208" s="15">
        <f t="shared" si="29"/>
        <v>6.5</v>
      </c>
      <c r="E208" s="15">
        <v>6.5</v>
      </c>
      <c r="F208" s="16"/>
      <c r="G208" s="15"/>
    </row>
    <row r="209" spans="1:7" x14ac:dyDescent="0.25">
      <c r="A209" s="92"/>
      <c r="B209" s="11" t="s">
        <v>23</v>
      </c>
      <c r="C209" s="6" t="s">
        <v>24</v>
      </c>
      <c r="D209" s="7">
        <f>SUM(G209+E209)</f>
        <v>0.9</v>
      </c>
      <c r="E209" s="7">
        <v>0.9</v>
      </c>
      <c r="F209" s="25"/>
      <c r="G209" s="27"/>
    </row>
    <row r="210" spans="1:7" x14ac:dyDescent="0.25">
      <c r="A210" s="91" t="s">
        <v>87</v>
      </c>
      <c r="B210" s="58" t="s">
        <v>90</v>
      </c>
      <c r="C210" s="63"/>
      <c r="D210" s="60">
        <f t="shared" si="29"/>
        <v>9</v>
      </c>
      <c r="E210" s="60">
        <f>SUM(E211+E212)</f>
        <v>9</v>
      </c>
      <c r="F210" s="61">
        <f>SUM(F211+F212)</f>
        <v>0</v>
      </c>
      <c r="G210" s="61">
        <f>SUM(G211+G212)</f>
        <v>0</v>
      </c>
    </row>
    <row r="211" spans="1:7" x14ac:dyDescent="0.25">
      <c r="A211" s="92"/>
      <c r="B211" s="5" t="s">
        <v>15</v>
      </c>
      <c r="C211" s="6" t="s">
        <v>24</v>
      </c>
      <c r="D211" s="7">
        <f t="shared" si="29"/>
        <v>3.7</v>
      </c>
      <c r="E211" s="7">
        <v>3.7</v>
      </c>
      <c r="F211" s="23"/>
      <c r="G211" s="7"/>
    </row>
    <row r="212" spans="1:7" x14ac:dyDescent="0.25">
      <c r="A212" s="92"/>
      <c r="B212" s="11" t="s">
        <v>23</v>
      </c>
      <c r="C212" s="6" t="s">
        <v>24</v>
      </c>
      <c r="D212" s="7">
        <f t="shared" si="29"/>
        <v>5.3</v>
      </c>
      <c r="E212" s="7">
        <v>5.3</v>
      </c>
      <c r="F212" s="25"/>
      <c r="G212" s="27"/>
    </row>
    <row r="213" spans="1:7" x14ac:dyDescent="0.25">
      <c r="A213" s="91" t="s">
        <v>89</v>
      </c>
      <c r="B213" s="58" t="s">
        <v>92</v>
      </c>
      <c r="C213" s="63"/>
      <c r="D213" s="60">
        <f t="shared" si="29"/>
        <v>25.3</v>
      </c>
      <c r="E213" s="60">
        <f t="shared" ref="E213:F213" si="32">SUM(E214+E218)</f>
        <v>25.3</v>
      </c>
      <c r="F213" s="61">
        <f t="shared" si="32"/>
        <v>0</v>
      </c>
      <c r="G213" s="61">
        <f>SUM(G214+G218)</f>
        <v>0</v>
      </c>
    </row>
    <row r="214" spans="1:7" x14ac:dyDescent="0.25">
      <c r="A214" s="92"/>
      <c r="B214" s="5" t="s">
        <v>25</v>
      </c>
      <c r="C214" s="6" t="s">
        <v>24</v>
      </c>
      <c r="D214" s="7">
        <f t="shared" ref="D214:D217" si="33">SUM(G214+E214)</f>
        <v>23</v>
      </c>
      <c r="E214" s="7">
        <f>SUM(E215:E217)</f>
        <v>23</v>
      </c>
      <c r="F214" s="23"/>
      <c r="G214" s="7"/>
    </row>
    <row r="215" spans="1:7" ht="12.75" customHeight="1" x14ac:dyDescent="0.25">
      <c r="A215" s="92"/>
      <c r="B215" s="9" t="s">
        <v>20</v>
      </c>
      <c r="C215" s="10"/>
      <c r="D215" s="15">
        <f t="shared" si="33"/>
        <v>2</v>
      </c>
      <c r="E215" s="15">
        <v>2</v>
      </c>
      <c r="F215" s="16"/>
      <c r="G215" s="16"/>
    </row>
    <row r="216" spans="1:7" ht="12.75" customHeight="1" x14ac:dyDescent="0.25">
      <c r="A216" s="92"/>
      <c r="B216" s="9" t="s">
        <v>22</v>
      </c>
      <c r="C216" s="10"/>
      <c r="D216" s="15">
        <f t="shared" si="33"/>
        <v>20</v>
      </c>
      <c r="E216" s="15">
        <v>20</v>
      </c>
      <c r="F216" s="16"/>
      <c r="G216" s="15"/>
    </row>
    <row r="217" spans="1:7" ht="12.75" customHeight="1" x14ac:dyDescent="0.25">
      <c r="A217" s="92"/>
      <c r="B217" s="9" t="s">
        <v>9</v>
      </c>
      <c r="C217" s="10"/>
      <c r="D217" s="15">
        <f t="shared" si="33"/>
        <v>1</v>
      </c>
      <c r="E217" s="15">
        <v>1</v>
      </c>
      <c r="F217" s="16"/>
      <c r="G217" s="15"/>
    </row>
    <row r="218" spans="1:7" x14ac:dyDescent="0.25">
      <c r="A218" s="92"/>
      <c r="B218" s="11" t="s">
        <v>23</v>
      </c>
      <c r="C218" s="6" t="s">
        <v>24</v>
      </c>
      <c r="D218" s="7">
        <f>SUM(G218+E218)</f>
        <v>2.2999999999999998</v>
      </c>
      <c r="E218" s="7">
        <v>2.2999999999999998</v>
      </c>
      <c r="F218" s="27"/>
      <c r="G218" s="27"/>
    </row>
    <row r="219" spans="1:7" x14ac:dyDescent="0.25">
      <c r="A219" s="91" t="s">
        <v>91</v>
      </c>
      <c r="B219" s="58" t="s">
        <v>94</v>
      </c>
      <c r="C219" s="63"/>
      <c r="D219" s="60">
        <f t="shared" si="29"/>
        <v>14.4</v>
      </c>
      <c r="E219" s="60">
        <f>SUM(E220+E223)</f>
        <v>4.4000000000000004</v>
      </c>
      <c r="F219" s="61">
        <f>SUM(F220+F223)</f>
        <v>0</v>
      </c>
      <c r="G219" s="60">
        <f>SUM(G220+G223)</f>
        <v>10</v>
      </c>
    </row>
    <row r="220" spans="1:7" x14ac:dyDescent="0.25">
      <c r="A220" s="92"/>
      <c r="B220" s="5" t="s">
        <v>25</v>
      </c>
      <c r="C220" s="6" t="s">
        <v>24</v>
      </c>
      <c r="D220" s="7">
        <f t="shared" si="29"/>
        <v>11.9</v>
      </c>
      <c r="E220" s="7">
        <f>SUM(E221:E222)</f>
        <v>1.9</v>
      </c>
      <c r="F220" s="7"/>
      <c r="G220" s="7">
        <f>SUM(G221:G222)</f>
        <v>10</v>
      </c>
    </row>
    <row r="221" spans="1:7" ht="12.75" customHeight="1" x14ac:dyDescent="0.25">
      <c r="A221" s="92"/>
      <c r="B221" s="9" t="s">
        <v>20</v>
      </c>
      <c r="C221" s="10"/>
      <c r="D221" s="15">
        <f t="shared" si="29"/>
        <v>1.9</v>
      </c>
      <c r="E221" s="15">
        <v>1.9</v>
      </c>
      <c r="F221" s="16"/>
      <c r="G221" s="16"/>
    </row>
    <row r="222" spans="1:7" ht="12.75" customHeight="1" x14ac:dyDescent="0.25">
      <c r="A222" s="92"/>
      <c r="B222" s="9" t="s">
        <v>22</v>
      </c>
      <c r="C222" s="10"/>
      <c r="D222" s="15">
        <f t="shared" si="29"/>
        <v>10</v>
      </c>
      <c r="E222" s="15"/>
      <c r="F222" s="16"/>
      <c r="G222" s="15">
        <v>10</v>
      </c>
    </row>
    <row r="223" spans="1:7" x14ac:dyDescent="0.25">
      <c r="A223" s="92"/>
      <c r="B223" s="11" t="s">
        <v>23</v>
      </c>
      <c r="C223" s="6" t="s">
        <v>24</v>
      </c>
      <c r="D223" s="7">
        <f t="shared" si="29"/>
        <v>2.5</v>
      </c>
      <c r="E223" s="7">
        <v>2.5</v>
      </c>
      <c r="F223" s="25"/>
      <c r="G223" s="27"/>
    </row>
    <row r="224" spans="1:7" x14ac:dyDescent="0.25">
      <c r="A224" s="91" t="s">
        <v>93</v>
      </c>
      <c r="B224" s="58" t="s">
        <v>96</v>
      </c>
      <c r="C224" s="63"/>
      <c r="D224" s="60">
        <f t="shared" si="29"/>
        <v>413</v>
      </c>
      <c r="E224" s="60">
        <f t="shared" ref="E224:F224" si="34">SUM(E225+E229)</f>
        <v>13</v>
      </c>
      <c r="F224" s="61">
        <f t="shared" si="34"/>
        <v>0</v>
      </c>
      <c r="G224" s="60">
        <f>SUM(G225+G229)</f>
        <v>400</v>
      </c>
    </row>
    <row r="225" spans="1:7" x14ac:dyDescent="0.25">
      <c r="A225" s="92"/>
      <c r="B225" s="5" t="s">
        <v>25</v>
      </c>
      <c r="C225" s="6" t="s">
        <v>24</v>
      </c>
      <c r="D225" s="7">
        <f>SUM(G225+E225)</f>
        <v>404.4</v>
      </c>
      <c r="E225" s="7">
        <f>SUM(E226:E228)</f>
        <v>4.4000000000000004</v>
      </c>
      <c r="F225" s="7"/>
      <c r="G225" s="7">
        <f>SUM(G226:G227)</f>
        <v>400</v>
      </c>
    </row>
    <row r="226" spans="1:7" ht="12.75" customHeight="1" x14ac:dyDescent="0.25">
      <c r="A226" s="92"/>
      <c r="B226" s="9" t="s">
        <v>20</v>
      </c>
      <c r="C226" s="6"/>
      <c r="D226" s="75">
        <f t="shared" ref="D226:D228" si="35">SUM(G226+E226)</f>
        <v>0.9</v>
      </c>
      <c r="E226" s="75">
        <v>0.9</v>
      </c>
      <c r="F226" s="76"/>
      <c r="G226" s="76"/>
    </row>
    <row r="227" spans="1:7" ht="12.75" customHeight="1" x14ac:dyDescent="0.25">
      <c r="A227" s="92"/>
      <c r="B227" s="9" t="s">
        <v>22</v>
      </c>
      <c r="C227" s="6"/>
      <c r="D227" s="75">
        <f t="shared" si="35"/>
        <v>400</v>
      </c>
      <c r="E227" s="75"/>
      <c r="F227" s="76"/>
      <c r="G227" s="75">
        <v>400</v>
      </c>
    </row>
    <row r="228" spans="1:7" ht="12.75" customHeight="1" x14ac:dyDescent="0.25">
      <c r="A228" s="92"/>
      <c r="B228" s="9" t="s">
        <v>9</v>
      </c>
      <c r="C228" s="10"/>
      <c r="D228" s="15">
        <f t="shared" si="35"/>
        <v>3.5</v>
      </c>
      <c r="E228" s="15">
        <v>3.5</v>
      </c>
      <c r="F228" s="76"/>
      <c r="G228" s="75"/>
    </row>
    <row r="229" spans="1:7" x14ac:dyDescent="0.25">
      <c r="A229" s="92"/>
      <c r="B229" s="11" t="s">
        <v>23</v>
      </c>
      <c r="C229" s="6" t="s">
        <v>24</v>
      </c>
      <c r="D229" s="7">
        <f>SUM(G229+E229)</f>
        <v>8.6</v>
      </c>
      <c r="E229" s="7">
        <v>8.6</v>
      </c>
      <c r="F229" s="27"/>
      <c r="G229" s="27"/>
    </row>
    <row r="230" spans="1:7" x14ac:dyDescent="0.25">
      <c r="A230" s="91" t="s">
        <v>95</v>
      </c>
      <c r="B230" s="58" t="s">
        <v>98</v>
      </c>
      <c r="C230" s="63"/>
      <c r="D230" s="60">
        <f t="shared" si="29"/>
        <v>20.399999999999999</v>
      </c>
      <c r="E230" s="60">
        <f>SUM(E231+E234)</f>
        <v>18.299999999999997</v>
      </c>
      <c r="F230" s="61">
        <f>SUM(F231+F234)</f>
        <v>0</v>
      </c>
      <c r="G230" s="60">
        <f>SUM(G231+G234)</f>
        <v>2.1</v>
      </c>
    </row>
    <row r="231" spans="1:7" x14ac:dyDescent="0.25">
      <c r="A231" s="92"/>
      <c r="B231" s="5" t="s">
        <v>25</v>
      </c>
      <c r="C231" s="6" t="s">
        <v>24</v>
      </c>
      <c r="D231" s="7">
        <f>SUM(G231+E231)</f>
        <v>11.7</v>
      </c>
      <c r="E231" s="7">
        <f>SUM(E232:E233)</f>
        <v>9.6</v>
      </c>
      <c r="F231" s="7"/>
      <c r="G231" s="7">
        <f t="shared" ref="G231" si="36">SUM(G232:G233)</f>
        <v>2.1</v>
      </c>
    </row>
    <row r="232" spans="1:7" ht="12.75" customHeight="1" x14ac:dyDescent="0.25">
      <c r="A232" s="92"/>
      <c r="B232" s="9" t="s">
        <v>20</v>
      </c>
      <c r="C232" s="10"/>
      <c r="D232" s="15">
        <f>SUM(G232+E232)</f>
        <v>1.7</v>
      </c>
      <c r="E232" s="15">
        <v>1.7</v>
      </c>
      <c r="F232" s="16"/>
      <c r="G232" s="16"/>
    </row>
    <row r="233" spans="1:7" ht="12.75" customHeight="1" x14ac:dyDescent="0.25">
      <c r="A233" s="92"/>
      <c r="B233" s="9" t="s">
        <v>22</v>
      </c>
      <c r="C233" s="10"/>
      <c r="D233" s="15">
        <f>SUM(G233+E233)</f>
        <v>10</v>
      </c>
      <c r="E233" s="15">
        <v>7.9</v>
      </c>
      <c r="F233" s="16"/>
      <c r="G233" s="15">
        <v>2.1</v>
      </c>
    </row>
    <row r="234" spans="1:7" x14ac:dyDescent="0.25">
      <c r="A234" s="92"/>
      <c r="B234" s="11" t="s">
        <v>23</v>
      </c>
      <c r="C234" s="6" t="s">
        <v>24</v>
      </c>
      <c r="D234" s="7">
        <f t="shared" si="29"/>
        <v>8.6999999999999993</v>
      </c>
      <c r="E234" s="7">
        <v>8.6999999999999993</v>
      </c>
      <c r="F234" s="25"/>
      <c r="G234" s="27"/>
    </row>
    <row r="235" spans="1:7" x14ac:dyDescent="0.25">
      <c r="A235" s="91" t="s">
        <v>97</v>
      </c>
      <c r="B235" s="58" t="s">
        <v>100</v>
      </c>
      <c r="C235" s="63"/>
      <c r="D235" s="60">
        <f t="shared" si="29"/>
        <v>6.7</v>
      </c>
      <c r="E235" s="60">
        <f>SUM(E236+E237)</f>
        <v>6.7</v>
      </c>
      <c r="F235" s="61">
        <f>SUM(F236:F237)</f>
        <v>0</v>
      </c>
      <c r="G235" s="61">
        <f>SUM(G236:G237)</f>
        <v>0</v>
      </c>
    </row>
    <row r="236" spans="1:7" x14ac:dyDescent="0.25">
      <c r="A236" s="92"/>
      <c r="B236" s="5" t="s">
        <v>15</v>
      </c>
      <c r="C236" s="6" t="s">
        <v>24</v>
      </c>
      <c r="D236" s="7">
        <f>SUM(G236+E236)</f>
        <v>1.7</v>
      </c>
      <c r="E236" s="7">
        <v>1.7</v>
      </c>
      <c r="F236" s="27"/>
      <c r="G236" s="23"/>
    </row>
    <row r="237" spans="1:7" x14ac:dyDescent="0.25">
      <c r="A237" s="92"/>
      <c r="B237" s="11" t="s">
        <v>23</v>
      </c>
      <c r="C237" s="6" t="s">
        <v>24</v>
      </c>
      <c r="D237" s="7">
        <f>SUM(G237+E237)</f>
        <v>5</v>
      </c>
      <c r="E237" s="7">
        <v>5</v>
      </c>
      <c r="F237" s="27"/>
      <c r="G237" s="27"/>
    </row>
    <row r="238" spans="1:7" x14ac:dyDescent="0.25">
      <c r="A238" s="91" t="s">
        <v>99</v>
      </c>
      <c r="B238" s="58" t="s">
        <v>102</v>
      </c>
      <c r="C238" s="63"/>
      <c r="D238" s="60">
        <f t="shared" si="29"/>
        <v>6.9</v>
      </c>
      <c r="E238" s="60">
        <f>SUM(E239:E240)</f>
        <v>6.9</v>
      </c>
      <c r="F238" s="61">
        <f>SUM(F239:F240)</f>
        <v>0</v>
      </c>
      <c r="G238" s="61">
        <f>SUM(G239:G240)</f>
        <v>0</v>
      </c>
    </row>
    <row r="239" spans="1:7" x14ac:dyDescent="0.25">
      <c r="A239" s="92"/>
      <c r="B239" s="5" t="s">
        <v>15</v>
      </c>
      <c r="C239" s="6" t="s">
        <v>24</v>
      </c>
      <c r="D239" s="7">
        <f t="shared" si="29"/>
        <v>1.7</v>
      </c>
      <c r="E239" s="7">
        <v>1.7</v>
      </c>
      <c r="F239" s="25"/>
      <c r="G239" s="23"/>
    </row>
    <row r="240" spans="1:7" x14ac:dyDescent="0.25">
      <c r="A240" s="92"/>
      <c r="B240" s="11" t="s">
        <v>23</v>
      </c>
      <c r="C240" s="6" t="s">
        <v>24</v>
      </c>
      <c r="D240" s="7">
        <f t="shared" si="29"/>
        <v>5.2</v>
      </c>
      <c r="E240" s="7">
        <v>5.2</v>
      </c>
      <c r="F240" s="25"/>
      <c r="G240" s="27"/>
    </row>
    <row r="241" spans="1:7" x14ac:dyDescent="0.25">
      <c r="A241" s="91" t="s">
        <v>101</v>
      </c>
      <c r="B241" s="58" t="s">
        <v>104</v>
      </c>
      <c r="C241" s="63"/>
      <c r="D241" s="60">
        <f t="shared" si="29"/>
        <v>18.5</v>
      </c>
      <c r="E241" s="60">
        <f>SUM(E242+E246)</f>
        <v>18.5</v>
      </c>
      <c r="F241" s="61">
        <f>SUM(F242:F246)</f>
        <v>0</v>
      </c>
      <c r="G241" s="61">
        <f>SUM(G242:G246)</f>
        <v>0</v>
      </c>
    </row>
    <row r="242" spans="1:7" x14ac:dyDescent="0.25">
      <c r="A242" s="92"/>
      <c r="B242" s="5" t="s">
        <v>25</v>
      </c>
      <c r="C242" s="6" t="s">
        <v>24</v>
      </c>
      <c r="D242" s="7">
        <f>SUM(G242+E242)</f>
        <v>14.4</v>
      </c>
      <c r="E242" s="7">
        <f>SUM(E243:E245)</f>
        <v>14.4</v>
      </c>
      <c r="F242" s="23"/>
      <c r="G242" s="27"/>
    </row>
    <row r="243" spans="1:7" ht="12.75" customHeight="1" x14ac:dyDescent="0.25">
      <c r="A243" s="92"/>
      <c r="B243" s="9" t="s">
        <v>20</v>
      </c>
      <c r="C243" s="6"/>
      <c r="D243" s="75">
        <f>SUM(G243+E243)</f>
        <v>2.9</v>
      </c>
      <c r="E243" s="75">
        <v>2.9</v>
      </c>
      <c r="F243" s="23"/>
      <c r="G243" s="27"/>
    </row>
    <row r="244" spans="1:7" ht="12.75" customHeight="1" x14ac:dyDescent="0.25">
      <c r="A244" s="92"/>
      <c r="B244" s="9" t="s">
        <v>22</v>
      </c>
      <c r="C244" s="6"/>
      <c r="D244" s="75">
        <f>SUM(G244+E244)</f>
        <v>10</v>
      </c>
      <c r="E244" s="75">
        <v>10</v>
      </c>
      <c r="F244" s="23"/>
      <c r="G244" s="27"/>
    </row>
    <row r="245" spans="1:7" ht="12.75" customHeight="1" x14ac:dyDescent="0.25">
      <c r="A245" s="92"/>
      <c r="B245" s="9" t="s">
        <v>9</v>
      </c>
      <c r="C245" s="10"/>
      <c r="D245" s="15">
        <f t="shared" ref="D245" si="37">SUM(G245+E245)</f>
        <v>1.5</v>
      </c>
      <c r="E245" s="15">
        <v>1.5</v>
      </c>
      <c r="F245" s="23"/>
      <c r="G245" s="27"/>
    </row>
    <row r="246" spans="1:7" x14ac:dyDescent="0.25">
      <c r="A246" s="92"/>
      <c r="B246" s="11" t="s">
        <v>23</v>
      </c>
      <c r="C246" s="6" t="s">
        <v>24</v>
      </c>
      <c r="D246" s="7">
        <f>SUM(G246+E246)</f>
        <v>4.0999999999999996</v>
      </c>
      <c r="E246" s="7">
        <v>4.0999999999999996</v>
      </c>
      <c r="F246" s="23"/>
      <c r="G246" s="27"/>
    </row>
    <row r="247" spans="1:7" x14ac:dyDescent="0.25">
      <c r="A247" s="91" t="s">
        <v>103</v>
      </c>
      <c r="B247" s="58" t="s">
        <v>106</v>
      </c>
      <c r="C247" s="71"/>
      <c r="D247" s="60">
        <f t="shared" ref="D247:D313" si="38">SUM(G247+E247)</f>
        <v>12.7</v>
      </c>
      <c r="E247" s="60">
        <f>SUM(E251+E248)</f>
        <v>12.7</v>
      </c>
      <c r="F247" s="61">
        <f>SUM(F251+F248)</f>
        <v>0</v>
      </c>
      <c r="G247" s="61">
        <f>SUM(G251+G248)</f>
        <v>0</v>
      </c>
    </row>
    <row r="248" spans="1:7" x14ac:dyDescent="0.25">
      <c r="A248" s="92"/>
      <c r="B248" s="5" t="s">
        <v>25</v>
      </c>
      <c r="C248" s="6" t="s">
        <v>24</v>
      </c>
      <c r="D248" s="7">
        <f>SUM(G248+E248)</f>
        <v>7.7</v>
      </c>
      <c r="E248" s="7">
        <f>SUM(E249:E250)</f>
        <v>7.7</v>
      </c>
      <c r="F248" s="23"/>
      <c r="G248" s="27"/>
    </row>
    <row r="249" spans="1:7" ht="12.75" customHeight="1" x14ac:dyDescent="0.25">
      <c r="A249" s="92"/>
      <c r="B249" s="9" t="s">
        <v>20</v>
      </c>
      <c r="C249" s="6"/>
      <c r="D249" s="75">
        <f>SUM(G249+E249)</f>
        <v>4.4000000000000004</v>
      </c>
      <c r="E249" s="75">
        <v>4.4000000000000004</v>
      </c>
      <c r="F249" s="23"/>
      <c r="G249" s="27"/>
    </row>
    <row r="250" spans="1:7" ht="12.75" customHeight="1" x14ac:dyDescent="0.25">
      <c r="A250" s="92"/>
      <c r="B250" s="9" t="s">
        <v>9</v>
      </c>
      <c r="C250" s="6"/>
      <c r="D250" s="75">
        <f>SUM(G250+E250)</f>
        <v>3.3</v>
      </c>
      <c r="E250" s="75">
        <v>3.3</v>
      </c>
      <c r="F250" s="23"/>
      <c r="G250" s="27"/>
    </row>
    <row r="251" spans="1:7" x14ac:dyDescent="0.25">
      <c r="A251" s="92"/>
      <c r="B251" s="11" t="s">
        <v>23</v>
      </c>
      <c r="C251" s="6" t="s">
        <v>24</v>
      </c>
      <c r="D251" s="7">
        <f t="shared" si="38"/>
        <v>5</v>
      </c>
      <c r="E251" s="7">
        <v>5</v>
      </c>
      <c r="F251" s="25"/>
      <c r="G251" s="27"/>
    </row>
    <row r="252" spans="1:7" x14ac:dyDescent="0.25">
      <c r="A252" s="91" t="s">
        <v>105</v>
      </c>
      <c r="B252" s="58" t="s">
        <v>108</v>
      </c>
      <c r="C252" s="71"/>
      <c r="D252" s="60">
        <f t="shared" si="38"/>
        <v>37.200000000000003</v>
      </c>
      <c r="E252" s="60">
        <f>SUM(E256+E253)</f>
        <v>19.7</v>
      </c>
      <c r="F252" s="61">
        <f>SUM(F256+F253)</f>
        <v>0</v>
      </c>
      <c r="G252" s="60">
        <f>SUM(G256+G253)</f>
        <v>17.5</v>
      </c>
    </row>
    <row r="253" spans="1:7" x14ac:dyDescent="0.25">
      <c r="A253" s="92"/>
      <c r="B253" s="5" t="s">
        <v>25</v>
      </c>
      <c r="C253" s="6" t="s">
        <v>24</v>
      </c>
      <c r="D253" s="7">
        <f>SUM(G253+E253)</f>
        <v>23.7</v>
      </c>
      <c r="E253" s="7">
        <f>SUM(E254:E255)</f>
        <v>6.2</v>
      </c>
      <c r="F253" s="7"/>
      <c r="G253" s="7">
        <f>SUM(G254:G255)</f>
        <v>17.5</v>
      </c>
    </row>
    <row r="254" spans="1:7" ht="12.75" customHeight="1" x14ac:dyDescent="0.25">
      <c r="A254" s="92"/>
      <c r="B254" s="9" t="s">
        <v>20</v>
      </c>
      <c r="C254" s="18"/>
      <c r="D254" s="15">
        <f>SUM(G254+E254)</f>
        <v>3.7</v>
      </c>
      <c r="E254" s="15">
        <v>3.7</v>
      </c>
      <c r="F254" s="16"/>
      <c r="G254" s="16"/>
    </row>
    <row r="255" spans="1:7" ht="12.75" customHeight="1" x14ac:dyDescent="0.25">
      <c r="A255" s="92"/>
      <c r="B255" s="9" t="s">
        <v>22</v>
      </c>
      <c r="C255" s="18"/>
      <c r="D255" s="15">
        <f>SUM(G255+E255)</f>
        <v>20</v>
      </c>
      <c r="E255" s="15">
        <v>2.5</v>
      </c>
      <c r="F255" s="16"/>
      <c r="G255" s="15">
        <v>17.5</v>
      </c>
    </row>
    <row r="256" spans="1:7" x14ac:dyDescent="0.25">
      <c r="A256" s="92"/>
      <c r="B256" s="11" t="s">
        <v>23</v>
      </c>
      <c r="C256" s="6" t="s">
        <v>24</v>
      </c>
      <c r="D256" s="7">
        <f>SUM(G256+E256)</f>
        <v>13.5</v>
      </c>
      <c r="E256" s="7">
        <v>13.5</v>
      </c>
      <c r="F256" s="27"/>
      <c r="G256" s="27"/>
    </row>
    <row r="257" spans="1:7" x14ac:dyDescent="0.25">
      <c r="A257" s="91" t="s">
        <v>107</v>
      </c>
      <c r="B257" s="58" t="s">
        <v>110</v>
      </c>
      <c r="C257" s="63"/>
      <c r="D257" s="60">
        <f t="shared" si="38"/>
        <v>5.7</v>
      </c>
      <c r="E257" s="60">
        <f>SUM(E258+E261)</f>
        <v>5.7</v>
      </c>
      <c r="F257" s="61">
        <f>SUM(F258:F261)</f>
        <v>0</v>
      </c>
      <c r="G257" s="61">
        <f>SUM(G258:G261)</f>
        <v>0</v>
      </c>
    </row>
    <row r="258" spans="1:7" x14ac:dyDescent="0.25">
      <c r="A258" s="92"/>
      <c r="B258" s="5" t="s">
        <v>25</v>
      </c>
      <c r="C258" s="6" t="s">
        <v>24</v>
      </c>
      <c r="D258" s="7">
        <f>SUM(G258+E258)</f>
        <v>3.7</v>
      </c>
      <c r="E258" s="7">
        <f>SUM(E259:E260)</f>
        <v>3.7</v>
      </c>
      <c r="F258" s="23"/>
      <c r="G258" s="27"/>
    </row>
    <row r="259" spans="1:7" ht="12.75" customHeight="1" x14ac:dyDescent="0.25">
      <c r="A259" s="92"/>
      <c r="B259" s="9" t="s">
        <v>20</v>
      </c>
      <c r="C259" s="6"/>
      <c r="D259" s="75">
        <f>SUM(G259+E259)</f>
        <v>0.7</v>
      </c>
      <c r="E259" s="75">
        <v>0.7</v>
      </c>
      <c r="F259" s="23"/>
      <c r="G259" s="27"/>
    </row>
    <row r="260" spans="1:7" ht="12.75" customHeight="1" x14ac:dyDescent="0.25">
      <c r="A260" s="92"/>
      <c r="B260" s="9" t="s">
        <v>9</v>
      </c>
      <c r="C260" s="6"/>
      <c r="D260" s="75">
        <f>SUM(G260+E260)</f>
        <v>3</v>
      </c>
      <c r="E260" s="75">
        <v>3</v>
      </c>
      <c r="F260" s="23"/>
      <c r="G260" s="27"/>
    </row>
    <row r="261" spans="1:7" x14ac:dyDescent="0.25">
      <c r="A261" s="92"/>
      <c r="B261" s="11" t="s">
        <v>23</v>
      </c>
      <c r="C261" s="6" t="s">
        <v>24</v>
      </c>
      <c r="D261" s="7">
        <f t="shared" si="38"/>
        <v>2</v>
      </c>
      <c r="E261" s="7">
        <v>2</v>
      </c>
      <c r="F261" s="25"/>
      <c r="G261" s="25"/>
    </row>
    <row r="262" spans="1:7" x14ac:dyDescent="0.25">
      <c r="A262" s="91" t="s">
        <v>109</v>
      </c>
      <c r="B262" s="58" t="s">
        <v>112</v>
      </c>
      <c r="C262" s="63"/>
      <c r="D262" s="60">
        <f t="shared" si="38"/>
        <v>0.4</v>
      </c>
      <c r="E262" s="60">
        <f>SUM(E263:E263)</f>
        <v>0.4</v>
      </c>
      <c r="F262" s="61">
        <f>SUM(F263:F263)</f>
        <v>0</v>
      </c>
      <c r="G262" s="61">
        <f>SUM(G263:G263)</f>
        <v>0</v>
      </c>
    </row>
    <row r="263" spans="1:7" x14ac:dyDescent="0.25">
      <c r="A263" s="92"/>
      <c r="B263" s="5" t="s">
        <v>15</v>
      </c>
      <c r="C263" s="6" t="s">
        <v>24</v>
      </c>
      <c r="D263" s="7">
        <f>SUM(G263+E263)</f>
        <v>0.4</v>
      </c>
      <c r="E263" s="7">
        <v>0.4</v>
      </c>
      <c r="F263" s="7"/>
      <c r="G263" s="25"/>
    </row>
    <row r="264" spans="1:7" x14ac:dyDescent="0.25">
      <c r="A264" s="91" t="s">
        <v>111</v>
      </c>
      <c r="B264" s="58" t="s">
        <v>114</v>
      </c>
      <c r="C264" s="63"/>
      <c r="D264" s="60">
        <f t="shared" si="38"/>
        <v>11.400000000000002</v>
      </c>
      <c r="E264" s="60">
        <f>SUM(E265+E269)</f>
        <v>11.400000000000002</v>
      </c>
      <c r="F264" s="61">
        <f>SUM(F265:F269)</f>
        <v>0</v>
      </c>
      <c r="G264" s="61">
        <f>SUM(G265+G269)</f>
        <v>0</v>
      </c>
    </row>
    <row r="265" spans="1:7" x14ac:dyDescent="0.25">
      <c r="A265" s="92"/>
      <c r="B265" s="5" t="s">
        <v>25</v>
      </c>
      <c r="C265" s="6" t="s">
        <v>24</v>
      </c>
      <c r="D265" s="7">
        <f t="shared" si="38"/>
        <v>7.2000000000000011</v>
      </c>
      <c r="E265" s="7">
        <f>SUM(E266:E268)</f>
        <v>7.2000000000000011</v>
      </c>
      <c r="F265" s="7"/>
      <c r="G265" s="7"/>
    </row>
    <row r="266" spans="1:7" ht="12.75" customHeight="1" x14ac:dyDescent="0.25">
      <c r="A266" s="92"/>
      <c r="B266" s="9" t="s">
        <v>20</v>
      </c>
      <c r="C266" s="10"/>
      <c r="D266" s="15">
        <f t="shared" si="38"/>
        <v>1.2</v>
      </c>
      <c r="E266" s="15">
        <v>1.2</v>
      </c>
      <c r="F266" s="15"/>
      <c r="G266" s="15"/>
    </row>
    <row r="267" spans="1:7" ht="12.75" customHeight="1" x14ac:dyDescent="0.25">
      <c r="A267" s="92"/>
      <c r="B267" s="9" t="s">
        <v>22</v>
      </c>
      <c r="C267" s="10"/>
      <c r="D267" s="15">
        <f t="shared" si="38"/>
        <v>4.4000000000000004</v>
      </c>
      <c r="E267" s="15">
        <v>4.4000000000000004</v>
      </c>
      <c r="F267" s="15"/>
      <c r="G267" s="15"/>
    </row>
    <row r="268" spans="1:7" ht="12.75" customHeight="1" x14ac:dyDescent="0.25">
      <c r="A268" s="92"/>
      <c r="B268" s="9" t="s">
        <v>9</v>
      </c>
      <c r="C268" s="6"/>
      <c r="D268" s="75">
        <f>SUM(G268+E268)</f>
        <v>1.6</v>
      </c>
      <c r="E268" s="75">
        <v>1.6</v>
      </c>
      <c r="F268" s="15"/>
      <c r="G268" s="15"/>
    </row>
    <row r="269" spans="1:7" x14ac:dyDescent="0.25">
      <c r="A269" s="92"/>
      <c r="B269" s="11" t="s">
        <v>23</v>
      </c>
      <c r="C269" s="6" t="s">
        <v>24</v>
      </c>
      <c r="D269" s="7">
        <f t="shared" si="38"/>
        <v>4.2</v>
      </c>
      <c r="E269" s="7">
        <v>4.2</v>
      </c>
      <c r="F269" s="27"/>
      <c r="G269" s="27"/>
    </row>
    <row r="270" spans="1:7" x14ac:dyDescent="0.25">
      <c r="A270" s="91" t="s">
        <v>113</v>
      </c>
      <c r="B270" s="58" t="s">
        <v>116</v>
      </c>
      <c r="C270" s="63"/>
      <c r="D270" s="60">
        <f t="shared" si="38"/>
        <v>10.100000000000001</v>
      </c>
      <c r="E270" s="60">
        <f>SUM(E271+E274)</f>
        <v>10.100000000000001</v>
      </c>
      <c r="F270" s="61">
        <f>SUM(F271+F274)</f>
        <v>0</v>
      </c>
      <c r="G270" s="61">
        <f>SUM(G271+G274)</f>
        <v>0</v>
      </c>
    </row>
    <row r="271" spans="1:7" x14ac:dyDescent="0.25">
      <c r="A271" s="92"/>
      <c r="B271" s="5" t="s">
        <v>25</v>
      </c>
      <c r="C271" s="6" t="s">
        <v>26</v>
      </c>
      <c r="D271" s="7">
        <f t="shared" ref="D271:D273" si="39">SUM(G271+E271)</f>
        <v>9.3000000000000007</v>
      </c>
      <c r="E271" s="7">
        <f>SUM(E272:E273)</f>
        <v>9.3000000000000007</v>
      </c>
      <c r="F271" s="7"/>
      <c r="G271" s="7"/>
    </row>
    <row r="272" spans="1:7" ht="12.75" customHeight="1" x14ac:dyDescent="0.25">
      <c r="A272" s="92"/>
      <c r="B272" s="9" t="s">
        <v>20</v>
      </c>
      <c r="C272" s="6"/>
      <c r="D272" s="15">
        <f t="shared" si="39"/>
        <v>6.9</v>
      </c>
      <c r="E272" s="15">
        <v>6.9</v>
      </c>
      <c r="F272" s="7"/>
      <c r="G272" s="7"/>
    </row>
    <row r="273" spans="1:7" ht="12.75" customHeight="1" x14ac:dyDescent="0.25">
      <c r="A273" s="92"/>
      <c r="B273" s="9" t="s">
        <v>22</v>
      </c>
      <c r="C273" s="6"/>
      <c r="D273" s="15">
        <f t="shared" si="39"/>
        <v>2.4</v>
      </c>
      <c r="E273" s="15">
        <v>2.4</v>
      </c>
      <c r="F273" s="7"/>
      <c r="G273" s="7"/>
    </row>
    <row r="274" spans="1:7" x14ac:dyDescent="0.25">
      <c r="A274" s="93"/>
      <c r="B274" s="11" t="s">
        <v>23</v>
      </c>
      <c r="C274" s="6" t="s">
        <v>26</v>
      </c>
      <c r="D274" s="7">
        <f t="shared" si="38"/>
        <v>0.8</v>
      </c>
      <c r="E274" s="7">
        <v>0.8</v>
      </c>
      <c r="F274" s="27"/>
      <c r="G274" s="27"/>
    </row>
    <row r="275" spans="1:7" x14ac:dyDescent="0.25">
      <c r="A275" s="91" t="s">
        <v>115</v>
      </c>
      <c r="B275" s="58" t="s">
        <v>118</v>
      </c>
      <c r="C275" s="63"/>
      <c r="D275" s="60">
        <f>SUM(G275+E275)</f>
        <v>11.5</v>
      </c>
      <c r="E275" s="60">
        <f>SUM(E276+E280)</f>
        <v>11.5</v>
      </c>
      <c r="F275" s="61">
        <f t="shared" ref="F275:G275" si="40">SUM(F276+F280)</f>
        <v>0</v>
      </c>
      <c r="G275" s="61">
        <f t="shared" si="40"/>
        <v>0</v>
      </c>
    </row>
    <row r="276" spans="1:7" x14ac:dyDescent="0.25">
      <c r="A276" s="92"/>
      <c r="B276" s="5" t="s">
        <v>25</v>
      </c>
      <c r="C276" s="6" t="s">
        <v>26</v>
      </c>
      <c r="D276" s="7">
        <f>SUM(G276+E276)</f>
        <v>9</v>
      </c>
      <c r="E276" s="7">
        <f>SUM(E277:E279)</f>
        <v>9</v>
      </c>
      <c r="F276" s="25"/>
      <c r="G276" s="27"/>
    </row>
    <row r="277" spans="1:7" ht="12.75" customHeight="1" x14ac:dyDescent="0.25">
      <c r="A277" s="92"/>
      <c r="B277" s="9" t="s">
        <v>20</v>
      </c>
      <c r="C277" s="6"/>
      <c r="D277" s="75">
        <f t="shared" ref="D277:D279" si="41">SUM(G277+E277)</f>
        <v>1.9</v>
      </c>
      <c r="E277" s="75">
        <v>1.9</v>
      </c>
      <c r="F277" s="25"/>
      <c r="G277" s="27"/>
    </row>
    <row r="278" spans="1:7" ht="12.75" customHeight="1" x14ac:dyDescent="0.25">
      <c r="A278" s="92"/>
      <c r="B278" s="9" t="s">
        <v>22</v>
      </c>
      <c r="C278" s="6"/>
      <c r="D278" s="75">
        <f t="shared" si="41"/>
        <v>5.6</v>
      </c>
      <c r="E278" s="75">
        <v>5.6</v>
      </c>
      <c r="F278" s="25"/>
      <c r="G278" s="27"/>
    </row>
    <row r="279" spans="1:7" ht="12.75" customHeight="1" x14ac:dyDescent="0.25">
      <c r="A279" s="92"/>
      <c r="B279" s="9" t="s">
        <v>9</v>
      </c>
      <c r="C279" s="6"/>
      <c r="D279" s="75">
        <f t="shared" si="41"/>
        <v>1.5</v>
      </c>
      <c r="E279" s="75">
        <v>1.5</v>
      </c>
      <c r="F279" s="25"/>
      <c r="G279" s="27"/>
    </row>
    <row r="280" spans="1:7" x14ac:dyDescent="0.25">
      <c r="A280" s="93"/>
      <c r="B280" s="11" t="s">
        <v>23</v>
      </c>
      <c r="C280" s="6" t="s">
        <v>26</v>
      </c>
      <c r="D280" s="7">
        <f>SUM(G280+E280)</f>
        <v>2.5</v>
      </c>
      <c r="E280" s="7">
        <v>2.5</v>
      </c>
      <c r="F280" s="25"/>
      <c r="G280" s="27"/>
    </row>
    <row r="281" spans="1:7" x14ac:dyDescent="0.25">
      <c r="A281" s="91" t="s">
        <v>117</v>
      </c>
      <c r="B281" s="58" t="s">
        <v>120</v>
      </c>
      <c r="C281" s="63"/>
      <c r="D281" s="60">
        <f t="shared" ref="D281" si="42">SUM(G281+E281)</f>
        <v>7</v>
      </c>
      <c r="E281" s="60">
        <f>SUM(E282+E285)</f>
        <v>7</v>
      </c>
      <c r="F281" s="61">
        <f>SUM(F284+F285)</f>
        <v>0</v>
      </c>
      <c r="G281" s="61">
        <f>SUM(G284+G285)</f>
        <v>0</v>
      </c>
    </row>
    <row r="282" spans="1:7" x14ac:dyDescent="0.25">
      <c r="A282" s="92"/>
      <c r="B282" s="5" t="s">
        <v>25</v>
      </c>
      <c r="C282" s="6" t="s">
        <v>26</v>
      </c>
      <c r="D282" s="7">
        <f>SUM(G282+E282)</f>
        <v>4.5</v>
      </c>
      <c r="E282" s="7">
        <f>SUM(E283:E284)</f>
        <v>4.5</v>
      </c>
      <c r="F282" s="61"/>
      <c r="G282" s="61"/>
    </row>
    <row r="283" spans="1:7" ht="12.75" customHeight="1" x14ac:dyDescent="0.25">
      <c r="A283" s="92"/>
      <c r="B283" s="9" t="s">
        <v>20</v>
      </c>
      <c r="C283" s="63"/>
      <c r="D283" s="75">
        <f t="shared" ref="D283:D284" si="43">SUM(G283+E283)</f>
        <v>3.5</v>
      </c>
      <c r="E283" s="75">
        <v>3.5</v>
      </c>
      <c r="F283" s="61"/>
      <c r="G283" s="61"/>
    </row>
    <row r="284" spans="1:7" ht="12.75" customHeight="1" x14ac:dyDescent="0.25">
      <c r="A284" s="92"/>
      <c r="B284" s="9" t="s">
        <v>9</v>
      </c>
      <c r="D284" s="75">
        <f t="shared" si="43"/>
        <v>1</v>
      </c>
      <c r="E284" s="75">
        <v>1</v>
      </c>
      <c r="F284" s="7"/>
      <c r="G284" s="23"/>
    </row>
    <row r="285" spans="1:7" x14ac:dyDescent="0.25">
      <c r="A285" s="92"/>
      <c r="B285" s="11" t="s">
        <v>23</v>
      </c>
      <c r="C285" s="6" t="s">
        <v>26</v>
      </c>
      <c r="D285" s="7">
        <f t="shared" si="38"/>
        <v>2.5</v>
      </c>
      <c r="E285" s="7">
        <v>2.5</v>
      </c>
      <c r="F285" s="25"/>
      <c r="G285" s="27"/>
    </row>
    <row r="286" spans="1:7" x14ac:dyDescent="0.25">
      <c r="A286" s="91" t="s">
        <v>119</v>
      </c>
      <c r="B286" s="58" t="s">
        <v>122</v>
      </c>
      <c r="C286" s="63"/>
      <c r="D286" s="60">
        <f t="shared" si="38"/>
        <v>2.2999999999999998</v>
      </c>
      <c r="E286" s="60">
        <f>SUM(E287+E288)</f>
        <v>2.2999999999999998</v>
      </c>
      <c r="F286" s="61">
        <f>SUM(F287+F288)</f>
        <v>0</v>
      </c>
      <c r="G286" s="61">
        <f>SUM(G287+G288)</f>
        <v>0</v>
      </c>
    </row>
    <row r="287" spans="1:7" x14ac:dyDescent="0.25">
      <c r="A287" s="92"/>
      <c r="B287" s="5" t="s">
        <v>15</v>
      </c>
      <c r="C287" s="6" t="s">
        <v>26</v>
      </c>
      <c r="D287" s="7">
        <f>SUM(G287+E287)</f>
        <v>1.8</v>
      </c>
      <c r="E287" s="7">
        <v>1.8</v>
      </c>
      <c r="F287" s="7"/>
      <c r="G287" s="7"/>
    </row>
    <row r="288" spans="1:7" x14ac:dyDescent="0.25">
      <c r="A288" s="92"/>
      <c r="B288" s="11" t="s">
        <v>23</v>
      </c>
      <c r="C288" s="6" t="s">
        <v>26</v>
      </c>
      <c r="D288" s="7">
        <f>SUM(G288+E288)</f>
        <v>0.5</v>
      </c>
      <c r="E288" s="7">
        <v>0.5</v>
      </c>
      <c r="F288" s="25"/>
      <c r="G288" s="27"/>
    </row>
    <row r="289" spans="1:7" x14ac:dyDescent="0.25">
      <c r="A289" s="91" t="s">
        <v>121</v>
      </c>
      <c r="B289" s="58" t="s">
        <v>124</v>
      </c>
      <c r="C289" s="63"/>
      <c r="D289" s="60">
        <f t="shared" si="38"/>
        <v>90.5</v>
      </c>
      <c r="E289" s="60">
        <f>SUM(E290+E294)</f>
        <v>4.5</v>
      </c>
      <c r="F289" s="61">
        <f>SUM(F290+F294)</f>
        <v>0</v>
      </c>
      <c r="G289" s="60">
        <f>SUM(G290+G294)</f>
        <v>86</v>
      </c>
    </row>
    <row r="290" spans="1:7" x14ac:dyDescent="0.25">
      <c r="A290" s="92"/>
      <c r="B290" s="5" t="s">
        <v>25</v>
      </c>
      <c r="C290" s="6" t="s">
        <v>26</v>
      </c>
      <c r="D290" s="7">
        <f t="shared" si="38"/>
        <v>88.9</v>
      </c>
      <c r="E290" s="7">
        <f>SUM(E291:E293)</f>
        <v>2.9</v>
      </c>
      <c r="F290" s="7"/>
      <c r="G290" s="7">
        <f>SUM(G291:G292)</f>
        <v>86</v>
      </c>
    </row>
    <row r="291" spans="1:7" ht="12.75" customHeight="1" x14ac:dyDescent="0.25">
      <c r="A291" s="92"/>
      <c r="B291" s="9" t="s">
        <v>20</v>
      </c>
      <c r="C291" s="10"/>
      <c r="D291" s="15">
        <f t="shared" si="38"/>
        <v>1.7</v>
      </c>
      <c r="E291" s="15">
        <v>1.7</v>
      </c>
      <c r="F291" s="15"/>
      <c r="G291" s="15"/>
    </row>
    <row r="292" spans="1:7" ht="12.75" customHeight="1" x14ac:dyDescent="0.25">
      <c r="A292" s="92"/>
      <c r="B292" s="9" t="s">
        <v>21</v>
      </c>
      <c r="C292" s="10"/>
      <c r="D292" s="15">
        <f t="shared" si="38"/>
        <v>86</v>
      </c>
      <c r="E292" s="15"/>
      <c r="F292" s="15"/>
      <c r="G292" s="15">
        <v>86</v>
      </c>
    </row>
    <row r="293" spans="1:7" ht="12.75" customHeight="1" x14ac:dyDescent="0.25">
      <c r="A293" s="92"/>
      <c r="B293" s="9" t="s">
        <v>9</v>
      </c>
      <c r="D293" s="75">
        <f t="shared" ref="D293" si="44">SUM(G293+E293)</f>
        <v>1.2</v>
      </c>
      <c r="E293" s="75">
        <v>1.2</v>
      </c>
      <c r="F293" s="15"/>
      <c r="G293" s="15"/>
    </row>
    <row r="294" spans="1:7" x14ac:dyDescent="0.25">
      <c r="A294" s="92"/>
      <c r="B294" s="11" t="s">
        <v>23</v>
      </c>
      <c r="C294" s="6" t="s">
        <v>26</v>
      </c>
      <c r="D294" s="7">
        <f t="shared" si="38"/>
        <v>1.6</v>
      </c>
      <c r="E294" s="7">
        <v>1.6</v>
      </c>
      <c r="F294" s="7"/>
      <c r="G294" s="7"/>
    </row>
    <row r="295" spans="1:7" x14ac:dyDescent="0.25">
      <c r="A295" s="91" t="s">
        <v>123</v>
      </c>
      <c r="B295" s="58" t="s">
        <v>126</v>
      </c>
      <c r="C295" s="63"/>
      <c r="D295" s="60">
        <f t="shared" si="38"/>
        <v>21.1</v>
      </c>
      <c r="E295" s="60">
        <f t="shared" ref="E295:F295" si="45">SUM(E296)</f>
        <v>21.1</v>
      </c>
      <c r="F295" s="61">
        <f t="shared" si="45"/>
        <v>0</v>
      </c>
      <c r="G295" s="61">
        <f>SUM(G296)</f>
        <v>0</v>
      </c>
    </row>
    <row r="296" spans="1:7" x14ac:dyDescent="0.25">
      <c r="A296" s="92"/>
      <c r="B296" s="5" t="s">
        <v>25</v>
      </c>
      <c r="C296" s="6" t="s">
        <v>26</v>
      </c>
      <c r="D296" s="7">
        <f>SUM(G296+E296)</f>
        <v>21.1</v>
      </c>
      <c r="E296" s="7">
        <f>SUM(E297:E298)</f>
        <v>21.1</v>
      </c>
      <c r="F296" s="25"/>
      <c r="G296" s="25"/>
    </row>
    <row r="297" spans="1:7" ht="12.75" customHeight="1" x14ac:dyDescent="0.25">
      <c r="A297" s="92"/>
      <c r="B297" s="9" t="s">
        <v>20</v>
      </c>
      <c r="C297" s="6"/>
      <c r="D297" s="75">
        <f t="shared" ref="D297:D298" si="46">SUM(G297+E297)</f>
        <v>1.1000000000000001</v>
      </c>
      <c r="E297" s="75">
        <v>1.1000000000000001</v>
      </c>
      <c r="F297" s="25"/>
      <c r="G297" s="25"/>
    </row>
    <row r="298" spans="1:7" ht="12.75" customHeight="1" x14ac:dyDescent="0.25">
      <c r="A298" s="92"/>
      <c r="B298" s="9" t="s">
        <v>22</v>
      </c>
      <c r="C298" s="6"/>
      <c r="D298" s="75">
        <f t="shared" si="46"/>
        <v>20</v>
      </c>
      <c r="E298" s="75">
        <v>20</v>
      </c>
      <c r="F298" s="25"/>
      <c r="G298" s="25"/>
    </row>
    <row r="299" spans="1:7" x14ac:dyDescent="0.25">
      <c r="A299" s="91" t="s">
        <v>125</v>
      </c>
      <c r="B299" s="58" t="s">
        <v>128</v>
      </c>
      <c r="C299" s="63"/>
      <c r="D299" s="60">
        <f t="shared" si="38"/>
        <v>4.4000000000000004</v>
      </c>
      <c r="E299" s="60">
        <f>SUM(E300+E301)</f>
        <v>4.4000000000000004</v>
      </c>
      <c r="F299" s="61">
        <f>SUM(F300+F301)</f>
        <v>0</v>
      </c>
      <c r="G299" s="61">
        <f>SUM(G300+G301)</f>
        <v>0</v>
      </c>
    </row>
    <row r="300" spans="1:7" x14ac:dyDescent="0.25">
      <c r="A300" s="92"/>
      <c r="B300" s="5" t="s">
        <v>15</v>
      </c>
      <c r="C300" s="6" t="s">
        <v>26</v>
      </c>
      <c r="D300" s="7">
        <f t="shared" si="38"/>
        <v>1.9</v>
      </c>
      <c r="E300" s="7">
        <v>1.9</v>
      </c>
      <c r="F300" s="23"/>
      <c r="G300" s="7"/>
    </row>
    <row r="301" spans="1:7" x14ac:dyDescent="0.25">
      <c r="A301" s="92"/>
      <c r="B301" s="11" t="s">
        <v>23</v>
      </c>
      <c r="C301" s="6" t="s">
        <v>26</v>
      </c>
      <c r="D301" s="7">
        <f t="shared" si="38"/>
        <v>2.5</v>
      </c>
      <c r="E301" s="7">
        <v>2.5</v>
      </c>
      <c r="F301" s="23"/>
      <c r="G301" s="23"/>
    </row>
    <row r="302" spans="1:7" x14ac:dyDescent="0.25">
      <c r="A302" s="91" t="s">
        <v>127</v>
      </c>
      <c r="B302" s="58" t="s">
        <v>130</v>
      </c>
      <c r="C302" s="63"/>
      <c r="D302" s="60">
        <f t="shared" si="38"/>
        <v>3.4</v>
      </c>
      <c r="E302" s="60">
        <f>SUM(E303:E304)</f>
        <v>3.4</v>
      </c>
      <c r="F302" s="61">
        <f>SUM(F303:F303)</f>
        <v>0</v>
      </c>
      <c r="G302" s="61">
        <f>SUM(G303:G303)</f>
        <v>0</v>
      </c>
    </row>
    <row r="303" spans="1:7" x14ac:dyDescent="0.25">
      <c r="A303" s="92"/>
      <c r="B303" s="5" t="s">
        <v>15</v>
      </c>
      <c r="C303" s="6" t="s">
        <v>26</v>
      </c>
      <c r="D303" s="7">
        <f>SUM(G303+E303)</f>
        <v>3.1</v>
      </c>
      <c r="E303" s="7">
        <v>3.1</v>
      </c>
      <c r="F303" s="25"/>
      <c r="G303" s="27"/>
    </row>
    <row r="304" spans="1:7" x14ac:dyDescent="0.25">
      <c r="A304" s="93"/>
      <c r="B304" s="11" t="s">
        <v>23</v>
      </c>
      <c r="C304" s="6" t="s">
        <v>26</v>
      </c>
      <c r="D304" s="7">
        <f>SUM(G304+E304)</f>
        <v>0.3</v>
      </c>
      <c r="E304" s="7">
        <v>0.3</v>
      </c>
      <c r="F304" s="25"/>
      <c r="G304" s="27"/>
    </row>
    <row r="305" spans="1:7" x14ac:dyDescent="0.25">
      <c r="A305" s="91" t="s">
        <v>129</v>
      </c>
      <c r="B305" s="58" t="s">
        <v>132</v>
      </c>
      <c r="C305" s="63"/>
      <c r="D305" s="60">
        <f t="shared" si="38"/>
        <v>3.7</v>
      </c>
      <c r="E305" s="60">
        <f t="shared" ref="E305:F305" si="47">SUM(E306+E309)</f>
        <v>3.7</v>
      </c>
      <c r="F305" s="61">
        <f t="shared" si="47"/>
        <v>0</v>
      </c>
      <c r="G305" s="61">
        <f>SUM(G306+G309)</f>
        <v>0</v>
      </c>
    </row>
    <row r="306" spans="1:7" x14ac:dyDescent="0.25">
      <c r="A306" s="92"/>
      <c r="B306" s="5" t="s">
        <v>25</v>
      </c>
      <c r="C306" s="6" t="s">
        <v>26</v>
      </c>
      <c r="D306" s="7">
        <f>SUM(G306+E306)</f>
        <v>2.7</v>
      </c>
      <c r="E306" s="7">
        <f>SUM(E307:E308)</f>
        <v>2.7</v>
      </c>
      <c r="F306" s="25"/>
      <c r="G306" s="25"/>
    </row>
    <row r="307" spans="1:7" ht="12.75" customHeight="1" x14ac:dyDescent="0.25">
      <c r="A307" s="92"/>
      <c r="B307" s="9" t="s">
        <v>20</v>
      </c>
      <c r="C307" s="6"/>
      <c r="D307" s="75">
        <f t="shared" ref="D307:D308" si="48">SUM(G307+E307)</f>
        <v>0.7</v>
      </c>
      <c r="E307" s="75">
        <v>0.7</v>
      </c>
      <c r="F307" s="25"/>
      <c r="G307" s="25"/>
    </row>
    <row r="308" spans="1:7" ht="12.75" customHeight="1" x14ac:dyDescent="0.25">
      <c r="A308" s="92"/>
      <c r="B308" s="9" t="s">
        <v>22</v>
      </c>
      <c r="C308" s="6"/>
      <c r="D308" s="75">
        <f t="shared" si="48"/>
        <v>2</v>
      </c>
      <c r="E308" s="75">
        <v>2</v>
      </c>
      <c r="F308" s="25"/>
      <c r="G308" s="25"/>
    </row>
    <row r="309" spans="1:7" x14ac:dyDescent="0.25">
      <c r="A309" s="92"/>
      <c r="B309" s="11" t="s">
        <v>23</v>
      </c>
      <c r="C309" s="6" t="s">
        <v>26</v>
      </c>
      <c r="D309" s="7">
        <f>SUM(G309+E309)</f>
        <v>1</v>
      </c>
      <c r="E309" s="7">
        <v>1</v>
      </c>
      <c r="F309" s="27"/>
      <c r="G309" s="27"/>
    </row>
    <row r="310" spans="1:7" x14ac:dyDescent="0.25">
      <c r="A310" s="91" t="s">
        <v>131</v>
      </c>
      <c r="B310" s="58" t="s">
        <v>134</v>
      </c>
      <c r="C310" s="63"/>
      <c r="D310" s="60">
        <f t="shared" si="38"/>
        <v>3.4000000000000004</v>
      </c>
      <c r="E310" s="60">
        <f>SUM(E311:E312)</f>
        <v>3.4000000000000004</v>
      </c>
      <c r="F310" s="61">
        <f>SUM(F311:F312)</f>
        <v>0</v>
      </c>
      <c r="G310" s="61">
        <f>SUM(G311:G312)</f>
        <v>0</v>
      </c>
    </row>
    <row r="311" spans="1:7" x14ac:dyDescent="0.25">
      <c r="A311" s="92"/>
      <c r="B311" s="5" t="s">
        <v>15</v>
      </c>
      <c r="C311" s="6" t="s">
        <v>26</v>
      </c>
      <c r="D311" s="7">
        <f t="shared" si="38"/>
        <v>1.8</v>
      </c>
      <c r="E311" s="7">
        <v>1.8</v>
      </c>
      <c r="F311" s="27"/>
      <c r="G311" s="27"/>
    </row>
    <row r="312" spans="1:7" x14ac:dyDescent="0.25">
      <c r="A312" s="92"/>
      <c r="B312" s="11" t="s">
        <v>23</v>
      </c>
      <c r="C312" s="6" t="s">
        <v>26</v>
      </c>
      <c r="D312" s="7">
        <f t="shared" si="38"/>
        <v>1.6</v>
      </c>
      <c r="E312" s="7">
        <v>1.6</v>
      </c>
      <c r="F312" s="25"/>
      <c r="G312" s="27"/>
    </row>
    <row r="313" spans="1:7" x14ac:dyDescent="0.25">
      <c r="A313" s="91" t="s">
        <v>133</v>
      </c>
      <c r="B313" s="58" t="s">
        <v>136</v>
      </c>
      <c r="C313" s="63"/>
      <c r="D313" s="60">
        <f t="shared" si="38"/>
        <v>55.1</v>
      </c>
      <c r="E313" s="60">
        <f>SUM(E314+E317)</f>
        <v>4.2</v>
      </c>
      <c r="F313" s="61">
        <f>SUM(F314+F317)</f>
        <v>0</v>
      </c>
      <c r="G313" s="60">
        <f>SUM(G314+G317)</f>
        <v>50.9</v>
      </c>
    </row>
    <row r="314" spans="1:7" x14ac:dyDescent="0.25">
      <c r="A314" s="92"/>
      <c r="B314" s="5" t="s">
        <v>25</v>
      </c>
      <c r="C314" s="6" t="s">
        <v>26</v>
      </c>
      <c r="D314" s="7">
        <f>SUM(G314+E314)</f>
        <v>54.8</v>
      </c>
      <c r="E314" s="7">
        <f>SUM(E315:E316)</f>
        <v>3.9</v>
      </c>
      <c r="F314" s="7"/>
      <c r="G314" s="7">
        <f>SUM(G315:G316)</f>
        <v>50.9</v>
      </c>
    </row>
    <row r="315" spans="1:7" ht="12.75" customHeight="1" x14ac:dyDescent="0.25">
      <c r="A315" s="92"/>
      <c r="B315" s="9" t="s">
        <v>20</v>
      </c>
      <c r="C315" s="10"/>
      <c r="D315" s="15">
        <f>SUM(G315+E315)</f>
        <v>3</v>
      </c>
      <c r="E315" s="15">
        <v>3</v>
      </c>
      <c r="F315" s="16"/>
      <c r="G315" s="16"/>
    </row>
    <row r="316" spans="1:7" ht="12.75" customHeight="1" x14ac:dyDescent="0.25">
      <c r="A316" s="92"/>
      <c r="B316" s="9" t="s">
        <v>22</v>
      </c>
      <c r="C316" s="10"/>
      <c r="D316" s="15">
        <f>SUM(G316+E316)</f>
        <v>51.8</v>
      </c>
      <c r="E316" s="15">
        <v>0.9</v>
      </c>
      <c r="F316" s="16"/>
      <c r="G316" s="15">
        <v>50.9</v>
      </c>
    </row>
    <row r="317" spans="1:7" x14ac:dyDescent="0.25">
      <c r="A317" s="92"/>
      <c r="B317" s="11" t="s">
        <v>23</v>
      </c>
      <c r="C317" s="6" t="s">
        <v>26</v>
      </c>
      <c r="D317" s="7">
        <f>SUM(G317+E317)</f>
        <v>0.3</v>
      </c>
      <c r="E317" s="7">
        <v>0.3</v>
      </c>
      <c r="F317" s="27"/>
      <c r="G317" s="27"/>
    </row>
    <row r="318" spans="1:7" x14ac:dyDescent="0.25">
      <c r="A318" s="91" t="s">
        <v>135</v>
      </c>
      <c r="B318" s="58" t="s">
        <v>138</v>
      </c>
      <c r="C318" s="63"/>
      <c r="D318" s="60">
        <f t="shared" ref="D318:D333" si="49">SUM(G318+E318)</f>
        <v>5.3999999999999995</v>
      </c>
      <c r="E318" s="60">
        <f>SUM(E319+E322)</f>
        <v>5.3999999999999995</v>
      </c>
      <c r="F318" s="61">
        <f>SUM(F319+F322)</f>
        <v>0</v>
      </c>
      <c r="G318" s="61">
        <f>SUM(G319+G322)</f>
        <v>0</v>
      </c>
    </row>
    <row r="319" spans="1:7" x14ac:dyDescent="0.25">
      <c r="A319" s="92"/>
      <c r="B319" s="5" t="s">
        <v>25</v>
      </c>
      <c r="C319" s="6" t="s">
        <v>26</v>
      </c>
      <c r="D319" s="7">
        <f t="shared" si="49"/>
        <v>4.8</v>
      </c>
      <c r="E319" s="7">
        <f>SUM(E320:E321)</f>
        <v>4.8</v>
      </c>
      <c r="F319" s="7"/>
      <c r="G319" s="7"/>
    </row>
    <row r="320" spans="1:7" ht="12.75" customHeight="1" x14ac:dyDescent="0.25">
      <c r="A320" s="92"/>
      <c r="B320" s="9" t="s">
        <v>20</v>
      </c>
      <c r="C320" s="10"/>
      <c r="D320" s="15">
        <f t="shared" si="49"/>
        <v>1.4</v>
      </c>
      <c r="E320" s="15">
        <v>1.4</v>
      </c>
      <c r="F320" s="16"/>
      <c r="G320" s="16"/>
    </row>
    <row r="321" spans="1:7" ht="12.75" customHeight="1" x14ac:dyDescent="0.25">
      <c r="A321" s="92"/>
      <c r="B321" s="9" t="s">
        <v>22</v>
      </c>
      <c r="C321" s="10"/>
      <c r="D321" s="15">
        <f t="shared" si="49"/>
        <v>3.4</v>
      </c>
      <c r="E321" s="15">
        <v>3.4</v>
      </c>
      <c r="F321" s="16"/>
      <c r="G321" s="15"/>
    </row>
    <row r="322" spans="1:7" x14ac:dyDescent="0.25">
      <c r="A322" s="92"/>
      <c r="B322" s="11" t="s">
        <v>23</v>
      </c>
      <c r="C322" s="6" t="s">
        <v>26</v>
      </c>
      <c r="D322" s="7">
        <f t="shared" si="49"/>
        <v>0.6</v>
      </c>
      <c r="E322" s="7">
        <v>0.6</v>
      </c>
      <c r="F322" s="27"/>
      <c r="G322" s="27"/>
    </row>
    <row r="323" spans="1:7" x14ac:dyDescent="0.25">
      <c r="A323" s="91" t="s">
        <v>137</v>
      </c>
      <c r="B323" s="58" t="s">
        <v>140</v>
      </c>
      <c r="C323" s="63"/>
      <c r="D323" s="60">
        <f t="shared" si="49"/>
        <v>2.2999999999999998</v>
      </c>
      <c r="E323" s="60">
        <f>SUM(E324:E325)</f>
        <v>2.2999999999999998</v>
      </c>
      <c r="F323" s="61">
        <f>SUM(F324:F325)</f>
        <v>0</v>
      </c>
      <c r="G323" s="61">
        <f>SUM(G324:G325)</f>
        <v>0</v>
      </c>
    </row>
    <row r="324" spans="1:7" x14ac:dyDescent="0.25">
      <c r="A324" s="92"/>
      <c r="B324" s="5" t="s">
        <v>15</v>
      </c>
      <c r="C324" s="6" t="s">
        <v>26</v>
      </c>
      <c r="D324" s="7">
        <f t="shared" si="49"/>
        <v>0.8</v>
      </c>
      <c r="E324" s="7">
        <v>0.8</v>
      </c>
      <c r="F324" s="25"/>
      <c r="G324" s="25"/>
    </row>
    <row r="325" spans="1:7" x14ac:dyDescent="0.25">
      <c r="A325" s="92"/>
      <c r="B325" s="11" t="s">
        <v>23</v>
      </c>
      <c r="C325" s="6" t="s">
        <v>26</v>
      </c>
      <c r="D325" s="7">
        <f t="shared" si="49"/>
        <v>1.5</v>
      </c>
      <c r="E325" s="7">
        <v>1.5</v>
      </c>
      <c r="F325" s="25"/>
      <c r="G325" s="27"/>
    </row>
    <row r="326" spans="1:7" x14ac:dyDescent="0.25">
      <c r="A326" s="91" t="s">
        <v>139</v>
      </c>
      <c r="B326" s="58" t="s">
        <v>142</v>
      </c>
      <c r="C326" s="63"/>
      <c r="D326" s="60">
        <f t="shared" si="49"/>
        <v>108.2</v>
      </c>
      <c r="E326" s="60">
        <f>SUM(E327:E327)</f>
        <v>104</v>
      </c>
      <c r="F326" s="60">
        <f>SUM(F327:F327)</f>
        <v>44.8</v>
      </c>
      <c r="G326" s="60">
        <f>SUM(G327:G327)</f>
        <v>4.2</v>
      </c>
    </row>
    <row r="327" spans="1:7" x14ac:dyDescent="0.25">
      <c r="A327" s="92"/>
      <c r="B327" s="11" t="s">
        <v>23</v>
      </c>
      <c r="C327" s="6" t="s">
        <v>29</v>
      </c>
      <c r="D327" s="7">
        <f t="shared" si="49"/>
        <v>108.2</v>
      </c>
      <c r="E327" s="7">
        <v>104</v>
      </c>
      <c r="F327" s="7">
        <v>44.8</v>
      </c>
      <c r="G327" s="7">
        <v>4.2</v>
      </c>
    </row>
    <row r="328" spans="1:7" x14ac:dyDescent="0.25">
      <c r="A328" s="91" t="s">
        <v>141</v>
      </c>
      <c r="B328" s="58" t="s">
        <v>144</v>
      </c>
      <c r="C328" s="63"/>
      <c r="D328" s="60">
        <f t="shared" si="49"/>
        <v>2.2999999999999998</v>
      </c>
      <c r="E328" s="60">
        <f>SUM(E330+E329)</f>
        <v>2.2999999999999998</v>
      </c>
      <c r="F328" s="61">
        <f>SUM(F330+F329)</f>
        <v>0</v>
      </c>
      <c r="G328" s="61">
        <f>SUM(G330+G329)</f>
        <v>0</v>
      </c>
    </row>
    <row r="329" spans="1:7" x14ac:dyDescent="0.25">
      <c r="A329" s="92"/>
      <c r="B329" s="5" t="s">
        <v>15</v>
      </c>
      <c r="C329" s="6" t="s">
        <v>29</v>
      </c>
      <c r="D329" s="7">
        <f t="shared" si="49"/>
        <v>1.1000000000000001</v>
      </c>
      <c r="E329" s="7">
        <v>1.1000000000000001</v>
      </c>
      <c r="F329" s="7"/>
      <c r="G329" s="7"/>
    </row>
    <row r="330" spans="1:7" x14ac:dyDescent="0.25">
      <c r="A330" s="92"/>
      <c r="B330" s="64" t="s">
        <v>23</v>
      </c>
      <c r="C330" s="65" t="s">
        <v>29</v>
      </c>
      <c r="D330" s="66">
        <f t="shared" si="49"/>
        <v>1.2</v>
      </c>
      <c r="E330" s="66">
        <v>1.2</v>
      </c>
      <c r="F330" s="67"/>
      <c r="G330" s="68"/>
    </row>
    <row r="331" spans="1:7" x14ac:dyDescent="0.25">
      <c r="A331" s="105" t="s">
        <v>143</v>
      </c>
      <c r="B331" s="72" t="s">
        <v>156</v>
      </c>
      <c r="C331" s="69"/>
      <c r="D331" s="78">
        <f t="shared" ref="D331" si="50">SUM(G331+E331)</f>
        <v>0.4</v>
      </c>
      <c r="E331" s="78">
        <f>SUM(E332:E332)</f>
        <v>0.4</v>
      </c>
      <c r="F331" s="79">
        <f>SUM(F332:F332)</f>
        <v>0</v>
      </c>
      <c r="G331" s="79">
        <f>SUM(G332:G332)</f>
        <v>0</v>
      </c>
    </row>
    <row r="332" spans="1:7" x14ac:dyDescent="0.25">
      <c r="A332" s="105"/>
      <c r="B332" s="33" t="s">
        <v>15</v>
      </c>
      <c r="C332" s="69"/>
      <c r="D332" s="35">
        <f t="shared" si="49"/>
        <v>0.4</v>
      </c>
      <c r="E332" s="35">
        <v>0.4</v>
      </c>
      <c r="F332" s="44"/>
      <c r="G332" s="70"/>
    </row>
    <row r="333" spans="1:7" x14ac:dyDescent="0.25">
      <c r="A333" s="100" t="s">
        <v>145</v>
      </c>
      <c r="B333" s="100"/>
      <c r="C333" s="28"/>
      <c r="D333" s="29">
        <f t="shared" si="49"/>
        <v>2369.6</v>
      </c>
      <c r="E333" s="29">
        <f>SUM(E370+E365+E360+E354+E347+E340+E334+E375)</f>
        <v>1321.6</v>
      </c>
      <c r="F333" s="29">
        <f>SUM(F370+F365+F360+F354+F347+F340+F334+F375)</f>
        <v>44.8</v>
      </c>
      <c r="G333" s="29">
        <f>SUM(G370+G365+G360+G354+G347+G340+G334+G375)</f>
        <v>1048</v>
      </c>
    </row>
    <row r="334" spans="1:7" x14ac:dyDescent="0.25">
      <c r="A334" s="101" t="s">
        <v>146</v>
      </c>
      <c r="B334" s="102"/>
      <c r="C334" s="30" t="s">
        <v>16</v>
      </c>
      <c r="D334" s="31">
        <f t="shared" ref="D334:F334" si="51">SUM(D335+D339)</f>
        <v>147.80000000000001</v>
      </c>
      <c r="E334" s="31">
        <f t="shared" si="51"/>
        <v>32.699999999999996</v>
      </c>
      <c r="F334" s="32">
        <f t="shared" si="51"/>
        <v>0</v>
      </c>
      <c r="G334" s="31">
        <f>SUM(G335+G339)</f>
        <v>115.1</v>
      </c>
    </row>
    <row r="335" spans="1:7" x14ac:dyDescent="0.25">
      <c r="A335" s="103"/>
      <c r="B335" s="33" t="s">
        <v>19</v>
      </c>
      <c r="C335" s="34"/>
      <c r="D335" s="35">
        <f>SUM(D336:D338)</f>
        <v>115.00000000000001</v>
      </c>
      <c r="E335" s="35">
        <f>SUM(E336:E338)</f>
        <v>27.499999999999996</v>
      </c>
      <c r="F335" s="35"/>
      <c r="G335" s="35">
        <f>SUM(G336:G337)</f>
        <v>87.5</v>
      </c>
    </row>
    <row r="336" spans="1:7" x14ac:dyDescent="0.25">
      <c r="A336" s="103"/>
      <c r="B336" s="36" t="s">
        <v>20</v>
      </c>
      <c r="C336" s="34"/>
      <c r="D336" s="37">
        <f t="shared" ref="D336:D359" si="52">SUM(G336+E336)</f>
        <v>21.4</v>
      </c>
      <c r="E336" s="37">
        <f>SUM(E14+E17+E45+E51+E59+E70+E79+E88+E95+E111+E117+E124+E135+E103)</f>
        <v>21.4</v>
      </c>
      <c r="F336" s="37"/>
      <c r="G336" s="37"/>
    </row>
    <row r="337" spans="1:7" x14ac:dyDescent="0.25">
      <c r="A337" s="103"/>
      <c r="B337" s="36" t="s">
        <v>22</v>
      </c>
      <c r="C337" s="34"/>
      <c r="D337" s="37">
        <f t="shared" si="52"/>
        <v>90.9</v>
      </c>
      <c r="E337" s="37">
        <f>SUM(E46+E60+E80+E112+E125+E136)</f>
        <v>3.4</v>
      </c>
      <c r="F337" s="37"/>
      <c r="G337" s="37">
        <f>SUM(G46+G60+G80+G112+G125+G136)</f>
        <v>87.5</v>
      </c>
    </row>
    <row r="338" spans="1:7" x14ac:dyDescent="0.25">
      <c r="A338" s="103"/>
      <c r="B338" s="36" t="s">
        <v>9</v>
      </c>
      <c r="C338" s="34"/>
      <c r="D338" s="37">
        <f t="shared" si="52"/>
        <v>2.7</v>
      </c>
      <c r="E338" s="37">
        <f>SUM(E18+E81+E126)</f>
        <v>2.7</v>
      </c>
      <c r="F338" s="37"/>
      <c r="G338" s="37"/>
    </row>
    <row r="339" spans="1:7" x14ac:dyDescent="0.25">
      <c r="A339" s="103"/>
      <c r="B339" s="38" t="s">
        <v>23</v>
      </c>
      <c r="C339" s="34"/>
      <c r="D339" s="35">
        <f t="shared" si="52"/>
        <v>32.800000000000004</v>
      </c>
      <c r="E339" s="35">
        <f>SUM(E19)</f>
        <v>5.2</v>
      </c>
      <c r="F339" s="35"/>
      <c r="G339" s="35">
        <f>SUM(G19)</f>
        <v>27.6</v>
      </c>
    </row>
    <row r="340" spans="1:7" x14ac:dyDescent="0.25">
      <c r="A340" s="99" t="s">
        <v>147</v>
      </c>
      <c r="B340" s="99"/>
      <c r="C340" s="39" t="s">
        <v>24</v>
      </c>
      <c r="D340" s="40">
        <f>SUM(G340+E340)</f>
        <v>1098.2</v>
      </c>
      <c r="E340" s="40">
        <f>SUM(E341+E346)</f>
        <v>490.60000000000008</v>
      </c>
      <c r="F340" s="41">
        <f>SUM(F341+F346)</f>
        <v>0</v>
      </c>
      <c r="G340" s="40">
        <f>SUM(G341+G346)</f>
        <v>607.6</v>
      </c>
    </row>
    <row r="341" spans="1:7" x14ac:dyDescent="0.25">
      <c r="A341" s="103"/>
      <c r="B341" s="33" t="s">
        <v>19</v>
      </c>
      <c r="C341" s="34"/>
      <c r="D341" s="35">
        <f t="shared" si="52"/>
        <v>1014.7</v>
      </c>
      <c r="E341" s="35">
        <f t="shared" ref="E341" si="53">SUM(E342:E345)</f>
        <v>407.10000000000008</v>
      </c>
      <c r="F341" s="35"/>
      <c r="G341" s="35">
        <f>SUM(G342:G345)</f>
        <v>607.6</v>
      </c>
    </row>
    <row r="342" spans="1:7" x14ac:dyDescent="0.25">
      <c r="A342" s="103"/>
      <c r="B342" s="36" t="s">
        <v>20</v>
      </c>
      <c r="C342" s="42"/>
      <c r="D342" s="37">
        <f t="shared" si="52"/>
        <v>131.20000000000005</v>
      </c>
      <c r="E342" s="37">
        <f>SUM(E21+E144+E148+E152+E157+E163+E168+E179+E173+E183+E186+E193+E198+E202+E206+E211+E215+E221+E226+E232+E239+E243+E249+E254+E259+E263+E266+E189+E236)</f>
        <v>118.30000000000004</v>
      </c>
      <c r="F342" s="37"/>
      <c r="G342" s="37">
        <f>SUM(G21+G144+G148+G152+G157+G163+G168+G179+G173+G183+G186+G193+G198+G202+G206+G211+G215+G221+G226+G232+G239+G243+G249+G254+G259+G263+G266+G189+G236)</f>
        <v>12.9</v>
      </c>
    </row>
    <row r="343" spans="1:7" x14ac:dyDescent="0.25">
      <c r="A343" s="103"/>
      <c r="B343" s="36" t="s">
        <v>27</v>
      </c>
      <c r="C343" s="42"/>
      <c r="D343" s="37">
        <f t="shared" si="52"/>
        <v>47.7</v>
      </c>
      <c r="E343" s="37"/>
      <c r="F343" s="37"/>
      <c r="G343" s="37">
        <f>SUM(G23)</f>
        <v>47.7</v>
      </c>
    </row>
    <row r="344" spans="1:7" x14ac:dyDescent="0.25">
      <c r="A344" s="103"/>
      <c r="B344" s="36" t="s">
        <v>22</v>
      </c>
      <c r="C344" s="42"/>
      <c r="D344" s="37">
        <f t="shared" si="52"/>
        <v>794.7</v>
      </c>
      <c r="E344" s="37">
        <f t="shared" ref="E344" si="54">SUM(E145+E149+E153+E158+E164+E174+E194+E199+E207+E222+E233+E255+E216+E227+E244+E267+E169)</f>
        <v>247.70000000000002</v>
      </c>
      <c r="F344" s="37"/>
      <c r="G344" s="37">
        <f>SUM(G145+G149+G153+G158+G164+G174+G194+G199+G207+G222+G233+G255+G216+G227+G244+G267+G169+G22)</f>
        <v>547</v>
      </c>
    </row>
    <row r="345" spans="1:7" x14ac:dyDescent="0.25">
      <c r="A345" s="103"/>
      <c r="B345" s="36" t="s">
        <v>9</v>
      </c>
      <c r="C345" s="42"/>
      <c r="D345" s="37">
        <f t="shared" si="52"/>
        <v>41.1</v>
      </c>
      <c r="E345" s="37">
        <f>SUM(E180+E165+E175+E217+E159+E250+E260+E208+E228+E245+E268)</f>
        <v>41.1</v>
      </c>
      <c r="F345" s="37"/>
      <c r="G345" s="37"/>
    </row>
    <row r="346" spans="1:7" x14ac:dyDescent="0.25">
      <c r="A346" s="103"/>
      <c r="B346" s="38" t="s">
        <v>23</v>
      </c>
      <c r="C346" s="34"/>
      <c r="D346" s="35">
        <f t="shared" si="52"/>
        <v>83.5</v>
      </c>
      <c r="E346" s="35">
        <f>SUM(E154+E170+E176+E184+E187+E190+E195+E200+E203+E209+E212+E223+E218+E229+E234+E237+E240+E246+E251+E256+E261+E269+E160)</f>
        <v>83.5</v>
      </c>
      <c r="F346" s="35"/>
      <c r="G346" s="35"/>
    </row>
    <row r="347" spans="1:7" x14ac:dyDescent="0.25">
      <c r="A347" s="99" t="s">
        <v>148</v>
      </c>
      <c r="B347" s="99"/>
      <c r="C347" s="39" t="s">
        <v>26</v>
      </c>
      <c r="D347" s="40">
        <f>SUM(G347+E347)</f>
        <v>276.39999999999998</v>
      </c>
      <c r="E347" s="40">
        <f>SUM(E348+E353)</f>
        <v>131.79999999999998</v>
      </c>
      <c r="F347" s="41">
        <f>SUM(F348+F353)</f>
        <v>0</v>
      </c>
      <c r="G347" s="40">
        <f>SUM(G348+G353)</f>
        <v>144.6</v>
      </c>
    </row>
    <row r="348" spans="1:7" x14ac:dyDescent="0.25">
      <c r="A348" s="103"/>
      <c r="B348" s="33" t="s">
        <v>19</v>
      </c>
      <c r="C348" s="34"/>
      <c r="D348" s="35">
        <f t="shared" si="52"/>
        <v>260.7</v>
      </c>
      <c r="E348" s="35">
        <f>SUM(E349:E352)</f>
        <v>116.1</v>
      </c>
      <c r="F348" s="35"/>
      <c r="G348" s="35">
        <f>SUM(G349:G352)</f>
        <v>144.6</v>
      </c>
    </row>
    <row r="349" spans="1:7" x14ac:dyDescent="0.25">
      <c r="A349" s="103"/>
      <c r="B349" s="36" t="s">
        <v>20</v>
      </c>
      <c r="C349" s="42"/>
      <c r="D349" s="37">
        <f>SUM(G349+E349)</f>
        <v>29.6</v>
      </c>
      <c r="E349" s="37">
        <f>SUM(E277+E283+E287+E291+E297+E300+E303+E307+E311+E315+E320+E324+E272)</f>
        <v>29.6</v>
      </c>
      <c r="F349" s="37"/>
      <c r="G349" s="37"/>
    </row>
    <row r="350" spans="1:7" x14ac:dyDescent="0.25">
      <c r="A350" s="103"/>
      <c r="B350" s="36" t="s">
        <v>27</v>
      </c>
      <c r="C350" s="42"/>
      <c r="D350" s="37">
        <f t="shared" si="52"/>
        <v>86</v>
      </c>
      <c r="E350" s="37"/>
      <c r="F350" s="37"/>
      <c r="G350" s="37">
        <f>SUM(G292)</f>
        <v>86</v>
      </c>
    </row>
    <row r="351" spans="1:7" x14ac:dyDescent="0.25">
      <c r="A351" s="103"/>
      <c r="B351" s="36" t="s">
        <v>22</v>
      </c>
      <c r="C351" s="42"/>
      <c r="D351" s="37">
        <f t="shared" si="52"/>
        <v>90.199999999999989</v>
      </c>
      <c r="E351" s="37">
        <f>SUM(E278+E298+E308+E316+E321+E273+E104)</f>
        <v>34.299999999999997</v>
      </c>
      <c r="F351" s="37"/>
      <c r="G351" s="37">
        <f>SUM(G278+G298+G308+G316+G321+G273+G104)</f>
        <v>55.9</v>
      </c>
    </row>
    <row r="352" spans="1:7" x14ac:dyDescent="0.25">
      <c r="A352" s="103"/>
      <c r="B352" s="36" t="s">
        <v>9</v>
      </c>
      <c r="C352" s="42"/>
      <c r="D352" s="37">
        <f t="shared" si="52"/>
        <v>54.900000000000006</v>
      </c>
      <c r="E352" s="37">
        <f>SUM(E27+E26+E25+E279+E293+E284)</f>
        <v>52.2</v>
      </c>
      <c r="F352" s="37"/>
      <c r="G352" s="37">
        <f t="shared" ref="G352" si="55">SUM(G27+G26+G25+G279+G293+G284)</f>
        <v>2.7</v>
      </c>
    </row>
    <row r="353" spans="1:7" x14ac:dyDescent="0.25">
      <c r="A353" s="103"/>
      <c r="B353" s="38" t="s">
        <v>23</v>
      </c>
      <c r="C353" s="34"/>
      <c r="D353" s="43">
        <f t="shared" si="52"/>
        <v>15.700000000000001</v>
      </c>
      <c r="E353" s="35">
        <f>SUM(E274+E280+E285+E288+E294+E301+E304+E309+E312+E317+E322+E325)</f>
        <v>15.700000000000001</v>
      </c>
      <c r="F353" s="35"/>
      <c r="G353" s="35"/>
    </row>
    <row r="354" spans="1:7" x14ac:dyDescent="0.25">
      <c r="A354" s="99" t="s">
        <v>149</v>
      </c>
      <c r="B354" s="99"/>
      <c r="C354" s="39" t="s">
        <v>28</v>
      </c>
      <c r="D354" s="40">
        <f>SUM(G354+E354)</f>
        <v>473.59999999999991</v>
      </c>
      <c r="E354" s="40">
        <f>SUM(E355+E359)</f>
        <v>336.09999999999997</v>
      </c>
      <c r="F354" s="41">
        <f>SUM(F355+F359)</f>
        <v>0</v>
      </c>
      <c r="G354" s="40">
        <f>SUM(G355+G359)</f>
        <v>137.49999999999997</v>
      </c>
    </row>
    <row r="355" spans="1:7" x14ac:dyDescent="0.25">
      <c r="A355" s="103"/>
      <c r="B355" s="33" t="s">
        <v>19</v>
      </c>
      <c r="C355" s="34"/>
      <c r="D355" s="35">
        <f t="shared" si="52"/>
        <v>462.9</v>
      </c>
      <c r="E355" s="35">
        <f>SUM(E356:E358)</f>
        <v>325.39999999999998</v>
      </c>
      <c r="F355" s="35"/>
      <c r="G355" s="35">
        <f>SUM(G356:G358)</f>
        <v>137.49999999999997</v>
      </c>
    </row>
    <row r="356" spans="1:7" x14ac:dyDescent="0.25">
      <c r="A356" s="103"/>
      <c r="B356" s="36" t="s">
        <v>20</v>
      </c>
      <c r="C356" s="42"/>
      <c r="D356" s="37">
        <f t="shared" si="52"/>
        <v>15.499999999999998</v>
      </c>
      <c r="E356" s="37">
        <f>SUM(E29+E47+E53+E62+E72+E90+E97+E83+E113+E119+E128+E138+E106)</f>
        <v>14.299999999999999</v>
      </c>
      <c r="F356" s="37"/>
      <c r="G356" s="37">
        <f>SUM(G29+G47+G53+G62+G72+G90+G97+G83+G113+G119+G128+G138+G106)</f>
        <v>1.2</v>
      </c>
    </row>
    <row r="357" spans="1:7" x14ac:dyDescent="0.25">
      <c r="A357" s="103"/>
      <c r="B357" s="36" t="s">
        <v>22</v>
      </c>
      <c r="C357" s="42"/>
      <c r="D357" s="37">
        <f t="shared" si="52"/>
        <v>438</v>
      </c>
      <c r="E357" s="37">
        <f>SUM(E30+E54+E63+E73+E84+E98+E129+E139+E91+E107)</f>
        <v>301.7</v>
      </c>
      <c r="F357" s="37"/>
      <c r="G357" s="37">
        <f>SUM(G30+G63+G73+G98+G129+G139+G84+G181+G54+F357+G91+G120+F357+G107)</f>
        <v>136.29999999999998</v>
      </c>
    </row>
    <row r="358" spans="1:7" x14ac:dyDescent="0.25">
      <c r="A358" s="103"/>
      <c r="B358" s="36" t="s">
        <v>9</v>
      </c>
      <c r="C358" s="42"/>
      <c r="D358" s="37">
        <f t="shared" si="52"/>
        <v>9.4</v>
      </c>
      <c r="E358" s="37">
        <f>SUM(E32+E130+E64+E120+E74+E99)</f>
        <v>9.4</v>
      </c>
      <c r="F358" s="37"/>
      <c r="G358" s="37"/>
    </row>
    <row r="359" spans="1:7" x14ac:dyDescent="0.25">
      <c r="A359" s="103"/>
      <c r="B359" s="38" t="s">
        <v>23</v>
      </c>
      <c r="C359" s="34"/>
      <c r="D359" s="35">
        <f t="shared" si="52"/>
        <v>10.7</v>
      </c>
      <c r="E359" s="35">
        <f>SUM(E48+E55+E65+E75+E85+E92+E100+E108+E114+E121+E131+E140)</f>
        <v>10.7</v>
      </c>
      <c r="F359" s="35"/>
      <c r="G359" s="35"/>
    </row>
    <row r="360" spans="1:7" x14ac:dyDescent="0.25">
      <c r="A360" s="99" t="s">
        <v>150</v>
      </c>
      <c r="B360" s="99"/>
      <c r="C360" s="39" t="s">
        <v>29</v>
      </c>
      <c r="D360" s="40">
        <f t="shared" ref="D360:D375" si="56">SUM(G360+E360)</f>
        <v>238.09999999999991</v>
      </c>
      <c r="E360" s="40">
        <f t="shared" ref="E360:F360" si="57">SUM(E361+E364)</f>
        <v>233.89999999999992</v>
      </c>
      <c r="F360" s="40">
        <f t="shared" si="57"/>
        <v>44.8</v>
      </c>
      <c r="G360" s="40">
        <f>SUM(G361+G364)</f>
        <v>4.2</v>
      </c>
    </row>
    <row r="361" spans="1:7" x14ac:dyDescent="0.25">
      <c r="A361" s="103"/>
      <c r="B361" s="33" t="s">
        <v>25</v>
      </c>
      <c r="C361" s="34"/>
      <c r="D361" s="35">
        <f t="shared" si="56"/>
        <v>128.69999999999993</v>
      </c>
      <c r="E361" s="35">
        <f>SUM(E362:E363)</f>
        <v>128.69999999999993</v>
      </c>
      <c r="F361" s="35"/>
      <c r="G361" s="35"/>
    </row>
    <row r="362" spans="1:7" x14ac:dyDescent="0.25">
      <c r="A362" s="103"/>
      <c r="B362" s="36" t="s">
        <v>20</v>
      </c>
      <c r="C362" s="42"/>
      <c r="D362" s="37">
        <f t="shared" si="56"/>
        <v>127.19999999999995</v>
      </c>
      <c r="E362" s="37">
        <f>SUM(E33+E49+E56+E67+E76+E86+E93+E101+E115+E132+E141+E329)</f>
        <v>127.19999999999995</v>
      </c>
      <c r="F362" s="37"/>
      <c r="G362" s="37"/>
    </row>
    <row r="363" spans="1:7" x14ac:dyDescent="0.25">
      <c r="A363" s="103"/>
      <c r="B363" s="36" t="s">
        <v>9</v>
      </c>
      <c r="C363" s="42"/>
      <c r="D363" s="37">
        <f>SUM(D68)</f>
        <v>1.5</v>
      </c>
      <c r="E363" s="37">
        <f>SUM(E68)</f>
        <v>1.5</v>
      </c>
      <c r="F363" s="37"/>
      <c r="G363" s="37"/>
    </row>
    <row r="364" spans="1:7" x14ac:dyDescent="0.25">
      <c r="A364" s="103"/>
      <c r="B364" s="38" t="s">
        <v>23</v>
      </c>
      <c r="C364" s="34"/>
      <c r="D364" s="35">
        <f t="shared" si="56"/>
        <v>109.4</v>
      </c>
      <c r="E364" s="35">
        <f>SUM(E327+E330)</f>
        <v>105.2</v>
      </c>
      <c r="F364" s="35">
        <f>SUM(F327+F330)</f>
        <v>44.8</v>
      </c>
      <c r="G364" s="35">
        <f>SUM(G327+G330)</f>
        <v>4.2</v>
      </c>
    </row>
    <row r="365" spans="1:7" x14ac:dyDescent="0.25">
      <c r="A365" s="99" t="s">
        <v>151</v>
      </c>
      <c r="B365" s="99"/>
      <c r="C365" s="39" t="s">
        <v>30</v>
      </c>
      <c r="D365" s="40">
        <f t="shared" si="56"/>
        <v>31.5</v>
      </c>
      <c r="E365" s="40">
        <f>SUM(E369+E366)</f>
        <v>31.5</v>
      </c>
      <c r="F365" s="41">
        <f>SUM(F369+F366)</f>
        <v>0</v>
      </c>
      <c r="G365" s="41">
        <f>SUM(G369+G366)</f>
        <v>0</v>
      </c>
    </row>
    <row r="366" spans="1:7" x14ac:dyDescent="0.25">
      <c r="A366" s="103"/>
      <c r="B366" s="33" t="s">
        <v>25</v>
      </c>
      <c r="C366" s="34"/>
      <c r="D366" s="35">
        <f t="shared" si="56"/>
        <v>20.399999999999999</v>
      </c>
      <c r="E366" s="35">
        <f>SUM(E367:E368)</f>
        <v>20.399999999999999</v>
      </c>
      <c r="F366" s="35"/>
      <c r="G366" s="35"/>
    </row>
    <row r="367" spans="1:7" x14ac:dyDescent="0.25">
      <c r="A367" s="103"/>
      <c r="B367" s="36" t="s">
        <v>20</v>
      </c>
      <c r="C367" s="42"/>
      <c r="D367" s="37">
        <f t="shared" si="56"/>
        <v>0.4</v>
      </c>
      <c r="E367" s="37">
        <f>SUM(E332)</f>
        <v>0.4</v>
      </c>
      <c r="F367" s="37"/>
      <c r="G367" s="37"/>
    </row>
    <row r="368" spans="1:7" x14ac:dyDescent="0.25">
      <c r="A368" s="103"/>
      <c r="B368" s="36" t="s">
        <v>9</v>
      </c>
      <c r="C368" s="42"/>
      <c r="D368" s="37">
        <f t="shared" si="56"/>
        <v>20</v>
      </c>
      <c r="E368" s="37">
        <f>SUM(E35)</f>
        <v>20</v>
      </c>
      <c r="F368" s="37"/>
      <c r="G368" s="37"/>
    </row>
    <row r="369" spans="1:7" x14ac:dyDescent="0.25">
      <c r="A369" s="103"/>
      <c r="B369" s="33" t="s">
        <v>152</v>
      </c>
      <c r="C369" s="45"/>
      <c r="D369" s="35">
        <f t="shared" si="56"/>
        <v>11.1</v>
      </c>
      <c r="E369" s="46">
        <f>SUM(E36)</f>
        <v>11.1</v>
      </c>
      <c r="F369" s="47"/>
      <c r="G369" s="47"/>
    </row>
    <row r="370" spans="1:7" x14ac:dyDescent="0.25">
      <c r="A370" s="99" t="s">
        <v>153</v>
      </c>
      <c r="B370" s="99"/>
      <c r="C370" s="39" t="s">
        <v>32</v>
      </c>
      <c r="D370" s="40">
        <f t="shared" si="56"/>
        <v>80</v>
      </c>
      <c r="E370" s="40">
        <f>SUM(E371+E374)</f>
        <v>65</v>
      </c>
      <c r="F370" s="41">
        <f>SUM(F371+F374)</f>
        <v>0</v>
      </c>
      <c r="G370" s="40">
        <f>SUM(G371+G374)</f>
        <v>15</v>
      </c>
    </row>
    <row r="371" spans="1:7" x14ac:dyDescent="0.25">
      <c r="A371" s="103"/>
      <c r="B371" s="33" t="s">
        <v>19</v>
      </c>
      <c r="C371" s="34"/>
      <c r="D371" s="35">
        <f t="shared" si="56"/>
        <v>21.6</v>
      </c>
      <c r="E371" s="35">
        <f>SUM(E372:E373)</f>
        <v>6.6</v>
      </c>
      <c r="F371" s="35"/>
      <c r="G371" s="35">
        <f>SUM(G372:G373)</f>
        <v>15</v>
      </c>
    </row>
    <row r="372" spans="1:7" x14ac:dyDescent="0.25">
      <c r="A372" s="103"/>
      <c r="B372" s="36" t="s">
        <v>20</v>
      </c>
      <c r="C372" s="42"/>
      <c r="D372" s="37">
        <f t="shared" si="56"/>
        <v>3.6</v>
      </c>
      <c r="E372" s="37">
        <f>SUM(E38)</f>
        <v>3.6</v>
      </c>
      <c r="F372" s="37"/>
      <c r="G372" s="37"/>
    </row>
    <row r="373" spans="1:7" x14ac:dyDescent="0.25">
      <c r="A373" s="103"/>
      <c r="B373" s="36" t="s">
        <v>27</v>
      </c>
      <c r="C373" s="42"/>
      <c r="D373" s="37">
        <f t="shared" si="56"/>
        <v>18</v>
      </c>
      <c r="E373" s="37">
        <f>SUM(E39)</f>
        <v>3</v>
      </c>
      <c r="F373" s="37"/>
      <c r="G373" s="37">
        <f>SUM(G39)</f>
        <v>15</v>
      </c>
    </row>
    <row r="374" spans="1:7" x14ac:dyDescent="0.25">
      <c r="A374" s="103"/>
      <c r="B374" s="33" t="s">
        <v>152</v>
      </c>
      <c r="C374" s="45"/>
      <c r="D374" s="35">
        <f t="shared" si="56"/>
        <v>58.4</v>
      </c>
      <c r="E374" s="46">
        <f>SUM(E40)</f>
        <v>58.4</v>
      </c>
      <c r="F374" s="46"/>
      <c r="G374" s="46"/>
    </row>
    <row r="375" spans="1:7" x14ac:dyDescent="0.25">
      <c r="A375" s="99" t="s">
        <v>154</v>
      </c>
      <c r="B375" s="99"/>
      <c r="C375" s="39" t="s">
        <v>33</v>
      </c>
      <c r="D375" s="40">
        <f t="shared" si="56"/>
        <v>24</v>
      </c>
      <c r="E375" s="41">
        <f>SUM(E376+E379)</f>
        <v>0</v>
      </c>
      <c r="F375" s="41">
        <f>SUM(F376+F379)</f>
        <v>0</v>
      </c>
      <c r="G375" s="40">
        <f>SUM(G376+G379)</f>
        <v>24</v>
      </c>
    </row>
    <row r="376" spans="1:7" x14ac:dyDescent="0.25">
      <c r="A376" s="104"/>
      <c r="B376" s="33" t="s">
        <v>25</v>
      </c>
      <c r="C376" s="48"/>
      <c r="D376" s="46">
        <f>SUM(D377)</f>
        <v>24</v>
      </c>
      <c r="E376" s="46"/>
      <c r="F376" s="46"/>
      <c r="G376" s="46">
        <f>SUM(G377)</f>
        <v>24</v>
      </c>
    </row>
    <row r="377" spans="1:7" x14ac:dyDescent="0.25">
      <c r="A377" s="104"/>
      <c r="B377" s="36" t="s">
        <v>27</v>
      </c>
      <c r="C377" s="49"/>
      <c r="D377" s="37">
        <f>SUM(G377+E377)</f>
        <v>24</v>
      </c>
      <c r="E377" s="50"/>
      <c r="F377" s="50"/>
      <c r="G377" s="50">
        <f>SUM(G42)</f>
        <v>24</v>
      </c>
    </row>
    <row r="378" spans="1:7" x14ac:dyDescent="0.25">
      <c r="A378" s="98" t="s">
        <v>160</v>
      </c>
      <c r="B378" s="98"/>
      <c r="C378" s="98"/>
      <c r="D378" s="98"/>
      <c r="E378" s="98"/>
      <c r="F378" s="98"/>
      <c r="G378" s="98"/>
    </row>
  </sheetData>
  <mergeCells count="85">
    <mergeCell ref="A371:A374"/>
    <mergeCell ref="A375:B375"/>
    <mergeCell ref="A376:A377"/>
    <mergeCell ref="A224:A229"/>
    <mergeCell ref="A331:A332"/>
    <mergeCell ref="A355:A359"/>
    <mergeCell ref="A360:B360"/>
    <mergeCell ref="A361:A364"/>
    <mergeCell ref="A365:B365"/>
    <mergeCell ref="A366:A369"/>
    <mergeCell ref="A370:B370"/>
    <mergeCell ref="A335:A339"/>
    <mergeCell ref="A340:B340"/>
    <mergeCell ref="A341:A346"/>
    <mergeCell ref="A347:B347"/>
    <mergeCell ref="A348:A353"/>
    <mergeCell ref="A354:B354"/>
    <mergeCell ref="A318:A322"/>
    <mergeCell ref="A323:A325"/>
    <mergeCell ref="A326:A327"/>
    <mergeCell ref="A328:A330"/>
    <mergeCell ref="A333:B333"/>
    <mergeCell ref="A334:B334"/>
    <mergeCell ref="A204:A209"/>
    <mergeCell ref="A166:A170"/>
    <mergeCell ref="A171:A176"/>
    <mergeCell ref="A177:A181"/>
    <mergeCell ref="A313:A317"/>
    <mergeCell ref="A264:A269"/>
    <mergeCell ref="A270:A274"/>
    <mergeCell ref="A275:A280"/>
    <mergeCell ref="A281:A285"/>
    <mergeCell ref="A286:A288"/>
    <mergeCell ref="A289:A294"/>
    <mergeCell ref="A295:A298"/>
    <mergeCell ref="A299:A301"/>
    <mergeCell ref="A305:A309"/>
    <mergeCell ref="A310:A312"/>
    <mergeCell ref="A302:A304"/>
    <mergeCell ref="A262:A263"/>
    <mergeCell ref="A210:A212"/>
    <mergeCell ref="A213:A218"/>
    <mergeCell ref="A219:A223"/>
    <mergeCell ref="A230:A234"/>
    <mergeCell ref="A235:A237"/>
    <mergeCell ref="A238:A240"/>
    <mergeCell ref="A241:A246"/>
    <mergeCell ref="A247:A251"/>
    <mergeCell ref="A252:A256"/>
    <mergeCell ref="A257:A261"/>
    <mergeCell ref="A196:A200"/>
    <mergeCell ref="A161:A165"/>
    <mergeCell ref="A122:A132"/>
    <mergeCell ref="A133:A141"/>
    <mergeCell ref="A142:A145"/>
    <mergeCell ref="A146:A149"/>
    <mergeCell ref="A57:A68"/>
    <mergeCell ref="A378:G378"/>
    <mergeCell ref="A155:A160"/>
    <mergeCell ref="A69:A76"/>
    <mergeCell ref="A201:A203"/>
    <mergeCell ref="A150:A154"/>
    <mergeCell ref="A77:A86"/>
    <mergeCell ref="A87:A93"/>
    <mergeCell ref="A102:A108"/>
    <mergeCell ref="A109:A115"/>
    <mergeCell ref="A116:A121"/>
    <mergeCell ref="A94:A101"/>
    <mergeCell ref="A182:A184"/>
    <mergeCell ref="A185:A187"/>
    <mergeCell ref="A188:A190"/>
    <mergeCell ref="A191:A195"/>
    <mergeCell ref="A13:A14"/>
    <mergeCell ref="A15:A40"/>
    <mergeCell ref="A43:A49"/>
    <mergeCell ref="A50:A5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2018-11-29T07:19:37Z</dcterms:modified>
</cp:coreProperties>
</file>