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0" i="1" l="1"/>
  <c r="E317" i="1"/>
  <c r="G316" i="1"/>
  <c r="D250" i="1"/>
  <c r="D249" i="1"/>
  <c r="E248" i="1"/>
  <c r="D248" i="1"/>
  <c r="E198" i="1"/>
  <c r="D201" i="1"/>
  <c r="E157" i="1"/>
  <c r="D160" i="1"/>
  <c r="E147" i="1"/>
  <c r="D150" i="1"/>
  <c r="E113" i="1"/>
  <c r="G113" i="1"/>
  <c r="D116" i="1"/>
  <c r="E75" i="1"/>
  <c r="D75" i="1"/>
  <c r="D78" i="1"/>
  <c r="D77" i="1"/>
  <c r="D76" i="1"/>
  <c r="E48" i="1" l="1"/>
  <c r="D52" i="1"/>
  <c r="D51" i="1"/>
  <c r="E50" i="1"/>
  <c r="D20" i="1"/>
  <c r="F320" i="1" l="1"/>
  <c r="G322" i="1"/>
  <c r="D322" i="1"/>
  <c r="E324" i="1" l="1"/>
  <c r="D324" i="1" s="1"/>
  <c r="G315" i="1"/>
  <c r="E22" i="1"/>
  <c r="F15" i="1"/>
  <c r="E18" i="1"/>
  <c r="G329" i="1" l="1"/>
  <c r="E316" i="1"/>
  <c r="D317" i="1"/>
  <c r="E314" i="1"/>
  <c r="G314" i="1"/>
  <c r="G214" i="1"/>
  <c r="F162" i="1"/>
  <c r="E163" i="1"/>
  <c r="E162" i="1" s="1"/>
  <c r="G163" i="1"/>
  <c r="G162" i="1" s="1"/>
  <c r="D166" i="1"/>
  <c r="D165" i="1"/>
  <c r="D164" i="1"/>
  <c r="G151" i="1"/>
  <c r="F151" i="1"/>
  <c r="D154" i="1"/>
  <c r="D153" i="1"/>
  <c r="E152" i="1"/>
  <c r="D152" i="1" s="1"/>
  <c r="D24" i="1"/>
  <c r="D25" i="1"/>
  <c r="E313" i="1" l="1"/>
  <c r="D163" i="1"/>
  <c r="E151" i="1"/>
  <c r="D151" i="1" s="1"/>
  <c r="E323" i="1"/>
  <c r="G323" i="1"/>
  <c r="E321" i="1"/>
  <c r="E42" i="1" l="1"/>
  <c r="E41" i="1" s="1"/>
  <c r="F307" i="1" l="1"/>
  <c r="E309" i="1"/>
  <c r="E310" i="1"/>
  <c r="D74" i="1"/>
  <c r="G310" i="1"/>
  <c r="G308" i="1" s="1"/>
  <c r="E308" i="1" l="1"/>
  <c r="G313" i="1"/>
  <c r="E318" i="1"/>
  <c r="E325" i="1"/>
  <c r="E329" i="1"/>
  <c r="E328" i="1"/>
  <c r="G328" i="1"/>
  <c r="E334" i="1"/>
  <c r="F335" i="1"/>
  <c r="F332" i="1" s="1"/>
  <c r="G335" i="1"/>
  <c r="E339" i="1"/>
  <c r="E338" i="1"/>
  <c r="E32" i="1"/>
  <c r="D33" i="1"/>
  <c r="D32" i="1" s="1"/>
  <c r="D34" i="1"/>
  <c r="G348" i="1"/>
  <c r="E344" i="1"/>
  <c r="G311" i="1"/>
  <c r="D40" i="1"/>
  <c r="D39" i="1" s="1"/>
  <c r="G39" i="1"/>
  <c r="D305" i="1"/>
  <c r="F278" i="1"/>
  <c r="G278" i="1"/>
  <c r="D281" i="1"/>
  <c r="D280" i="1"/>
  <c r="E279" i="1"/>
  <c r="D279" i="1" s="1"/>
  <c r="E275" i="1"/>
  <c r="D277" i="1"/>
  <c r="F268" i="1"/>
  <c r="G268" i="1"/>
  <c r="E269" i="1"/>
  <c r="E268" i="1" s="1"/>
  <c r="D270" i="1"/>
  <c r="D271" i="1"/>
  <c r="F252" i="1"/>
  <c r="G252" i="1"/>
  <c r="E253" i="1"/>
  <c r="E252" i="1" s="1"/>
  <c r="D254" i="1"/>
  <c r="D255" i="1"/>
  <c r="E225" i="1"/>
  <c r="E224" i="1" s="1"/>
  <c r="D227" i="1"/>
  <c r="D226" i="1"/>
  <c r="E218" i="1"/>
  <c r="F208" i="1"/>
  <c r="E209" i="1"/>
  <c r="E208" i="1" s="1"/>
  <c r="G209" i="1"/>
  <c r="G208" i="1" s="1"/>
  <c r="D210" i="1"/>
  <c r="D211" i="1"/>
  <c r="F197" i="1"/>
  <c r="G197" i="1"/>
  <c r="D200" i="1"/>
  <c r="D199" i="1"/>
  <c r="D198" i="1"/>
  <c r="G177" i="1"/>
  <c r="F141" i="1"/>
  <c r="G141" i="1"/>
  <c r="D145" i="1"/>
  <c r="G133" i="1"/>
  <c r="G120" i="1"/>
  <c r="G119" i="1" s="1"/>
  <c r="D122" i="1"/>
  <c r="D121" i="1"/>
  <c r="G110" i="1"/>
  <c r="G98" i="1"/>
  <c r="F92" i="1"/>
  <c r="D95" i="1"/>
  <c r="E93" i="1"/>
  <c r="E92" i="1" s="1"/>
  <c r="G93" i="1"/>
  <c r="G92" i="1" s="1"/>
  <c r="D94" i="1"/>
  <c r="F85" i="1"/>
  <c r="D91" i="1"/>
  <c r="G87" i="1"/>
  <c r="G85" i="1" s="1"/>
  <c r="F71" i="1"/>
  <c r="E72" i="1"/>
  <c r="E71" i="1" s="1"/>
  <c r="G72" i="1"/>
  <c r="G71" i="1" s="1"/>
  <c r="D73" i="1"/>
  <c r="G64" i="1"/>
  <c r="E66" i="1"/>
  <c r="D68" i="1"/>
  <c r="D67" i="1"/>
  <c r="E56" i="1"/>
  <c r="D58" i="1"/>
  <c r="D57" i="1"/>
  <c r="G320" i="1" l="1"/>
  <c r="E278" i="1"/>
  <c r="E197" i="1"/>
  <c r="G42" i="1"/>
  <c r="G41" i="1" s="1"/>
  <c r="D43" i="1"/>
  <c r="D44" i="1"/>
  <c r="E26" i="1" l="1"/>
  <c r="G26" i="1"/>
  <c r="D30" i="1"/>
  <c r="E320" i="1" l="1"/>
  <c r="G18" i="1"/>
  <c r="D18" i="1" s="1"/>
  <c r="D21" i="1"/>
  <c r="G304" i="1"/>
  <c r="F304" i="1"/>
  <c r="E304" i="1"/>
  <c r="D304" i="1" l="1"/>
  <c r="E346" i="1"/>
  <c r="F346" i="1"/>
  <c r="E345" i="1"/>
  <c r="D345" i="1" s="1"/>
  <c r="G344" i="1"/>
  <c r="D344" i="1" s="1"/>
  <c r="E343" i="1"/>
  <c r="E342" i="1" s="1"/>
  <c r="F341" i="1"/>
  <c r="E340" i="1"/>
  <c r="D340" i="1" s="1"/>
  <c r="D339" i="1"/>
  <c r="E337" i="1"/>
  <c r="F336" i="1"/>
  <c r="E335" i="1"/>
  <c r="D335" i="1" s="1"/>
  <c r="D334" i="1"/>
  <c r="G332" i="1"/>
  <c r="E331" i="1"/>
  <c r="D331" i="1" s="1"/>
  <c r="D329" i="1"/>
  <c r="F326" i="1"/>
  <c r="D325" i="1"/>
  <c r="D321" i="1"/>
  <c r="F319" i="1"/>
  <c r="D318" i="1"/>
  <c r="D315" i="1"/>
  <c r="F312" i="1"/>
  <c r="E311" i="1"/>
  <c r="G307" i="1"/>
  <c r="D303" i="1"/>
  <c r="D302" i="1"/>
  <c r="G301" i="1"/>
  <c r="F301" i="1"/>
  <c r="D300" i="1"/>
  <c r="G299" i="1"/>
  <c r="F299" i="1"/>
  <c r="E299" i="1"/>
  <c r="D298" i="1"/>
  <c r="D297" i="1"/>
  <c r="G296" i="1"/>
  <c r="F296" i="1"/>
  <c r="E296" i="1"/>
  <c r="D295" i="1"/>
  <c r="D294" i="1"/>
  <c r="D293" i="1"/>
  <c r="E292" i="1"/>
  <c r="E291" i="1" s="1"/>
  <c r="G291" i="1"/>
  <c r="F291" i="1"/>
  <c r="D290" i="1"/>
  <c r="D289" i="1"/>
  <c r="D288" i="1"/>
  <c r="G287" i="1"/>
  <c r="G286" i="1" s="1"/>
  <c r="E287" i="1"/>
  <c r="E286" i="1" s="1"/>
  <c r="F286" i="1"/>
  <c r="D285" i="1"/>
  <c r="D284" i="1"/>
  <c r="G283" i="1"/>
  <c r="F283" i="1"/>
  <c r="E283" i="1"/>
  <c r="D282" i="1"/>
  <c r="D276" i="1"/>
  <c r="G275" i="1"/>
  <c r="F275" i="1"/>
  <c r="D274" i="1"/>
  <c r="G272" i="1"/>
  <c r="F272" i="1"/>
  <c r="E272" i="1"/>
  <c r="D269" i="1"/>
  <c r="D267" i="1"/>
  <c r="D266" i="1"/>
  <c r="D265" i="1"/>
  <c r="G264" i="1"/>
  <c r="E264" i="1"/>
  <c r="E263" i="1" s="1"/>
  <c r="F263" i="1"/>
  <c r="D262" i="1"/>
  <c r="G260" i="1"/>
  <c r="E260" i="1"/>
  <c r="F260" i="1"/>
  <c r="D259" i="1"/>
  <c r="D258" i="1"/>
  <c r="G257" i="1"/>
  <c r="F257" i="1"/>
  <c r="D256" i="1"/>
  <c r="D253" i="1"/>
  <c r="D251" i="1"/>
  <c r="E247" i="1"/>
  <c r="F247" i="1"/>
  <c r="D246" i="1"/>
  <c r="D245" i="1"/>
  <c r="D244" i="1"/>
  <c r="E243" i="1"/>
  <c r="E242" i="1" s="1"/>
  <c r="F242" i="1"/>
  <c r="D241" i="1"/>
  <c r="G240" i="1"/>
  <c r="F240" i="1"/>
  <c r="E240" i="1"/>
  <c r="D239" i="1"/>
  <c r="D238" i="1"/>
  <c r="G237" i="1"/>
  <c r="F237" i="1"/>
  <c r="E237" i="1"/>
  <c r="D236" i="1"/>
  <c r="D235" i="1"/>
  <c r="D234" i="1"/>
  <c r="G233" i="1"/>
  <c r="E233" i="1"/>
  <c r="E232" i="1" s="1"/>
  <c r="F232" i="1"/>
  <c r="D231" i="1"/>
  <c r="D230" i="1"/>
  <c r="G229" i="1"/>
  <c r="F229" i="1"/>
  <c r="D228" i="1"/>
  <c r="D225" i="1"/>
  <c r="G224" i="1"/>
  <c r="F224" i="1"/>
  <c r="D223" i="1"/>
  <c r="D222" i="1"/>
  <c r="G221" i="1"/>
  <c r="F221" i="1"/>
  <c r="E221" i="1"/>
  <c r="D220" i="1"/>
  <c r="D219" i="1"/>
  <c r="G218" i="1"/>
  <c r="F218" i="1"/>
  <c r="D217" i="1"/>
  <c r="D216" i="1"/>
  <c r="D215" i="1"/>
  <c r="E214" i="1"/>
  <c r="E213" i="1" s="1"/>
  <c r="F213" i="1"/>
  <c r="D212" i="1"/>
  <c r="D209" i="1"/>
  <c r="D207" i="1"/>
  <c r="D206" i="1"/>
  <c r="D205" i="1"/>
  <c r="G204" i="1"/>
  <c r="G203" i="1" s="1"/>
  <c r="E204" i="1"/>
  <c r="E203" i="1" s="1"/>
  <c r="F203" i="1"/>
  <c r="D202" i="1"/>
  <c r="D196" i="1"/>
  <c r="D195" i="1"/>
  <c r="G194" i="1"/>
  <c r="F194" i="1"/>
  <c r="D193" i="1"/>
  <c r="D192" i="1"/>
  <c r="D191" i="1"/>
  <c r="G189" i="1"/>
  <c r="E190" i="1"/>
  <c r="E189" i="1" s="1"/>
  <c r="F189" i="1"/>
  <c r="D188" i="1"/>
  <c r="E186" i="1"/>
  <c r="F186" i="1"/>
  <c r="D185" i="1"/>
  <c r="D184" i="1"/>
  <c r="D183" i="1"/>
  <c r="G181" i="1"/>
  <c r="E182" i="1"/>
  <c r="E181" i="1" s="1"/>
  <c r="F181" i="1"/>
  <c r="D180" i="1"/>
  <c r="D179" i="1"/>
  <c r="D178" i="1"/>
  <c r="E177" i="1"/>
  <c r="D177" i="1" s="1"/>
  <c r="G176" i="1"/>
  <c r="F176" i="1"/>
  <c r="D175" i="1"/>
  <c r="D174" i="1"/>
  <c r="G173" i="1"/>
  <c r="F173" i="1"/>
  <c r="D172" i="1"/>
  <c r="D171" i="1"/>
  <c r="G170" i="1"/>
  <c r="F170" i="1"/>
  <c r="E170" i="1"/>
  <c r="D169" i="1"/>
  <c r="D168" i="1"/>
  <c r="G167" i="1"/>
  <c r="F167" i="1"/>
  <c r="E167" i="1"/>
  <c r="D161" i="1"/>
  <c r="D159" i="1"/>
  <c r="D158" i="1"/>
  <c r="E156" i="1"/>
  <c r="G156" i="1"/>
  <c r="F156" i="1"/>
  <c r="D155" i="1"/>
  <c r="D149" i="1"/>
  <c r="D148" i="1"/>
  <c r="E146" i="1"/>
  <c r="F146" i="1"/>
  <c r="D144" i="1"/>
  <c r="D143" i="1"/>
  <c r="E142" i="1"/>
  <c r="D140" i="1"/>
  <c r="D139" i="1"/>
  <c r="D138" i="1"/>
  <c r="E137" i="1"/>
  <c r="E136" i="1" s="1"/>
  <c r="F136" i="1"/>
  <c r="D135" i="1"/>
  <c r="D134" i="1"/>
  <c r="E133" i="1"/>
  <c r="D133" i="1" s="1"/>
  <c r="G132" i="1"/>
  <c r="F132" i="1"/>
  <c r="D131" i="1"/>
  <c r="D130" i="1"/>
  <c r="E129" i="1"/>
  <c r="D129" i="1" s="1"/>
  <c r="G128" i="1"/>
  <c r="F128" i="1"/>
  <c r="D127" i="1"/>
  <c r="D126" i="1"/>
  <c r="D125" i="1"/>
  <c r="D124" i="1"/>
  <c r="E123" i="1"/>
  <c r="E119" i="1" s="1"/>
  <c r="D120" i="1"/>
  <c r="F119" i="1"/>
  <c r="D118" i="1"/>
  <c r="D117" i="1"/>
  <c r="D115" i="1"/>
  <c r="D114" i="1"/>
  <c r="G109" i="1"/>
  <c r="D112" i="1"/>
  <c r="D111" i="1"/>
  <c r="E110" i="1"/>
  <c r="D110" i="1" s="1"/>
  <c r="F109" i="1"/>
  <c r="D108" i="1"/>
  <c r="D107" i="1"/>
  <c r="D106" i="1"/>
  <c r="G105" i="1"/>
  <c r="F105" i="1"/>
  <c r="E105" i="1"/>
  <c r="D104" i="1"/>
  <c r="D103" i="1"/>
  <c r="D102" i="1"/>
  <c r="D101" i="1"/>
  <c r="D100" i="1"/>
  <c r="E99" i="1"/>
  <c r="D99" i="1" s="1"/>
  <c r="F98" i="1"/>
  <c r="D97" i="1"/>
  <c r="D93" i="1"/>
  <c r="D90" i="1"/>
  <c r="D89" i="1"/>
  <c r="D88" i="1"/>
  <c r="E87" i="1"/>
  <c r="D86" i="1"/>
  <c r="D84" i="1"/>
  <c r="D83" i="1"/>
  <c r="D82" i="1"/>
  <c r="D81" i="1"/>
  <c r="G80" i="1"/>
  <c r="F80" i="1"/>
  <c r="E80" i="1"/>
  <c r="D79" i="1"/>
  <c r="D72" i="1"/>
  <c r="D70" i="1"/>
  <c r="D69" i="1"/>
  <c r="D66" i="1"/>
  <c r="D65" i="1"/>
  <c r="F64" i="1"/>
  <c r="E64" i="1"/>
  <c r="D63" i="1"/>
  <c r="D62" i="1"/>
  <c r="D61" i="1"/>
  <c r="D60" i="1"/>
  <c r="G59" i="1"/>
  <c r="G55" i="1" s="1"/>
  <c r="E59" i="1"/>
  <c r="E55" i="1" s="1"/>
  <c r="D56" i="1"/>
  <c r="F55" i="1"/>
  <c r="D54" i="1"/>
  <c r="D53" i="1"/>
  <c r="D50" i="1"/>
  <c r="D49" i="1"/>
  <c r="G48" i="1"/>
  <c r="F48" i="1"/>
  <c r="D47" i="1"/>
  <c r="D46" i="1"/>
  <c r="D45" i="1"/>
  <c r="F41" i="1"/>
  <c r="D38" i="1"/>
  <c r="D37" i="1"/>
  <c r="D36" i="1"/>
  <c r="G35" i="1"/>
  <c r="G15" i="1" s="1"/>
  <c r="E35" i="1"/>
  <c r="E15" i="1" s="1"/>
  <c r="D31" i="1"/>
  <c r="D29" i="1"/>
  <c r="D28" i="1"/>
  <c r="D27" i="1"/>
  <c r="D23" i="1"/>
  <c r="D22" i="1"/>
  <c r="D19" i="1"/>
  <c r="D17" i="1"/>
  <c r="D16" i="1"/>
  <c r="D14" i="1"/>
  <c r="G13" i="1"/>
  <c r="F13" i="1"/>
  <c r="E13" i="1"/>
  <c r="D309" i="1" l="1"/>
  <c r="D311" i="1"/>
  <c r="E307" i="1"/>
  <c r="D142" i="1"/>
  <c r="E141" i="1"/>
  <c r="D141" i="1" s="1"/>
  <c r="D87" i="1"/>
  <c r="E85" i="1"/>
  <c r="D85" i="1" s="1"/>
  <c r="D273" i="1"/>
  <c r="E301" i="1"/>
  <c r="D301" i="1" s="1"/>
  <c r="D343" i="1"/>
  <c r="D272" i="1"/>
  <c r="D243" i="1"/>
  <c r="D162" i="1"/>
  <c r="D310" i="1"/>
  <c r="D170" i="1"/>
  <c r="D64" i="1"/>
  <c r="D278" i="1"/>
  <c r="D292" i="1"/>
  <c r="D299" i="1"/>
  <c r="D157" i="1"/>
  <c r="D240" i="1"/>
  <c r="D147" i="1"/>
  <c r="E194" i="1"/>
  <c r="D194" i="1" s="1"/>
  <c r="D203" i="1"/>
  <c r="G242" i="1"/>
  <c r="D242" i="1" s="1"/>
  <c r="D55" i="1"/>
  <c r="D80" i="1"/>
  <c r="D197" i="1"/>
  <c r="D204" i="1"/>
  <c r="D208" i="1"/>
  <c r="D268" i="1"/>
  <c r="E327" i="1"/>
  <c r="E326" i="1" s="1"/>
  <c r="E98" i="1"/>
  <c r="D98" i="1" s="1"/>
  <c r="D187" i="1"/>
  <c r="D264" i="1"/>
  <c r="E341" i="1"/>
  <c r="D26" i="1"/>
  <c r="G146" i="1"/>
  <c r="D146" i="1" s="1"/>
  <c r="D156" i="1"/>
  <c r="D190" i="1"/>
  <c r="E229" i="1"/>
  <c r="D229" i="1" s="1"/>
  <c r="D237" i="1"/>
  <c r="D313" i="1"/>
  <c r="D330" i="1"/>
  <c r="E336" i="1"/>
  <c r="D338" i="1"/>
  <c r="E173" i="1"/>
  <c r="D173" i="1" s="1"/>
  <c r="D214" i="1"/>
  <c r="D218" i="1"/>
  <c r="D252" i="1"/>
  <c r="G342" i="1"/>
  <c r="D342" i="1" s="1"/>
  <c r="D348" i="1"/>
  <c r="D347" i="1" s="1"/>
  <c r="D286" i="1"/>
  <c r="G347" i="1"/>
  <c r="G346" i="1" s="1"/>
  <c r="D346" i="1" s="1"/>
  <c r="D13" i="1"/>
  <c r="D48" i="1"/>
  <c r="D123" i="1"/>
  <c r="D167" i="1"/>
  <c r="D182" i="1"/>
  <c r="G186" i="1"/>
  <c r="D186" i="1" s="1"/>
  <c r="D189" i="1"/>
  <c r="D224" i="1"/>
  <c r="D261" i="1"/>
  <c r="G263" i="1"/>
  <c r="D263" i="1" s="1"/>
  <c r="D283" i="1"/>
  <c r="D314" i="1"/>
  <c r="D316" i="1"/>
  <c r="F306" i="1"/>
  <c r="D71" i="1"/>
  <c r="D105" i="1"/>
  <c r="D119" i="1"/>
  <c r="D181" i="1"/>
  <c r="D221" i="1"/>
  <c r="D260" i="1"/>
  <c r="D287" i="1"/>
  <c r="D291" i="1"/>
  <c r="D137" i="1"/>
  <c r="G136" i="1"/>
  <c r="D136" i="1" s="1"/>
  <c r="D233" i="1"/>
  <c r="G232" i="1"/>
  <c r="D232" i="1" s="1"/>
  <c r="G247" i="1"/>
  <c r="D247" i="1" s="1"/>
  <c r="D35" i="1"/>
  <c r="D96" i="1"/>
  <c r="E109" i="1"/>
  <c r="D109" i="1" s="1"/>
  <c r="E128" i="1"/>
  <c r="D128" i="1" s="1"/>
  <c r="D323" i="1"/>
  <c r="D92" i="1"/>
  <c r="E176" i="1"/>
  <c r="D176" i="1" s="1"/>
  <c r="G213" i="1"/>
  <c r="D213" i="1" s="1"/>
  <c r="E257" i="1"/>
  <c r="D257" i="1" s="1"/>
  <c r="D275" i="1"/>
  <c r="D296" i="1"/>
  <c r="D328" i="1"/>
  <c r="G327" i="1"/>
  <c r="E333" i="1"/>
  <c r="E332" i="1" s="1"/>
  <c r="D59" i="1"/>
  <c r="D113" i="1"/>
  <c r="E132" i="1"/>
  <c r="D132" i="1" s="1"/>
  <c r="E312" i="1"/>
  <c r="E319" i="1"/>
  <c r="D308" i="1" l="1"/>
  <c r="D307" i="1" s="1"/>
  <c r="G341" i="1"/>
  <c r="D341" i="1" s="1"/>
  <c r="D15" i="1"/>
  <c r="G312" i="1"/>
  <c r="D312" i="1" s="1"/>
  <c r="D333" i="1"/>
  <c r="G326" i="1"/>
  <c r="D326" i="1" s="1"/>
  <c r="D327" i="1"/>
  <c r="D337" i="1"/>
  <c r="G336" i="1"/>
  <c r="D320" i="1"/>
  <c r="G319" i="1"/>
  <c r="D319" i="1" s="1"/>
  <c r="D336" i="1" l="1"/>
  <c r="G306" i="1"/>
  <c r="E306" i="1"/>
  <c r="D332" i="1"/>
  <c r="D306" i="1" l="1"/>
  <c r="D42" i="1" l="1"/>
  <c r="D41" i="1"/>
</calcChain>
</file>

<file path=xl/sharedStrings.xml><?xml version="1.0" encoding="utf-8"?>
<sst xmlns="http://schemas.openxmlformats.org/spreadsheetml/2006/main" count="557" uniqueCount="164">
  <si>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</si>
  <si>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</si>
  <si>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</si>
  <si>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</si>
  <si>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</si>
  <si>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</si>
  <si>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</si>
  <si>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</si>
  <si>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</si>
  <si>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</si>
  <si>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</si>
  <si>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</si>
  <si>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</si>
  <si>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</si>
  <si>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</si>
  <si>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</si>
  <si>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</si>
  <si>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</si>
  <si>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</si>
  <si>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</si>
  <si>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</si>
  <si>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</si>
  <si>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</si>
  <si>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</si>
  <si>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</si>
  <si>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</si>
  <si>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</si>
  <si>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</si>
  <si>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</si>
  <si>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</si>
  <si>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</si>
  <si>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</si>
  <si>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</si>
  <si>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</si>
  <si>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</si>
  <si>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</si>
  <si>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</si>
  <si>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</si>
  <si>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</si>
  <si>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</si>
  <si>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</si>
  <si>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</si>
  <si>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</si>
  <si>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</si>
  <si>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</si>
  <si>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</si>
  <si>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</si>
  <si>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</si>
  <si>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</si>
  <si>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</si>
  <si>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</si>
  <si>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</si>
  <si>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</si>
  <si>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</si>
  <si>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</si>
  <si>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</si>
  <si>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</si>
  <si>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</si>
  <si>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</si>
  <si>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</si>
  <si>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</si>
  <si>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</si>
  <si>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</si>
  <si>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</si>
  <si>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</si>
  <si>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</si>
  <si>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</si>
  <si>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</si>
  <si>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</si>
  <si>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</si>
  <si>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</si>
  <si>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</si>
  <si>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</si>
  <si>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</si>
  <si>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</si>
  <si>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</si>
  <si>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</si>
  <si>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</si>
  <si>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</si>
  <si>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</si>
  <si>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</si>
  <si>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</si>
  <si>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</si>
  <si>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</si>
  <si>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</si>
  <si>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</si>
  <si>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</si>
  <si>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</si>
  <si>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</si>
  <si>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</si>
  <si>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</si>
  <si>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</si>
  <si>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</si>
  <si>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</si>
  <si>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</si>
  <si>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</si>
  <si>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</si>
  <si>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</si>
  <si>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</si>
  <si>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</si>
  <si>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</si>
  <si>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</si>
  <si>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</si>
  <si>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</si>
  <si>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</si>
  <si>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</si>
  <si>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</si>
  <si>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</si>
  <si>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</si>
  <si>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</si>
  <si>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</si>
  <si>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</si>
  <si>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</si>
  <si>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</si>
  <si>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</si>
  <si>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</si>
  <si>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</si>
  <si>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</si>
  <si>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</si>
  <si>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</si>
  <si>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</si>
  <si>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</si>
  <si>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</si>
  <si>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</si>
  <si>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</si>
  <si>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</si>
  <si>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</si>
  <si>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</si>
  <si>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</si>
  <si>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</si>
  <si>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</si>
  <si>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</si>
  <si>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</si>
  <si>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</si>
  <si>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</si>
  <si>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</si>
  <si>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</si>
  <si>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</si>
  <si>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</si>
  <si>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</si>
  <si>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</si>
  <si>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</si>
  <si>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</si>
  <si>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</si>
  <si>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</si>
  <si>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</si>
  <si>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</si>
  <si>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</si>
  <si>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</si>
  <si>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</si>
  <si>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</si>
  <si>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</si>
  <si>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</si>
  <si>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</si>
  <si>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</si>
  <si>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</si>
  <si>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</si>
  <si>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</si>
  <si>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</si>
  <si>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</si>
  <si>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</si>
  <si>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</si>
  <si>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</si>
  <si>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2018-05-30 sprendimu Nr. T-107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</si>
</sst>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11" fillId="3" borderId="5" xfId="0" applyFont="1" applyFill="1" applyBorder="1" applyAlignment="1">
      <alignment horizontal="right"/>
    </xf>
    <xf numFmtId="0" fontId="17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9"/>
  <sheetViews>
    <sheetView tabSelected="1" workbookViewId="0">
      <selection activeCell="D3" sqref="D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163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6" t="s">
        <v>155</v>
      </c>
      <c r="B7" s="96"/>
      <c r="C7" s="96"/>
      <c r="D7" s="96"/>
      <c r="E7" s="96"/>
      <c r="F7" s="96"/>
      <c r="G7" s="96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7" t="s">
        <v>3</v>
      </c>
      <c r="G9" s="97"/>
    </row>
    <row r="10" spans="1:7" x14ac:dyDescent="0.25">
      <c r="A10" s="98" t="s">
        <v>4</v>
      </c>
      <c r="B10" s="99" t="s">
        <v>5</v>
      </c>
      <c r="C10" s="98" t="s">
        <v>6</v>
      </c>
      <c r="D10" s="99" t="s">
        <v>7</v>
      </c>
      <c r="E10" s="99" t="s">
        <v>8</v>
      </c>
      <c r="F10" s="99"/>
      <c r="G10" s="99"/>
    </row>
    <row r="11" spans="1:7" x14ac:dyDescent="0.25">
      <c r="A11" s="98"/>
      <c r="B11" s="99"/>
      <c r="C11" s="98"/>
      <c r="D11" s="99"/>
      <c r="E11" s="99" t="s">
        <v>9</v>
      </c>
      <c r="F11" s="99"/>
      <c r="G11" s="99" t="s">
        <v>10</v>
      </c>
    </row>
    <row r="12" spans="1:7" ht="38.25" x14ac:dyDescent="0.25">
      <c r="A12" s="98"/>
      <c r="B12" s="99"/>
      <c r="C12" s="98"/>
      <c r="D12" s="99"/>
      <c r="E12" s="3" t="s">
        <v>11</v>
      </c>
      <c r="F12" s="4" t="s">
        <v>12</v>
      </c>
      <c r="G12" s="99"/>
    </row>
    <row r="13" spans="1:7" x14ac:dyDescent="0.25">
      <c r="A13" s="100" t="s">
        <v>13</v>
      </c>
      <c r="B13" s="52" t="s">
        <v>14</v>
      </c>
      <c r="C13" s="53"/>
      <c r="D13" s="54">
        <f t="shared" ref="D13:D40" si="0">SUM(G13+E13)</f>
        <v>0.2</v>
      </c>
      <c r="E13" s="54">
        <f>SUM(E14)</f>
        <v>0.2</v>
      </c>
      <c r="F13" s="55">
        <f>SUM(F14)</f>
        <v>0</v>
      </c>
      <c r="G13" s="55">
        <f>SUM(G14)</f>
        <v>0</v>
      </c>
    </row>
    <row r="14" spans="1:7" x14ac:dyDescent="0.25">
      <c r="A14" s="101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100" t="s">
        <v>17</v>
      </c>
      <c r="B15" s="56" t="s">
        <v>18</v>
      </c>
      <c r="C15" s="57"/>
      <c r="D15" s="58">
        <f t="shared" si="0"/>
        <v>710.69999999999982</v>
      </c>
      <c r="E15" s="58">
        <f>SUM(E38+E35+E34+E31+E26+E22+E18+E17+E16+E32)</f>
        <v>532.89999999999986</v>
      </c>
      <c r="F15" s="58">
        <f>SUM(F38+F35+F34+F31+F26+F22+F18+F17+F16+F32)</f>
        <v>0</v>
      </c>
      <c r="G15" s="58">
        <f>SUM(G38+G35+G34+G31+G26+G22+G18+G17+G16+G32+G39)</f>
        <v>177.8</v>
      </c>
    </row>
    <row r="16" spans="1:7" ht="15" customHeight="1" x14ac:dyDescent="0.25">
      <c r="A16" s="102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102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102"/>
      <c r="B18" s="5" t="s">
        <v>25</v>
      </c>
      <c r="C18" s="6" t="s">
        <v>24</v>
      </c>
      <c r="D18" s="13">
        <f t="shared" si="0"/>
        <v>80.800000000000011</v>
      </c>
      <c r="E18" s="13">
        <f t="shared" ref="E18" si="1">SUM(E19:E21)</f>
        <v>0</v>
      </c>
      <c r="F18" s="13"/>
      <c r="G18" s="13">
        <f>SUM(G19:G21)</f>
        <v>80.800000000000011</v>
      </c>
    </row>
    <row r="19" spans="1:7" ht="12.75" customHeight="1" x14ac:dyDescent="0.25">
      <c r="A19" s="102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102"/>
      <c r="B20" s="10" t="s">
        <v>22</v>
      </c>
      <c r="C20" s="6"/>
      <c r="D20" s="18">
        <f t="shared" si="0"/>
        <v>20.2</v>
      </c>
      <c r="E20" s="15"/>
      <c r="F20" s="15"/>
      <c r="G20" s="16">
        <v>20.2</v>
      </c>
    </row>
    <row r="21" spans="1:7" ht="12.75" customHeight="1" x14ac:dyDescent="0.25">
      <c r="A21" s="102"/>
      <c r="B21" s="10" t="s">
        <v>27</v>
      </c>
      <c r="C21" s="6"/>
      <c r="D21" s="18">
        <f t="shared" si="0"/>
        <v>47.7</v>
      </c>
      <c r="E21" s="82"/>
      <c r="F21" s="15"/>
      <c r="G21" s="16">
        <v>47.7</v>
      </c>
    </row>
    <row r="22" spans="1:7" ht="15" customHeight="1" x14ac:dyDescent="0.25">
      <c r="A22" s="102"/>
      <c r="B22" s="5" t="s">
        <v>25</v>
      </c>
      <c r="C22" s="6" t="s">
        <v>26</v>
      </c>
      <c r="D22" s="14">
        <f t="shared" si="0"/>
        <v>29</v>
      </c>
      <c r="E22" s="14">
        <f>SUM(E23:E25)</f>
        <v>29</v>
      </c>
      <c r="F22" s="14"/>
      <c r="G22" s="14"/>
    </row>
    <row r="23" spans="1:7" ht="12.75" customHeight="1" x14ac:dyDescent="0.25">
      <c r="A23" s="102"/>
      <c r="B23" s="75" t="s">
        <v>157</v>
      </c>
      <c r="C23" s="11"/>
      <c r="D23" s="18">
        <f t="shared" si="0"/>
        <v>25</v>
      </c>
      <c r="E23" s="16">
        <v>25</v>
      </c>
      <c r="F23" s="16"/>
      <c r="G23" s="17"/>
    </row>
    <row r="24" spans="1:7" ht="12.75" customHeight="1" x14ac:dyDescent="0.25">
      <c r="A24" s="102"/>
      <c r="B24" s="75" t="s">
        <v>161</v>
      </c>
      <c r="C24" s="11"/>
      <c r="D24" s="18">
        <f t="shared" si="0"/>
        <v>3</v>
      </c>
      <c r="E24" s="16">
        <v>3</v>
      </c>
      <c r="F24" s="16"/>
      <c r="G24" s="17"/>
    </row>
    <row r="25" spans="1:7" ht="12.75" customHeight="1" x14ac:dyDescent="0.25">
      <c r="A25" s="102"/>
      <c r="B25" s="10" t="s">
        <v>9</v>
      </c>
      <c r="C25" s="11"/>
      <c r="D25" s="18">
        <f t="shared" si="0"/>
        <v>1</v>
      </c>
      <c r="E25" s="16">
        <v>1</v>
      </c>
      <c r="F25" s="16"/>
      <c r="G25" s="17"/>
    </row>
    <row r="26" spans="1:7" ht="15" customHeight="1" x14ac:dyDescent="0.25">
      <c r="A26" s="102"/>
      <c r="B26" s="5" t="s">
        <v>25</v>
      </c>
      <c r="C26" s="6" t="s">
        <v>28</v>
      </c>
      <c r="D26" s="14">
        <f t="shared" si="0"/>
        <v>281.99999999999994</v>
      </c>
      <c r="E26" s="81">
        <f t="shared" ref="E26" si="2">SUM(E27+E28+E30)</f>
        <v>266.29999999999995</v>
      </c>
      <c r="F26" s="81"/>
      <c r="G26" s="81">
        <f>SUM(G27+G28+G30)</f>
        <v>15.7</v>
      </c>
    </row>
    <row r="27" spans="1:7" ht="12.75" customHeight="1" x14ac:dyDescent="0.25">
      <c r="A27" s="102"/>
      <c r="B27" s="10" t="s">
        <v>20</v>
      </c>
      <c r="C27" s="11"/>
      <c r="D27" s="16">
        <f>SUM(G27+E27)</f>
        <v>12.6</v>
      </c>
      <c r="E27" s="16">
        <v>11.4</v>
      </c>
      <c r="F27" s="16"/>
      <c r="G27" s="16">
        <v>1.2</v>
      </c>
    </row>
    <row r="28" spans="1:7" ht="12.75" customHeight="1" x14ac:dyDescent="0.25">
      <c r="A28" s="102"/>
      <c r="B28" s="10" t="s">
        <v>162</v>
      </c>
      <c r="C28" s="11"/>
      <c r="D28" s="16">
        <f>SUM(G28+E28)</f>
        <v>264.5</v>
      </c>
      <c r="E28" s="16">
        <v>250</v>
      </c>
      <c r="F28" s="16"/>
      <c r="G28" s="16">
        <v>14.5</v>
      </c>
    </row>
    <row r="29" spans="1:7" ht="12.75" customHeight="1" x14ac:dyDescent="0.25">
      <c r="A29" s="102"/>
      <c r="B29" s="75" t="s">
        <v>158</v>
      </c>
      <c r="C29" s="11"/>
      <c r="D29" s="16">
        <f>SUM(G29+E29)</f>
        <v>250</v>
      </c>
      <c r="E29" s="16">
        <v>250</v>
      </c>
      <c r="F29" s="16"/>
      <c r="G29" s="16"/>
    </row>
    <row r="30" spans="1:7" ht="12.75" customHeight="1" x14ac:dyDescent="0.25">
      <c r="A30" s="102"/>
      <c r="B30" s="10" t="s">
        <v>9</v>
      </c>
      <c r="C30" s="11"/>
      <c r="D30" s="16">
        <f>SUM(G30+E30)</f>
        <v>4.9000000000000004</v>
      </c>
      <c r="E30" s="16">
        <v>4.9000000000000004</v>
      </c>
      <c r="F30" s="16"/>
      <c r="G30" s="16"/>
    </row>
    <row r="31" spans="1:7" ht="15" customHeight="1" x14ac:dyDescent="0.25">
      <c r="A31" s="102"/>
      <c r="B31" s="5" t="s">
        <v>15</v>
      </c>
      <c r="C31" s="6" t="s">
        <v>29</v>
      </c>
      <c r="D31" s="7">
        <f t="shared" si="0"/>
        <v>124.3</v>
      </c>
      <c r="E31" s="7">
        <v>124.3</v>
      </c>
      <c r="F31" s="7"/>
      <c r="G31" s="7"/>
    </row>
    <row r="32" spans="1:7" ht="15" customHeight="1" x14ac:dyDescent="0.25">
      <c r="A32" s="102"/>
      <c r="B32" s="5" t="s">
        <v>25</v>
      </c>
      <c r="C32" s="6" t="s">
        <v>30</v>
      </c>
      <c r="D32" s="7">
        <f>SUM(D33)</f>
        <v>20</v>
      </c>
      <c r="E32" s="7">
        <f>SUM(E33)</f>
        <v>20</v>
      </c>
      <c r="F32" s="7"/>
      <c r="G32" s="7"/>
    </row>
    <row r="33" spans="1:7" ht="15" customHeight="1" x14ac:dyDescent="0.25">
      <c r="A33" s="102"/>
      <c r="B33" s="75" t="s">
        <v>159</v>
      </c>
      <c r="C33" s="6"/>
      <c r="D33" s="16">
        <f>SUM(G33+E33)</f>
        <v>20</v>
      </c>
      <c r="E33" s="16">
        <v>20</v>
      </c>
      <c r="F33" s="7"/>
      <c r="G33" s="7"/>
    </row>
    <row r="34" spans="1:7" ht="15" customHeight="1" x14ac:dyDescent="0.25">
      <c r="A34" s="102"/>
      <c r="B34" s="20" t="s">
        <v>31</v>
      </c>
      <c r="C34" s="6" t="s">
        <v>30</v>
      </c>
      <c r="D34" s="7">
        <f t="shared" si="0"/>
        <v>11.1</v>
      </c>
      <c r="E34" s="7">
        <v>11.1</v>
      </c>
      <c r="F34" s="7"/>
      <c r="G34" s="7"/>
    </row>
    <row r="35" spans="1:7" ht="15" customHeight="1" x14ac:dyDescent="0.25">
      <c r="A35" s="102"/>
      <c r="B35" s="5" t="s">
        <v>25</v>
      </c>
      <c r="C35" s="6" t="s">
        <v>32</v>
      </c>
      <c r="D35" s="7">
        <f t="shared" si="0"/>
        <v>36.299999999999997</v>
      </c>
      <c r="E35" s="7">
        <f>SUM(E36:E37)</f>
        <v>6.6</v>
      </c>
      <c r="F35" s="7"/>
      <c r="G35" s="7">
        <f>SUM(G36:G37)</f>
        <v>29.7</v>
      </c>
    </row>
    <row r="36" spans="1:7" ht="12.75" customHeight="1" x14ac:dyDescent="0.25">
      <c r="A36" s="102"/>
      <c r="B36" s="10" t="s">
        <v>20</v>
      </c>
      <c r="C36" s="11"/>
      <c r="D36" s="16">
        <f t="shared" si="0"/>
        <v>3.6</v>
      </c>
      <c r="E36" s="16">
        <v>3.6</v>
      </c>
      <c r="F36" s="21"/>
      <c r="G36" s="16"/>
    </row>
    <row r="37" spans="1:7" ht="12.75" customHeight="1" x14ac:dyDescent="0.25">
      <c r="A37" s="102"/>
      <c r="B37" s="10" t="s">
        <v>27</v>
      </c>
      <c r="C37" s="11"/>
      <c r="D37" s="16">
        <f t="shared" si="0"/>
        <v>32.700000000000003</v>
      </c>
      <c r="E37" s="16">
        <v>3</v>
      </c>
      <c r="F37" s="21"/>
      <c r="G37" s="16">
        <v>29.7</v>
      </c>
    </row>
    <row r="38" spans="1:7" ht="15" customHeight="1" x14ac:dyDescent="0.25">
      <c r="A38" s="102"/>
      <c r="B38" s="20" t="s">
        <v>31</v>
      </c>
      <c r="C38" s="6" t="s">
        <v>32</v>
      </c>
      <c r="D38" s="7">
        <f t="shared" si="0"/>
        <v>58.4</v>
      </c>
      <c r="E38" s="22">
        <v>58.4</v>
      </c>
      <c r="F38" s="23"/>
      <c r="G38" s="22"/>
    </row>
    <row r="39" spans="1:7" ht="15" customHeight="1" x14ac:dyDescent="0.25">
      <c r="A39" s="74"/>
      <c r="B39" s="5" t="s">
        <v>25</v>
      </c>
      <c r="C39" s="6" t="s">
        <v>33</v>
      </c>
      <c r="D39" s="22">
        <f t="shared" ref="D39" si="3">SUM(D40)</f>
        <v>24</v>
      </c>
      <c r="E39" s="22"/>
      <c r="F39" s="22"/>
      <c r="G39" s="22">
        <f>SUM(G40)</f>
        <v>24</v>
      </c>
    </row>
    <row r="40" spans="1:7" ht="12.75" customHeight="1" x14ac:dyDescent="0.25">
      <c r="A40" s="74"/>
      <c r="B40" s="10" t="s">
        <v>27</v>
      </c>
      <c r="C40" s="6"/>
      <c r="D40" s="16">
        <f t="shared" si="0"/>
        <v>24</v>
      </c>
      <c r="E40" s="22"/>
      <c r="F40" s="23"/>
      <c r="G40" s="78">
        <v>24</v>
      </c>
    </row>
    <row r="41" spans="1:7" x14ac:dyDescent="0.25">
      <c r="A41" s="94" t="s">
        <v>34</v>
      </c>
      <c r="B41" s="59" t="s">
        <v>35</v>
      </c>
      <c r="C41" s="60"/>
      <c r="D41" s="61">
        <f t="shared" ref="D41:D131" si="4">SUM(G41+E41)</f>
        <v>16.8</v>
      </c>
      <c r="E41" s="61">
        <f>SUM(E42+E45+E46+E47)</f>
        <v>1.8000000000000003</v>
      </c>
      <c r="F41" s="62">
        <f>SUM(F42:F47)</f>
        <v>0</v>
      </c>
      <c r="G41" s="61">
        <f>SUM(G42+G47+G45+G46)</f>
        <v>15</v>
      </c>
    </row>
    <row r="42" spans="1:7" x14ac:dyDescent="0.25">
      <c r="A42" s="94"/>
      <c r="B42" s="5" t="s">
        <v>25</v>
      </c>
      <c r="C42" s="6" t="s">
        <v>16</v>
      </c>
      <c r="D42" s="7">
        <f t="shared" si="4"/>
        <v>15.7</v>
      </c>
      <c r="E42" s="7">
        <f t="shared" ref="E42" si="5">SUM(E43:E44)</f>
        <v>0.7</v>
      </c>
      <c r="F42" s="7"/>
      <c r="G42" s="7">
        <f>SUM(G43:G44)</f>
        <v>15</v>
      </c>
    </row>
    <row r="43" spans="1:7" ht="12.75" customHeight="1" x14ac:dyDescent="0.25">
      <c r="A43" s="94"/>
      <c r="B43" s="10" t="s">
        <v>20</v>
      </c>
      <c r="C43" s="6"/>
      <c r="D43" s="76">
        <f t="shared" si="4"/>
        <v>0.7</v>
      </c>
      <c r="E43" s="76">
        <v>0.7</v>
      </c>
      <c r="F43" s="24"/>
      <c r="G43" s="7"/>
    </row>
    <row r="44" spans="1:7" ht="12.75" customHeight="1" x14ac:dyDescent="0.25">
      <c r="A44" s="94"/>
      <c r="B44" s="10" t="s">
        <v>22</v>
      </c>
      <c r="C44" s="6"/>
      <c r="D44" s="76">
        <f t="shared" si="4"/>
        <v>15</v>
      </c>
      <c r="E44" s="21"/>
      <c r="F44" s="24"/>
      <c r="G44" s="26">
        <v>15</v>
      </c>
    </row>
    <row r="45" spans="1:7" x14ac:dyDescent="0.25">
      <c r="A45" s="94"/>
      <c r="B45" s="5" t="s">
        <v>15</v>
      </c>
      <c r="C45" s="6" t="s">
        <v>28</v>
      </c>
      <c r="D45" s="7">
        <f t="shared" si="4"/>
        <v>0.4</v>
      </c>
      <c r="E45" s="7">
        <v>0.4</v>
      </c>
      <c r="F45" s="24"/>
      <c r="G45" s="24"/>
    </row>
    <row r="46" spans="1:7" x14ac:dyDescent="0.25">
      <c r="A46" s="94"/>
      <c r="B46" s="12" t="s">
        <v>23</v>
      </c>
      <c r="C46" s="6" t="s">
        <v>28</v>
      </c>
      <c r="D46" s="7">
        <f t="shared" si="4"/>
        <v>0.6</v>
      </c>
      <c r="E46" s="7">
        <v>0.6</v>
      </c>
      <c r="F46" s="24"/>
      <c r="G46" s="24"/>
    </row>
    <row r="47" spans="1:7" x14ac:dyDescent="0.25">
      <c r="A47" s="94"/>
      <c r="B47" s="5" t="s">
        <v>15</v>
      </c>
      <c r="C47" s="6" t="s">
        <v>29</v>
      </c>
      <c r="D47" s="7">
        <f t="shared" si="4"/>
        <v>0.1</v>
      </c>
      <c r="E47" s="7">
        <v>0.1</v>
      </c>
      <c r="F47" s="25"/>
      <c r="G47" s="25"/>
    </row>
    <row r="48" spans="1:7" x14ac:dyDescent="0.25">
      <c r="A48" s="87" t="s">
        <v>36</v>
      </c>
      <c r="B48" s="59" t="s">
        <v>37</v>
      </c>
      <c r="C48" s="60"/>
      <c r="D48" s="61">
        <f t="shared" si="4"/>
        <v>4.3999999999999995</v>
      </c>
      <c r="E48" s="61">
        <f>SUM(E49+E50+E53+E54)</f>
        <v>4.3999999999999995</v>
      </c>
      <c r="F48" s="62">
        <f>SUM(F49:F54)</f>
        <v>0</v>
      </c>
      <c r="G48" s="62">
        <f>SUM(G49:G54)</f>
        <v>0</v>
      </c>
    </row>
    <row r="49" spans="1:7" x14ac:dyDescent="0.25">
      <c r="A49" s="88"/>
      <c r="B49" s="5" t="s">
        <v>15</v>
      </c>
      <c r="C49" s="6" t="s">
        <v>16</v>
      </c>
      <c r="D49" s="7">
        <f t="shared" si="4"/>
        <v>0.8</v>
      </c>
      <c r="E49" s="7">
        <v>0.8</v>
      </c>
      <c r="F49" s="26"/>
      <c r="G49" s="26"/>
    </row>
    <row r="50" spans="1:7" x14ac:dyDescent="0.25">
      <c r="A50" s="88"/>
      <c r="B50" s="5" t="s">
        <v>25</v>
      </c>
      <c r="C50" s="6" t="s">
        <v>28</v>
      </c>
      <c r="D50" s="7">
        <f t="shared" si="4"/>
        <v>2.8</v>
      </c>
      <c r="E50" s="7">
        <f>SUM(E51:E52)</f>
        <v>2.8</v>
      </c>
      <c r="F50" s="26"/>
      <c r="G50" s="26"/>
    </row>
    <row r="51" spans="1:7" ht="12.75" customHeight="1" x14ac:dyDescent="0.25">
      <c r="A51" s="88"/>
      <c r="B51" s="10" t="s">
        <v>20</v>
      </c>
      <c r="C51" s="6"/>
      <c r="D51" s="76">
        <f t="shared" si="4"/>
        <v>0.5</v>
      </c>
      <c r="E51" s="76">
        <v>0.5</v>
      </c>
      <c r="F51" s="76"/>
      <c r="G51" s="26"/>
    </row>
    <row r="52" spans="1:7" ht="12.75" customHeight="1" x14ac:dyDescent="0.25">
      <c r="A52" s="88"/>
      <c r="B52" s="10" t="s">
        <v>22</v>
      </c>
      <c r="C52" s="6"/>
      <c r="D52" s="76">
        <f t="shared" si="4"/>
        <v>2.2999999999999998</v>
      </c>
      <c r="E52" s="76">
        <v>2.2999999999999998</v>
      </c>
      <c r="F52" s="21"/>
      <c r="G52" s="26"/>
    </row>
    <row r="53" spans="1:7" x14ac:dyDescent="0.25">
      <c r="A53" s="88"/>
      <c r="B53" s="12" t="s">
        <v>23</v>
      </c>
      <c r="C53" s="6" t="s">
        <v>28</v>
      </c>
      <c r="D53" s="7">
        <f t="shared" si="4"/>
        <v>0.6</v>
      </c>
      <c r="E53" s="7">
        <v>0.6</v>
      </c>
      <c r="F53" s="26"/>
      <c r="G53" s="26"/>
    </row>
    <row r="54" spans="1:7" x14ac:dyDescent="0.25">
      <c r="A54" s="93"/>
      <c r="B54" s="5" t="s">
        <v>15</v>
      </c>
      <c r="C54" s="6" t="s">
        <v>29</v>
      </c>
      <c r="D54" s="7">
        <f t="shared" si="4"/>
        <v>0.2</v>
      </c>
      <c r="E54" s="7">
        <v>0.2</v>
      </c>
      <c r="F54" s="27"/>
      <c r="G54" s="25"/>
    </row>
    <row r="55" spans="1:7" x14ac:dyDescent="0.25">
      <c r="A55" s="87" t="s">
        <v>38</v>
      </c>
      <c r="B55" s="59" t="s">
        <v>39</v>
      </c>
      <c r="C55" s="60"/>
      <c r="D55" s="61">
        <f t="shared" si="4"/>
        <v>3.4000000000000004</v>
      </c>
      <c r="E55" s="61">
        <f>SUM(E56+E59+E62+E63)</f>
        <v>1.8</v>
      </c>
      <c r="F55" s="62">
        <f>SUM(F56+F59+F62+F63)</f>
        <v>0</v>
      </c>
      <c r="G55" s="61">
        <f>SUM(G56+G59+G62+G63)</f>
        <v>1.6</v>
      </c>
    </row>
    <row r="56" spans="1:7" x14ac:dyDescent="0.25">
      <c r="A56" s="88"/>
      <c r="B56" s="5" t="s">
        <v>25</v>
      </c>
      <c r="C56" s="6" t="s">
        <v>16</v>
      </c>
      <c r="D56" s="7">
        <f t="shared" si="4"/>
        <v>1</v>
      </c>
      <c r="E56" s="7">
        <f>SUM(E57:E58)</f>
        <v>1</v>
      </c>
      <c r="F56" s="26"/>
      <c r="G56" s="26"/>
    </row>
    <row r="57" spans="1:7" ht="12.75" customHeight="1" x14ac:dyDescent="0.25">
      <c r="A57" s="88"/>
      <c r="B57" s="10" t="s">
        <v>20</v>
      </c>
      <c r="C57" s="6"/>
      <c r="D57" s="26">
        <f t="shared" si="4"/>
        <v>0.6</v>
      </c>
      <c r="E57" s="26">
        <v>0.6</v>
      </c>
      <c r="F57" s="26"/>
      <c r="G57" s="26"/>
    </row>
    <row r="58" spans="1:7" ht="12.75" customHeight="1" x14ac:dyDescent="0.25">
      <c r="A58" s="88"/>
      <c r="B58" s="10" t="s">
        <v>22</v>
      </c>
      <c r="C58" s="6"/>
      <c r="D58" s="26">
        <f t="shared" si="4"/>
        <v>0.4</v>
      </c>
      <c r="E58" s="26">
        <v>0.4</v>
      </c>
      <c r="F58" s="26"/>
      <c r="G58" s="26"/>
    </row>
    <row r="59" spans="1:7" x14ac:dyDescent="0.25">
      <c r="A59" s="88"/>
      <c r="B59" s="5" t="s">
        <v>25</v>
      </c>
      <c r="C59" s="6" t="s">
        <v>28</v>
      </c>
      <c r="D59" s="7">
        <f t="shared" si="4"/>
        <v>1.8</v>
      </c>
      <c r="E59" s="7">
        <f>SUM(E60:E61)</f>
        <v>0.2</v>
      </c>
      <c r="F59" s="7"/>
      <c r="G59" s="7">
        <f>SUM(G60:G61)</f>
        <v>1.6</v>
      </c>
    </row>
    <row r="60" spans="1:7" ht="12.75" customHeight="1" x14ac:dyDescent="0.25">
      <c r="A60" s="88"/>
      <c r="B60" s="10" t="s">
        <v>20</v>
      </c>
      <c r="C60" s="11"/>
      <c r="D60" s="16">
        <f t="shared" si="4"/>
        <v>0.2</v>
      </c>
      <c r="E60" s="16">
        <v>0.2</v>
      </c>
      <c r="F60" s="17"/>
      <c r="G60" s="17"/>
    </row>
    <row r="61" spans="1:7" ht="12.75" customHeight="1" x14ac:dyDescent="0.25">
      <c r="A61" s="88"/>
      <c r="B61" s="10" t="s">
        <v>22</v>
      </c>
      <c r="C61" s="11"/>
      <c r="D61" s="16">
        <f t="shared" si="4"/>
        <v>1.6</v>
      </c>
      <c r="E61" s="16"/>
      <c r="F61" s="17"/>
      <c r="G61" s="16">
        <v>1.6</v>
      </c>
    </row>
    <row r="62" spans="1:7" x14ac:dyDescent="0.25">
      <c r="A62" s="88"/>
      <c r="B62" s="12" t="s">
        <v>23</v>
      </c>
      <c r="C62" s="6" t="s">
        <v>28</v>
      </c>
      <c r="D62" s="7">
        <f t="shared" si="4"/>
        <v>0.5</v>
      </c>
      <c r="E62" s="7">
        <v>0.5</v>
      </c>
      <c r="F62" s="26"/>
      <c r="G62" s="26"/>
    </row>
    <row r="63" spans="1:7" x14ac:dyDescent="0.25">
      <c r="A63" s="93"/>
      <c r="B63" s="5" t="s">
        <v>15</v>
      </c>
      <c r="C63" s="6" t="s">
        <v>29</v>
      </c>
      <c r="D63" s="7">
        <f t="shared" si="4"/>
        <v>0.1</v>
      </c>
      <c r="E63" s="7">
        <v>0.1</v>
      </c>
      <c r="F63" s="27"/>
      <c r="G63" s="25"/>
    </row>
    <row r="64" spans="1:7" x14ac:dyDescent="0.25">
      <c r="A64" s="87" t="s">
        <v>40</v>
      </c>
      <c r="B64" s="59" t="s">
        <v>41</v>
      </c>
      <c r="C64" s="60"/>
      <c r="D64" s="61">
        <f t="shared" si="4"/>
        <v>19.8</v>
      </c>
      <c r="E64" s="61">
        <f>SUM(E65+E66+E69+E70)</f>
        <v>19.8</v>
      </c>
      <c r="F64" s="62">
        <f>SUM(F65+F66+F69+F70:F70)</f>
        <v>0</v>
      </c>
      <c r="G64" s="62">
        <f>SUM(G65+G66+G69+G70:G70)</f>
        <v>0</v>
      </c>
    </row>
    <row r="65" spans="1:7" x14ac:dyDescent="0.25">
      <c r="A65" s="88"/>
      <c r="B65" s="5" t="s">
        <v>15</v>
      </c>
      <c r="C65" s="6" t="s">
        <v>16</v>
      </c>
      <c r="D65" s="7">
        <f t="shared" si="4"/>
        <v>1.3</v>
      </c>
      <c r="E65" s="7">
        <v>1.3</v>
      </c>
      <c r="F65" s="7"/>
      <c r="G65" s="26"/>
    </row>
    <row r="66" spans="1:7" x14ac:dyDescent="0.25">
      <c r="A66" s="88"/>
      <c r="B66" s="5" t="s">
        <v>25</v>
      </c>
      <c r="C66" s="6" t="s">
        <v>28</v>
      </c>
      <c r="D66" s="7">
        <f t="shared" si="4"/>
        <v>18.2</v>
      </c>
      <c r="E66" s="7">
        <f>SUM(E67:E68)</f>
        <v>18.2</v>
      </c>
      <c r="F66" s="7"/>
      <c r="G66" s="26"/>
    </row>
    <row r="67" spans="1:7" ht="12.75" customHeight="1" x14ac:dyDescent="0.25">
      <c r="A67" s="88"/>
      <c r="B67" s="10" t="s">
        <v>20</v>
      </c>
      <c r="C67" s="6"/>
      <c r="D67" s="76">
        <f t="shared" si="4"/>
        <v>0.3</v>
      </c>
      <c r="E67" s="76">
        <v>0.3</v>
      </c>
      <c r="F67" s="7"/>
      <c r="G67" s="26"/>
    </row>
    <row r="68" spans="1:7" ht="12.75" customHeight="1" x14ac:dyDescent="0.25">
      <c r="A68" s="88"/>
      <c r="B68" s="10" t="s">
        <v>22</v>
      </c>
      <c r="C68" s="6"/>
      <c r="D68" s="76">
        <f t="shared" si="4"/>
        <v>17.899999999999999</v>
      </c>
      <c r="E68" s="76">
        <v>17.899999999999999</v>
      </c>
      <c r="F68" s="7"/>
      <c r="G68" s="26"/>
    </row>
    <row r="69" spans="1:7" x14ac:dyDescent="0.25">
      <c r="A69" s="88"/>
      <c r="B69" s="12" t="s">
        <v>23</v>
      </c>
      <c r="C69" s="6" t="s">
        <v>28</v>
      </c>
      <c r="D69" s="7">
        <f t="shared" si="4"/>
        <v>0.2</v>
      </c>
      <c r="E69" s="7">
        <v>0.2</v>
      </c>
      <c r="F69" s="7"/>
      <c r="G69" s="26"/>
    </row>
    <row r="70" spans="1:7" x14ac:dyDescent="0.25">
      <c r="A70" s="93"/>
      <c r="B70" s="5" t="s">
        <v>15</v>
      </c>
      <c r="C70" s="6" t="s">
        <v>29</v>
      </c>
      <c r="D70" s="7">
        <f t="shared" si="4"/>
        <v>0.1</v>
      </c>
      <c r="E70" s="7">
        <v>0.1</v>
      </c>
      <c r="F70" s="27"/>
      <c r="G70" s="25"/>
    </row>
    <row r="71" spans="1:7" x14ac:dyDescent="0.25">
      <c r="A71" s="87" t="s">
        <v>42</v>
      </c>
      <c r="B71" s="59" t="s">
        <v>43</v>
      </c>
      <c r="C71" s="60"/>
      <c r="D71" s="61">
        <f t="shared" si="4"/>
        <v>5.9</v>
      </c>
      <c r="E71" s="61">
        <f t="shared" ref="E71:F71" si="6">SUM(E72+E75+E78+E79:E79)</f>
        <v>4.4000000000000004</v>
      </c>
      <c r="F71" s="62">
        <f t="shared" si="6"/>
        <v>0</v>
      </c>
      <c r="G71" s="61">
        <f>SUM(G72+G75+G78+G79:G79)</f>
        <v>1.5</v>
      </c>
    </row>
    <row r="72" spans="1:7" x14ac:dyDescent="0.25">
      <c r="A72" s="88"/>
      <c r="B72" s="5" t="s">
        <v>19</v>
      </c>
      <c r="C72" s="6" t="s">
        <v>16</v>
      </c>
      <c r="D72" s="7">
        <f t="shared" si="4"/>
        <v>2.1</v>
      </c>
      <c r="E72" s="26">
        <f t="shared" ref="E72" si="7">SUM(E73:E74)</f>
        <v>0.6</v>
      </c>
      <c r="F72" s="26"/>
      <c r="G72" s="26">
        <f>SUM(G73:G74)</f>
        <v>1.5</v>
      </c>
    </row>
    <row r="73" spans="1:7" ht="12.75" customHeight="1" x14ac:dyDescent="0.25">
      <c r="A73" s="88"/>
      <c r="B73" s="10" t="s">
        <v>20</v>
      </c>
      <c r="C73" s="6"/>
      <c r="D73" s="76">
        <f t="shared" si="4"/>
        <v>0.6</v>
      </c>
      <c r="E73" s="76">
        <v>0.6</v>
      </c>
      <c r="F73" s="76"/>
      <c r="G73" s="76"/>
    </row>
    <row r="74" spans="1:7" ht="12.75" customHeight="1" x14ac:dyDescent="0.25">
      <c r="A74" s="88"/>
      <c r="B74" s="10" t="s">
        <v>22</v>
      </c>
      <c r="C74" s="6"/>
      <c r="D74" s="76">
        <f t="shared" si="4"/>
        <v>1.5</v>
      </c>
      <c r="E74" s="76"/>
      <c r="F74" s="76"/>
      <c r="G74" s="76">
        <v>1.5</v>
      </c>
    </row>
    <row r="75" spans="1:7" x14ac:dyDescent="0.25">
      <c r="A75" s="88"/>
      <c r="B75" s="5" t="s">
        <v>19</v>
      </c>
      <c r="C75" s="6" t="s">
        <v>28</v>
      </c>
      <c r="D75" s="7">
        <f t="shared" si="4"/>
        <v>3.3000000000000003</v>
      </c>
      <c r="E75" s="7">
        <f>SUM(E76:E77)</f>
        <v>3.3000000000000003</v>
      </c>
      <c r="F75" s="7"/>
      <c r="G75" s="7"/>
    </row>
    <row r="76" spans="1:7" ht="12.75" customHeight="1" x14ac:dyDescent="0.25">
      <c r="A76" s="88"/>
      <c r="B76" s="10" t="s">
        <v>20</v>
      </c>
      <c r="C76" s="6"/>
      <c r="D76" s="76">
        <f t="shared" ref="D76:D78" si="8">SUM(G76+E76)</f>
        <v>0.2</v>
      </c>
      <c r="E76" s="76">
        <v>0.2</v>
      </c>
      <c r="F76" s="76"/>
      <c r="G76" s="76"/>
    </row>
    <row r="77" spans="1:7" ht="12.75" customHeight="1" x14ac:dyDescent="0.25">
      <c r="A77" s="88"/>
      <c r="B77" s="10" t="s">
        <v>22</v>
      </c>
      <c r="C77" s="6"/>
      <c r="D77" s="76">
        <f t="shared" si="8"/>
        <v>3.1</v>
      </c>
      <c r="E77" s="76">
        <v>3.1</v>
      </c>
      <c r="F77" s="76"/>
      <c r="G77" s="76"/>
    </row>
    <row r="78" spans="1:7" x14ac:dyDescent="0.25">
      <c r="A78" s="88"/>
      <c r="B78" s="12" t="s">
        <v>23</v>
      </c>
      <c r="C78" s="6" t="s">
        <v>28</v>
      </c>
      <c r="D78" s="7">
        <f t="shared" si="8"/>
        <v>0.4</v>
      </c>
      <c r="E78" s="7">
        <v>0.4</v>
      </c>
      <c r="F78" s="26"/>
      <c r="G78" s="26"/>
    </row>
    <row r="79" spans="1:7" x14ac:dyDescent="0.25">
      <c r="A79" s="93"/>
      <c r="B79" s="5" t="s">
        <v>15</v>
      </c>
      <c r="C79" s="6" t="s">
        <v>29</v>
      </c>
      <c r="D79" s="7">
        <f t="shared" si="4"/>
        <v>0.1</v>
      </c>
      <c r="E79" s="7">
        <v>0.1</v>
      </c>
      <c r="F79" s="27"/>
      <c r="G79" s="25"/>
    </row>
    <row r="80" spans="1:7" x14ac:dyDescent="0.25">
      <c r="A80" s="87" t="s">
        <v>44</v>
      </c>
      <c r="B80" s="59" t="s">
        <v>45</v>
      </c>
      <c r="C80" s="60"/>
      <c r="D80" s="61">
        <f t="shared" si="4"/>
        <v>1.7000000000000002</v>
      </c>
      <c r="E80" s="61">
        <f>SUM(E81:E84)</f>
        <v>1.7000000000000002</v>
      </c>
      <c r="F80" s="62">
        <f>SUM(F81:F84)</f>
        <v>0</v>
      </c>
      <c r="G80" s="62">
        <f>SUM(G81:G84)</f>
        <v>0</v>
      </c>
    </row>
    <row r="81" spans="1:7" x14ac:dyDescent="0.25">
      <c r="A81" s="88"/>
      <c r="B81" s="5" t="s">
        <v>15</v>
      </c>
      <c r="C81" s="6" t="s">
        <v>16</v>
      </c>
      <c r="D81" s="7">
        <f t="shared" si="4"/>
        <v>0.4</v>
      </c>
      <c r="E81" s="7">
        <v>0.4</v>
      </c>
      <c r="F81" s="7"/>
      <c r="G81" s="7"/>
    </row>
    <row r="82" spans="1:7" x14ac:dyDescent="0.25">
      <c r="A82" s="88"/>
      <c r="B82" s="5" t="s">
        <v>15</v>
      </c>
      <c r="C82" s="6" t="s">
        <v>28</v>
      </c>
      <c r="D82" s="7">
        <f t="shared" si="4"/>
        <v>0.3</v>
      </c>
      <c r="E82" s="7">
        <v>0.3</v>
      </c>
      <c r="F82" s="7"/>
      <c r="G82" s="7"/>
    </row>
    <row r="83" spans="1:7" x14ac:dyDescent="0.25">
      <c r="A83" s="88"/>
      <c r="B83" s="12" t="s">
        <v>23</v>
      </c>
      <c r="C83" s="6" t="s">
        <v>28</v>
      </c>
      <c r="D83" s="7">
        <f t="shared" si="4"/>
        <v>0.9</v>
      </c>
      <c r="E83" s="7">
        <v>0.9</v>
      </c>
      <c r="F83" s="7"/>
      <c r="G83" s="7"/>
    </row>
    <row r="84" spans="1:7" x14ac:dyDescent="0.25">
      <c r="A84" s="93"/>
      <c r="B84" s="5" t="s">
        <v>15</v>
      </c>
      <c r="C84" s="6" t="s">
        <v>29</v>
      </c>
      <c r="D84" s="7">
        <f t="shared" si="4"/>
        <v>0.1</v>
      </c>
      <c r="E84" s="7">
        <v>0.1</v>
      </c>
      <c r="F84" s="27"/>
      <c r="G84" s="25"/>
    </row>
    <row r="85" spans="1:7" x14ac:dyDescent="0.25">
      <c r="A85" s="87" t="s">
        <v>46</v>
      </c>
      <c r="B85" s="59" t="s">
        <v>47</v>
      </c>
      <c r="C85" s="60"/>
      <c r="D85" s="61">
        <f t="shared" si="4"/>
        <v>15.7</v>
      </c>
      <c r="E85" s="61">
        <f t="shared" ref="E85:F85" si="9">SUM(E86+E87+E90+E91)</f>
        <v>4.3</v>
      </c>
      <c r="F85" s="62">
        <f t="shared" si="9"/>
        <v>0</v>
      </c>
      <c r="G85" s="61">
        <f>SUM(G86+G87+G90+G91)</f>
        <v>11.4</v>
      </c>
    </row>
    <row r="86" spans="1:7" x14ac:dyDescent="0.25">
      <c r="A86" s="88"/>
      <c r="B86" s="5" t="s">
        <v>15</v>
      </c>
      <c r="C86" s="6" t="s">
        <v>16</v>
      </c>
      <c r="D86" s="7">
        <f t="shared" si="4"/>
        <v>1</v>
      </c>
      <c r="E86" s="7">
        <v>1</v>
      </c>
      <c r="F86" s="26"/>
      <c r="G86" s="26"/>
    </row>
    <row r="87" spans="1:7" x14ac:dyDescent="0.25">
      <c r="A87" s="88"/>
      <c r="B87" s="5" t="s">
        <v>25</v>
      </c>
      <c r="C87" s="6" t="s">
        <v>28</v>
      </c>
      <c r="D87" s="7">
        <f t="shared" si="4"/>
        <v>12.5</v>
      </c>
      <c r="E87" s="7">
        <f>SUM(E88:E89)</f>
        <v>1.1000000000000001</v>
      </c>
      <c r="F87" s="7"/>
      <c r="G87" s="7">
        <f t="shared" ref="G87" si="10">SUM(G88:G89)</f>
        <v>11.4</v>
      </c>
    </row>
    <row r="88" spans="1:7" ht="12.75" customHeight="1" x14ac:dyDescent="0.25">
      <c r="A88" s="88"/>
      <c r="B88" s="10" t="s">
        <v>20</v>
      </c>
      <c r="C88" s="11"/>
      <c r="D88" s="16">
        <f t="shared" si="4"/>
        <v>0.2</v>
      </c>
      <c r="E88" s="16">
        <v>0.2</v>
      </c>
      <c r="F88" s="16"/>
      <c r="G88" s="16"/>
    </row>
    <row r="89" spans="1:7" ht="12.75" customHeight="1" x14ac:dyDescent="0.25">
      <c r="A89" s="88"/>
      <c r="B89" s="10" t="s">
        <v>22</v>
      </c>
      <c r="C89" s="11"/>
      <c r="D89" s="16">
        <f t="shared" si="4"/>
        <v>12.3</v>
      </c>
      <c r="E89" s="16">
        <v>0.9</v>
      </c>
      <c r="F89" s="16"/>
      <c r="G89" s="16">
        <v>11.4</v>
      </c>
    </row>
    <row r="90" spans="1:7" x14ac:dyDescent="0.25">
      <c r="A90" s="88"/>
      <c r="B90" s="12" t="s">
        <v>23</v>
      </c>
      <c r="C90" s="6" t="s">
        <v>28</v>
      </c>
      <c r="D90" s="7">
        <f t="shared" si="4"/>
        <v>1.4</v>
      </c>
      <c r="E90" s="7">
        <v>1.4</v>
      </c>
      <c r="F90" s="26"/>
      <c r="G90" s="26"/>
    </row>
    <row r="91" spans="1:7" x14ac:dyDescent="0.25">
      <c r="A91" s="93"/>
      <c r="B91" s="5" t="s">
        <v>15</v>
      </c>
      <c r="C91" s="6" t="s">
        <v>29</v>
      </c>
      <c r="D91" s="7">
        <f t="shared" ref="D91" si="11">SUM(G91+E91)</f>
        <v>0.8</v>
      </c>
      <c r="E91" s="7">
        <v>0.8</v>
      </c>
      <c r="F91" s="27"/>
      <c r="G91" s="25"/>
    </row>
    <row r="92" spans="1:7" x14ac:dyDescent="0.25">
      <c r="A92" s="87" t="s">
        <v>48</v>
      </c>
      <c r="B92" s="59" t="s">
        <v>49</v>
      </c>
      <c r="C92" s="60"/>
      <c r="D92" s="61">
        <f t="shared" si="4"/>
        <v>28.1</v>
      </c>
      <c r="E92" s="61">
        <f t="shared" ref="E92:F92" si="12">SUM(E93+E96+E97)</f>
        <v>3.0999999999999996</v>
      </c>
      <c r="F92" s="62">
        <f t="shared" si="12"/>
        <v>0</v>
      </c>
      <c r="G92" s="61">
        <f>SUM(G93+G96+G97)</f>
        <v>25</v>
      </c>
    </row>
    <row r="93" spans="1:7" x14ac:dyDescent="0.25">
      <c r="A93" s="88"/>
      <c r="B93" s="5" t="s">
        <v>25</v>
      </c>
      <c r="C93" s="6" t="s">
        <v>16</v>
      </c>
      <c r="D93" s="7">
        <f t="shared" si="4"/>
        <v>26.4</v>
      </c>
      <c r="E93" s="7">
        <f t="shared" ref="E93" si="13">SUM(E94:E95)</f>
        <v>1.4</v>
      </c>
      <c r="F93" s="7"/>
      <c r="G93" s="7">
        <f>SUM(G94:G95)</f>
        <v>25</v>
      </c>
    </row>
    <row r="94" spans="1:7" ht="12.75" customHeight="1" x14ac:dyDescent="0.25">
      <c r="A94" s="88"/>
      <c r="B94" s="10" t="s">
        <v>20</v>
      </c>
      <c r="C94" s="6"/>
      <c r="D94" s="76">
        <f t="shared" si="4"/>
        <v>1.4</v>
      </c>
      <c r="E94" s="76">
        <v>1.4</v>
      </c>
      <c r="F94" s="76"/>
      <c r="G94" s="76"/>
    </row>
    <row r="95" spans="1:7" ht="12.75" customHeight="1" x14ac:dyDescent="0.25">
      <c r="A95" s="88"/>
      <c r="B95" s="10" t="s">
        <v>22</v>
      </c>
      <c r="C95" s="6"/>
      <c r="D95" s="76">
        <f t="shared" si="4"/>
        <v>25</v>
      </c>
      <c r="E95" s="21"/>
      <c r="F95" s="76"/>
      <c r="G95" s="76">
        <v>25</v>
      </c>
    </row>
    <row r="96" spans="1:7" x14ac:dyDescent="0.25">
      <c r="A96" s="88"/>
      <c r="B96" s="5" t="s">
        <v>15</v>
      </c>
      <c r="C96" s="6" t="s">
        <v>28</v>
      </c>
      <c r="D96" s="7">
        <f t="shared" si="4"/>
        <v>0.3</v>
      </c>
      <c r="E96" s="7">
        <v>0.3</v>
      </c>
      <c r="F96" s="7"/>
      <c r="G96" s="7"/>
    </row>
    <row r="97" spans="1:7" x14ac:dyDescent="0.25">
      <c r="A97" s="88"/>
      <c r="B97" s="12" t="s">
        <v>23</v>
      </c>
      <c r="C97" s="6" t="s">
        <v>28</v>
      </c>
      <c r="D97" s="7">
        <f t="shared" si="4"/>
        <v>1.4</v>
      </c>
      <c r="E97" s="7">
        <v>1.4</v>
      </c>
      <c r="F97" s="26"/>
      <c r="G97" s="26"/>
    </row>
    <row r="98" spans="1:7" x14ac:dyDescent="0.25">
      <c r="A98" s="87" t="s">
        <v>50</v>
      </c>
      <c r="B98" s="59" t="s">
        <v>51</v>
      </c>
      <c r="C98" s="60"/>
      <c r="D98" s="61">
        <f t="shared" si="4"/>
        <v>4.3999999999999995</v>
      </c>
      <c r="E98" s="61">
        <f>SUM(E99+E102+E103+E104)</f>
        <v>4.3999999999999995</v>
      </c>
      <c r="F98" s="62">
        <f>SUM(F99+F102+F103+F104)</f>
        <v>0</v>
      </c>
      <c r="G98" s="62">
        <f>SUM(G99+G102+G103+G104)</f>
        <v>0</v>
      </c>
    </row>
    <row r="99" spans="1:7" x14ac:dyDescent="0.25">
      <c r="A99" s="88"/>
      <c r="B99" s="5" t="s">
        <v>25</v>
      </c>
      <c r="C99" s="6" t="s">
        <v>16</v>
      </c>
      <c r="D99" s="7">
        <f t="shared" si="4"/>
        <v>3.6</v>
      </c>
      <c r="E99" s="7">
        <f>SUM(E100:E101)</f>
        <v>3.6</v>
      </c>
      <c r="F99" s="26"/>
      <c r="G99" s="26"/>
    </row>
    <row r="100" spans="1:7" ht="12.75" customHeight="1" x14ac:dyDescent="0.25">
      <c r="A100" s="88"/>
      <c r="B100" s="10" t="s">
        <v>20</v>
      </c>
      <c r="C100" s="11"/>
      <c r="D100" s="16">
        <f t="shared" si="4"/>
        <v>0.6</v>
      </c>
      <c r="E100" s="16">
        <v>0.6</v>
      </c>
      <c r="F100" s="16"/>
      <c r="G100" s="16"/>
    </row>
    <row r="101" spans="1:7" ht="12.75" customHeight="1" x14ac:dyDescent="0.25">
      <c r="A101" s="88"/>
      <c r="B101" s="10" t="s">
        <v>22</v>
      </c>
      <c r="C101" s="11"/>
      <c r="D101" s="16">
        <f t="shared" si="4"/>
        <v>3</v>
      </c>
      <c r="E101" s="16">
        <v>3</v>
      </c>
      <c r="F101" s="16"/>
      <c r="G101" s="16"/>
    </row>
    <row r="102" spans="1:7" x14ac:dyDescent="0.25">
      <c r="A102" s="88"/>
      <c r="B102" s="5" t="s">
        <v>15</v>
      </c>
      <c r="C102" s="6" t="s">
        <v>28</v>
      </c>
      <c r="D102" s="7">
        <f t="shared" si="4"/>
        <v>0.1</v>
      </c>
      <c r="E102" s="7">
        <v>0.1</v>
      </c>
      <c r="F102" s="26"/>
      <c r="G102" s="26"/>
    </row>
    <row r="103" spans="1:7" x14ac:dyDescent="0.25">
      <c r="A103" s="88"/>
      <c r="B103" s="12" t="s">
        <v>23</v>
      </c>
      <c r="C103" s="6" t="s">
        <v>28</v>
      </c>
      <c r="D103" s="7">
        <f t="shared" si="4"/>
        <v>0.6</v>
      </c>
      <c r="E103" s="7">
        <v>0.6</v>
      </c>
      <c r="F103" s="26"/>
      <c r="G103" s="26"/>
    </row>
    <row r="104" spans="1:7" x14ac:dyDescent="0.25">
      <c r="A104" s="93"/>
      <c r="B104" s="5" t="s">
        <v>15</v>
      </c>
      <c r="C104" s="6" t="s">
        <v>29</v>
      </c>
      <c r="D104" s="7">
        <f t="shared" si="4"/>
        <v>0.1</v>
      </c>
      <c r="E104" s="7">
        <v>0.1</v>
      </c>
      <c r="F104" s="27"/>
      <c r="G104" s="25"/>
    </row>
    <row r="105" spans="1:7" x14ac:dyDescent="0.25">
      <c r="A105" s="87" t="s">
        <v>52</v>
      </c>
      <c r="B105" s="59" t="s">
        <v>53</v>
      </c>
      <c r="C105" s="60"/>
      <c r="D105" s="61">
        <f t="shared" si="4"/>
        <v>0.6</v>
      </c>
      <c r="E105" s="61">
        <f>SUM(E106+E107+E108)</f>
        <v>0.6</v>
      </c>
      <c r="F105" s="62">
        <f>SUM(F106+F107+F108)</f>
        <v>0</v>
      </c>
      <c r="G105" s="62">
        <f>SUM(G106+G107+G108)</f>
        <v>0</v>
      </c>
    </row>
    <row r="106" spans="1:7" x14ac:dyDescent="0.25">
      <c r="A106" s="88"/>
      <c r="B106" s="5" t="s">
        <v>15</v>
      </c>
      <c r="C106" s="6" t="s">
        <v>16</v>
      </c>
      <c r="D106" s="7">
        <f t="shared" si="4"/>
        <v>0.4</v>
      </c>
      <c r="E106" s="7">
        <v>0.4</v>
      </c>
      <c r="F106" s="26"/>
      <c r="G106" s="26"/>
    </row>
    <row r="107" spans="1:7" x14ac:dyDescent="0.25">
      <c r="A107" s="88"/>
      <c r="B107" s="5" t="s">
        <v>15</v>
      </c>
      <c r="C107" s="6" t="s">
        <v>28</v>
      </c>
      <c r="D107" s="7">
        <f>SUM(G107+E107)</f>
        <v>0.1</v>
      </c>
      <c r="E107" s="7">
        <v>0.1</v>
      </c>
      <c r="F107" s="7"/>
      <c r="G107" s="7"/>
    </row>
    <row r="108" spans="1:7" x14ac:dyDescent="0.25">
      <c r="A108" s="88"/>
      <c r="B108" s="12" t="s">
        <v>23</v>
      </c>
      <c r="C108" s="6" t="s">
        <v>28</v>
      </c>
      <c r="D108" s="7">
        <f t="shared" si="4"/>
        <v>0.1</v>
      </c>
      <c r="E108" s="7">
        <v>0.1</v>
      </c>
      <c r="F108" s="26"/>
      <c r="G108" s="26"/>
    </row>
    <row r="109" spans="1:7" x14ac:dyDescent="0.25">
      <c r="A109" s="87" t="s">
        <v>54</v>
      </c>
      <c r="B109" s="59" t="s">
        <v>55</v>
      </c>
      <c r="C109" s="60"/>
      <c r="D109" s="61">
        <f t="shared" si="4"/>
        <v>98.100000000000009</v>
      </c>
      <c r="E109" s="61">
        <f>SUM(E110+E113+E117+E118)</f>
        <v>1.9000000000000001</v>
      </c>
      <c r="F109" s="62">
        <f>SUM(F110+F113+F117+F118)</f>
        <v>0</v>
      </c>
      <c r="G109" s="61">
        <f>SUM(G110+G113+G117+G118)</f>
        <v>96.2</v>
      </c>
    </row>
    <row r="110" spans="1:7" x14ac:dyDescent="0.25">
      <c r="A110" s="88"/>
      <c r="B110" s="5" t="s">
        <v>25</v>
      </c>
      <c r="C110" s="6" t="s">
        <v>16</v>
      </c>
      <c r="D110" s="7">
        <f t="shared" si="4"/>
        <v>25.6</v>
      </c>
      <c r="E110" s="7">
        <f>SUM(E111:E112)</f>
        <v>0.6</v>
      </c>
      <c r="F110" s="7"/>
      <c r="G110" s="7">
        <f t="shared" ref="G110" si="14">SUM(G111:G112)</f>
        <v>25</v>
      </c>
    </row>
    <row r="111" spans="1:7" ht="12.75" customHeight="1" x14ac:dyDescent="0.25">
      <c r="A111" s="88"/>
      <c r="B111" s="10" t="s">
        <v>20</v>
      </c>
      <c r="C111" s="11"/>
      <c r="D111" s="16">
        <f t="shared" si="4"/>
        <v>0.6</v>
      </c>
      <c r="E111" s="16">
        <v>0.6</v>
      </c>
      <c r="F111" s="16"/>
      <c r="G111" s="16"/>
    </row>
    <row r="112" spans="1:7" ht="12.75" customHeight="1" x14ac:dyDescent="0.25">
      <c r="A112" s="88"/>
      <c r="B112" s="10" t="s">
        <v>22</v>
      </c>
      <c r="C112" s="11"/>
      <c r="D112" s="16">
        <f t="shared" si="4"/>
        <v>25</v>
      </c>
      <c r="E112" s="16"/>
      <c r="F112" s="16"/>
      <c r="G112" s="16">
        <v>25</v>
      </c>
    </row>
    <row r="113" spans="1:7" x14ac:dyDescent="0.25">
      <c r="A113" s="88"/>
      <c r="B113" s="5" t="s">
        <v>25</v>
      </c>
      <c r="C113" s="6" t="s">
        <v>28</v>
      </c>
      <c r="D113" s="7">
        <f t="shared" si="4"/>
        <v>71.7</v>
      </c>
      <c r="E113" s="7">
        <f>SUM(E114:E116)</f>
        <v>0.5</v>
      </c>
      <c r="F113" s="7"/>
      <c r="G113" s="7">
        <f>SUM(G114:G116)</f>
        <v>71.2</v>
      </c>
    </row>
    <row r="114" spans="1:7" ht="12.75" customHeight="1" x14ac:dyDescent="0.25">
      <c r="A114" s="88"/>
      <c r="B114" s="10" t="s">
        <v>20</v>
      </c>
      <c r="C114" s="11"/>
      <c r="D114" s="16">
        <f t="shared" si="4"/>
        <v>0.2</v>
      </c>
      <c r="E114" s="16">
        <v>0.2</v>
      </c>
      <c r="F114" s="16"/>
      <c r="G114" s="16"/>
    </row>
    <row r="115" spans="1:7" ht="12.75" customHeight="1" x14ac:dyDescent="0.25">
      <c r="A115" s="88"/>
      <c r="B115" s="10" t="s">
        <v>22</v>
      </c>
      <c r="C115" s="11"/>
      <c r="D115" s="16">
        <f t="shared" si="4"/>
        <v>71.2</v>
      </c>
      <c r="E115" s="16"/>
      <c r="F115" s="16"/>
      <c r="G115" s="16">
        <v>71.2</v>
      </c>
    </row>
    <row r="116" spans="1:7" ht="12.75" customHeight="1" x14ac:dyDescent="0.25">
      <c r="A116" s="88"/>
      <c r="B116" s="10" t="s">
        <v>9</v>
      </c>
      <c r="C116" s="11"/>
      <c r="D116" s="16">
        <f t="shared" si="4"/>
        <v>0.3</v>
      </c>
      <c r="E116" s="16">
        <v>0.3</v>
      </c>
      <c r="F116" s="16"/>
      <c r="G116" s="16"/>
    </row>
    <row r="117" spans="1:7" x14ac:dyDescent="0.25">
      <c r="A117" s="88"/>
      <c r="B117" s="12" t="s">
        <v>23</v>
      </c>
      <c r="C117" s="6" t="s">
        <v>28</v>
      </c>
      <c r="D117" s="7">
        <f t="shared" si="4"/>
        <v>0.7</v>
      </c>
      <c r="E117" s="7">
        <v>0.7</v>
      </c>
      <c r="F117" s="26"/>
      <c r="G117" s="26"/>
    </row>
    <row r="118" spans="1:7" x14ac:dyDescent="0.25">
      <c r="A118" s="93"/>
      <c r="B118" s="5" t="s">
        <v>15</v>
      </c>
      <c r="C118" s="6" t="s">
        <v>29</v>
      </c>
      <c r="D118" s="7">
        <f t="shared" si="4"/>
        <v>0.1</v>
      </c>
      <c r="E118" s="7">
        <v>0.1</v>
      </c>
      <c r="F118" s="27"/>
      <c r="G118" s="25"/>
    </row>
    <row r="119" spans="1:7" x14ac:dyDescent="0.25">
      <c r="A119" s="87" t="s">
        <v>56</v>
      </c>
      <c r="B119" s="59" t="s">
        <v>57</v>
      </c>
      <c r="C119" s="60"/>
      <c r="D119" s="61">
        <f t="shared" si="4"/>
        <v>63.3</v>
      </c>
      <c r="E119" s="61">
        <f>SUM(E120+E123+E126+E127)</f>
        <v>14.299999999999999</v>
      </c>
      <c r="F119" s="62">
        <f>SUM(F120+F123+F126+F127)</f>
        <v>0</v>
      </c>
      <c r="G119" s="61">
        <f>SUM(G120+G123+G126+G127)</f>
        <v>49</v>
      </c>
    </row>
    <row r="120" spans="1:7" x14ac:dyDescent="0.25">
      <c r="A120" s="88"/>
      <c r="B120" s="5" t="s">
        <v>25</v>
      </c>
      <c r="C120" s="6" t="s">
        <v>16</v>
      </c>
      <c r="D120" s="7">
        <f t="shared" si="4"/>
        <v>49.8</v>
      </c>
      <c r="E120" s="7">
        <v>0.8</v>
      </c>
      <c r="F120" s="7"/>
      <c r="G120" s="7">
        <f>SUM(G121:G122)</f>
        <v>49</v>
      </c>
    </row>
    <row r="121" spans="1:7" ht="12.75" customHeight="1" x14ac:dyDescent="0.25">
      <c r="A121" s="88"/>
      <c r="B121" s="10" t="s">
        <v>20</v>
      </c>
      <c r="C121" s="6"/>
      <c r="D121" s="76">
        <f t="shared" si="4"/>
        <v>0.8</v>
      </c>
      <c r="E121" s="76">
        <v>0.8</v>
      </c>
      <c r="F121" s="76"/>
      <c r="G121" s="76"/>
    </row>
    <row r="122" spans="1:7" ht="12.75" customHeight="1" x14ac:dyDescent="0.25">
      <c r="A122" s="88"/>
      <c r="B122" s="10" t="s">
        <v>22</v>
      </c>
      <c r="C122" s="6"/>
      <c r="D122" s="76">
        <f t="shared" si="4"/>
        <v>49</v>
      </c>
      <c r="E122" s="76"/>
      <c r="F122" s="76"/>
      <c r="G122" s="76">
        <v>49</v>
      </c>
    </row>
    <row r="123" spans="1:7" x14ac:dyDescent="0.25">
      <c r="A123" s="88"/>
      <c r="B123" s="5" t="s">
        <v>25</v>
      </c>
      <c r="C123" s="6" t="s">
        <v>28</v>
      </c>
      <c r="D123" s="7">
        <f t="shared" si="4"/>
        <v>10.1</v>
      </c>
      <c r="E123" s="7">
        <f>SUM(E124:E125)</f>
        <v>10.1</v>
      </c>
      <c r="F123" s="7"/>
      <c r="G123" s="7"/>
    </row>
    <row r="124" spans="1:7" ht="12.75" customHeight="1" x14ac:dyDescent="0.25">
      <c r="A124" s="88"/>
      <c r="B124" s="10" t="s">
        <v>20</v>
      </c>
      <c r="C124" s="11"/>
      <c r="D124" s="16">
        <f t="shared" si="4"/>
        <v>0.1</v>
      </c>
      <c r="E124" s="16">
        <v>0.1</v>
      </c>
      <c r="F124" s="16"/>
      <c r="G124" s="16"/>
    </row>
    <row r="125" spans="1:7" ht="12.75" customHeight="1" x14ac:dyDescent="0.25">
      <c r="A125" s="88"/>
      <c r="B125" s="10" t="s">
        <v>22</v>
      </c>
      <c r="C125" s="11"/>
      <c r="D125" s="16">
        <f t="shared" si="4"/>
        <v>10</v>
      </c>
      <c r="E125" s="16">
        <v>10</v>
      </c>
      <c r="F125" s="16"/>
      <c r="G125" s="16"/>
    </row>
    <row r="126" spans="1:7" x14ac:dyDescent="0.25">
      <c r="A126" s="88"/>
      <c r="B126" s="12" t="s">
        <v>23</v>
      </c>
      <c r="C126" s="6" t="s">
        <v>28</v>
      </c>
      <c r="D126" s="7">
        <f t="shared" si="4"/>
        <v>3.3</v>
      </c>
      <c r="E126" s="7">
        <v>3.3</v>
      </c>
      <c r="F126" s="26"/>
      <c r="G126" s="26"/>
    </row>
    <row r="127" spans="1:7" x14ac:dyDescent="0.25">
      <c r="A127" s="93"/>
      <c r="B127" s="5" t="s">
        <v>15</v>
      </c>
      <c r="C127" s="6" t="s">
        <v>29</v>
      </c>
      <c r="D127" s="7">
        <f t="shared" si="4"/>
        <v>0.1</v>
      </c>
      <c r="E127" s="7">
        <v>0.1</v>
      </c>
      <c r="F127" s="27"/>
      <c r="G127" s="25"/>
    </row>
    <row r="128" spans="1:7" x14ac:dyDescent="0.25">
      <c r="A128" s="94" t="s">
        <v>58</v>
      </c>
      <c r="B128" s="63" t="s">
        <v>59</v>
      </c>
      <c r="C128" s="64"/>
      <c r="D128" s="61">
        <f t="shared" si="4"/>
        <v>46.2</v>
      </c>
      <c r="E128" s="61">
        <f>SUM(E129)</f>
        <v>46.2</v>
      </c>
      <c r="F128" s="62">
        <f>SUM(F129)</f>
        <v>0</v>
      </c>
      <c r="G128" s="62">
        <f>SUM(G129)</f>
        <v>0</v>
      </c>
    </row>
    <row r="129" spans="1:7" x14ac:dyDescent="0.25">
      <c r="A129" s="94"/>
      <c r="B129" s="5" t="s">
        <v>25</v>
      </c>
      <c r="C129" s="6" t="s">
        <v>24</v>
      </c>
      <c r="D129" s="7">
        <f t="shared" si="4"/>
        <v>46.2</v>
      </c>
      <c r="E129" s="7">
        <f>SUM(E130:E131)</f>
        <v>46.2</v>
      </c>
      <c r="F129" s="7"/>
      <c r="G129" s="7"/>
    </row>
    <row r="130" spans="1:7" ht="12.75" customHeight="1" x14ac:dyDescent="0.25">
      <c r="A130" s="94"/>
      <c r="B130" s="10" t="s">
        <v>20</v>
      </c>
      <c r="C130" s="11"/>
      <c r="D130" s="16">
        <f t="shared" si="4"/>
        <v>6.2</v>
      </c>
      <c r="E130" s="16">
        <v>6.2</v>
      </c>
      <c r="F130" s="17"/>
      <c r="G130" s="17"/>
    </row>
    <row r="131" spans="1:7" ht="12.75" customHeight="1" x14ac:dyDescent="0.25">
      <c r="A131" s="94"/>
      <c r="B131" s="10" t="s">
        <v>22</v>
      </c>
      <c r="C131" s="11"/>
      <c r="D131" s="16">
        <f t="shared" si="4"/>
        <v>40</v>
      </c>
      <c r="E131" s="16">
        <v>40</v>
      </c>
      <c r="F131" s="17"/>
      <c r="G131" s="16"/>
    </row>
    <row r="132" spans="1:7" x14ac:dyDescent="0.25">
      <c r="A132" s="87" t="s">
        <v>60</v>
      </c>
      <c r="B132" s="63" t="s">
        <v>61</v>
      </c>
      <c r="C132" s="64"/>
      <c r="D132" s="61">
        <f t="shared" ref="D132:D174" si="15">SUM(G132+E132)</f>
        <v>76.2</v>
      </c>
      <c r="E132" s="61">
        <f>SUM(E133)</f>
        <v>26.2</v>
      </c>
      <c r="F132" s="62">
        <f>SUM(F133:F133)</f>
        <v>0</v>
      </c>
      <c r="G132" s="61">
        <f>SUM(G133:G133)</f>
        <v>50</v>
      </c>
    </row>
    <row r="133" spans="1:7" x14ac:dyDescent="0.25">
      <c r="A133" s="88"/>
      <c r="B133" s="5" t="s">
        <v>25</v>
      </c>
      <c r="C133" s="6" t="s">
        <v>24</v>
      </c>
      <c r="D133" s="7">
        <f t="shared" si="15"/>
        <v>76.2</v>
      </c>
      <c r="E133" s="7">
        <f>SUM(E134:E135)</f>
        <v>26.2</v>
      </c>
      <c r="F133" s="7"/>
      <c r="G133" s="7">
        <f t="shared" ref="G133" si="16">SUM(G134:G135)</f>
        <v>50</v>
      </c>
    </row>
    <row r="134" spans="1:7" ht="12.75" customHeight="1" x14ac:dyDescent="0.25">
      <c r="A134" s="88"/>
      <c r="B134" s="10" t="s">
        <v>20</v>
      </c>
      <c r="C134" s="11"/>
      <c r="D134" s="16">
        <f t="shared" si="15"/>
        <v>11.2</v>
      </c>
      <c r="E134" s="16">
        <v>11.2</v>
      </c>
      <c r="F134" s="17"/>
      <c r="G134" s="17"/>
    </row>
    <row r="135" spans="1:7" ht="12.75" customHeight="1" x14ac:dyDescent="0.25">
      <c r="A135" s="93"/>
      <c r="B135" s="10" t="s">
        <v>22</v>
      </c>
      <c r="C135" s="11"/>
      <c r="D135" s="16">
        <f t="shared" si="15"/>
        <v>65</v>
      </c>
      <c r="E135" s="16">
        <v>15</v>
      </c>
      <c r="F135" s="17"/>
      <c r="G135" s="16">
        <v>50</v>
      </c>
    </row>
    <row r="136" spans="1:7" x14ac:dyDescent="0.25">
      <c r="A136" s="94" t="s">
        <v>62</v>
      </c>
      <c r="B136" s="63" t="s">
        <v>63</v>
      </c>
      <c r="C136" s="64"/>
      <c r="D136" s="61">
        <f t="shared" si="15"/>
        <v>26.6</v>
      </c>
      <c r="E136" s="61">
        <f>SUM(E137+E140)</f>
        <v>26.6</v>
      </c>
      <c r="F136" s="62">
        <f>SUM(F137+F140)</f>
        <v>0</v>
      </c>
      <c r="G136" s="62">
        <f>SUM(G137+G140)</f>
        <v>0</v>
      </c>
    </row>
    <row r="137" spans="1:7" x14ac:dyDescent="0.25">
      <c r="A137" s="94"/>
      <c r="B137" s="5" t="s">
        <v>25</v>
      </c>
      <c r="C137" s="6" t="s">
        <v>24</v>
      </c>
      <c r="D137" s="7">
        <f t="shared" si="15"/>
        <v>24.6</v>
      </c>
      <c r="E137" s="7">
        <f>SUM(E138:E139)</f>
        <v>24.6</v>
      </c>
      <c r="F137" s="7"/>
      <c r="G137" s="7"/>
    </row>
    <row r="138" spans="1:7" ht="12.75" customHeight="1" x14ac:dyDescent="0.25">
      <c r="A138" s="94"/>
      <c r="B138" s="10" t="s">
        <v>20</v>
      </c>
      <c r="C138" s="11"/>
      <c r="D138" s="16">
        <f t="shared" si="15"/>
        <v>4.5999999999999996</v>
      </c>
      <c r="E138" s="16">
        <v>4.5999999999999996</v>
      </c>
      <c r="F138" s="17"/>
      <c r="G138" s="17"/>
    </row>
    <row r="139" spans="1:7" ht="12.75" customHeight="1" x14ac:dyDescent="0.25">
      <c r="A139" s="94"/>
      <c r="B139" s="10" t="s">
        <v>22</v>
      </c>
      <c r="C139" s="11"/>
      <c r="D139" s="16">
        <f t="shared" si="15"/>
        <v>20</v>
      </c>
      <c r="E139" s="16">
        <v>20</v>
      </c>
      <c r="F139" s="17"/>
      <c r="G139" s="16"/>
    </row>
    <row r="140" spans="1:7" x14ac:dyDescent="0.25">
      <c r="A140" s="94"/>
      <c r="B140" s="12" t="s">
        <v>23</v>
      </c>
      <c r="C140" s="6" t="s">
        <v>24</v>
      </c>
      <c r="D140" s="7">
        <f t="shared" si="15"/>
        <v>2</v>
      </c>
      <c r="E140" s="7">
        <v>2</v>
      </c>
      <c r="F140" s="26"/>
      <c r="G140" s="28"/>
    </row>
    <row r="141" spans="1:7" x14ac:dyDescent="0.25">
      <c r="A141" s="87" t="s">
        <v>64</v>
      </c>
      <c r="B141" s="63" t="s">
        <v>65</v>
      </c>
      <c r="C141" s="64"/>
      <c r="D141" s="61">
        <f t="shared" si="15"/>
        <v>42</v>
      </c>
      <c r="E141" s="61">
        <f t="shared" ref="E141:F141" si="17">SUM(E142+E145)</f>
        <v>42</v>
      </c>
      <c r="F141" s="62">
        <f t="shared" si="17"/>
        <v>0</v>
      </c>
      <c r="G141" s="62">
        <f>SUM(G142+G145)</f>
        <v>0</v>
      </c>
    </row>
    <row r="142" spans="1:7" x14ac:dyDescent="0.25">
      <c r="A142" s="88"/>
      <c r="B142" s="5" t="s">
        <v>25</v>
      </c>
      <c r="C142" s="6" t="s">
        <v>24</v>
      </c>
      <c r="D142" s="7">
        <f>SUM(G142+E142)</f>
        <v>40.299999999999997</v>
      </c>
      <c r="E142" s="7">
        <f>SUM(E143:E144)</f>
        <v>40.299999999999997</v>
      </c>
      <c r="F142" s="7"/>
      <c r="G142" s="24"/>
    </row>
    <row r="143" spans="1:7" ht="12.75" customHeight="1" x14ac:dyDescent="0.25">
      <c r="A143" s="88"/>
      <c r="B143" s="10" t="s">
        <v>20</v>
      </c>
      <c r="C143" s="11"/>
      <c r="D143" s="16">
        <f>SUM(G143+E143)</f>
        <v>8.8000000000000007</v>
      </c>
      <c r="E143" s="16">
        <v>8.8000000000000007</v>
      </c>
      <c r="F143" s="17"/>
      <c r="G143" s="17"/>
    </row>
    <row r="144" spans="1:7" ht="12.75" customHeight="1" x14ac:dyDescent="0.25">
      <c r="A144" s="88"/>
      <c r="B144" s="10" t="s">
        <v>22</v>
      </c>
      <c r="C144" s="11"/>
      <c r="D144" s="16">
        <f>SUM(G144+E144)</f>
        <v>31.5</v>
      </c>
      <c r="E144" s="16">
        <v>31.5</v>
      </c>
      <c r="F144" s="17"/>
      <c r="G144" s="16"/>
    </row>
    <row r="145" spans="1:7" ht="15.75" customHeight="1" x14ac:dyDescent="0.25">
      <c r="A145" s="93"/>
      <c r="B145" s="12" t="s">
        <v>23</v>
      </c>
      <c r="C145" s="6" t="s">
        <v>24</v>
      </c>
      <c r="D145" s="7">
        <f t="shared" ref="D145" si="18">SUM(G145+E145)</f>
        <v>1.7</v>
      </c>
      <c r="E145" s="7">
        <v>1.7</v>
      </c>
      <c r="F145" s="26"/>
      <c r="G145" s="28"/>
    </row>
    <row r="146" spans="1:7" x14ac:dyDescent="0.25">
      <c r="A146" s="87" t="s">
        <v>66</v>
      </c>
      <c r="B146" s="63" t="s">
        <v>67</v>
      </c>
      <c r="C146" s="64"/>
      <c r="D146" s="61">
        <f t="shared" si="15"/>
        <v>41.4</v>
      </c>
      <c r="E146" s="61">
        <f>SUM(E147)</f>
        <v>41.4</v>
      </c>
      <c r="F146" s="62">
        <f>SUM(F147)</f>
        <v>0</v>
      </c>
      <c r="G146" s="62">
        <f>SUM(G147)</f>
        <v>0</v>
      </c>
    </row>
    <row r="147" spans="1:7" x14ac:dyDescent="0.25">
      <c r="A147" s="88"/>
      <c r="B147" s="5" t="s">
        <v>25</v>
      </c>
      <c r="C147" s="6" t="s">
        <v>24</v>
      </c>
      <c r="D147" s="7">
        <f t="shared" si="15"/>
        <v>41.4</v>
      </c>
      <c r="E147" s="7">
        <f>SUM(E148:E150)</f>
        <v>41.4</v>
      </c>
      <c r="F147" s="7"/>
      <c r="G147" s="7"/>
    </row>
    <row r="148" spans="1:7" ht="12.75" customHeight="1" x14ac:dyDescent="0.25">
      <c r="A148" s="88"/>
      <c r="B148" s="10" t="s">
        <v>20</v>
      </c>
      <c r="C148" s="11"/>
      <c r="D148" s="16">
        <f t="shared" si="15"/>
        <v>4.8</v>
      </c>
      <c r="E148" s="16">
        <v>4.8</v>
      </c>
      <c r="F148" s="17"/>
      <c r="G148" s="17"/>
    </row>
    <row r="149" spans="1:7" ht="12.75" customHeight="1" x14ac:dyDescent="0.25">
      <c r="A149" s="88"/>
      <c r="B149" s="10" t="s">
        <v>22</v>
      </c>
      <c r="C149" s="11"/>
      <c r="D149" s="16">
        <f t="shared" si="15"/>
        <v>35</v>
      </c>
      <c r="E149" s="16">
        <v>35</v>
      </c>
      <c r="F149" s="17"/>
      <c r="G149" s="16"/>
    </row>
    <row r="150" spans="1:7" ht="12.75" customHeight="1" x14ac:dyDescent="0.25">
      <c r="A150" s="93"/>
      <c r="B150" s="83" t="s">
        <v>9</v>
      </c>
      <c r="C150" s="11"/>
      <c r="D150" s="16">
        <f t="shared" si="15"/>
        <v>1.6</v>
      </c>
      <c r="E150" s="16">
        <v>1.6</v>
      </c>
      <c r="F150" s="17"/>
      <c r="G150" s="16"/>
    </row>
    <row r="151" spans="1:7" x14ac:dyDescent="0.25">
      <c r="A151" s="94" t="s">
        <v>68</v>
      </c>
      <c r="B151" s="63" t="s">
        <v>69</v>
      </c>
      <c r="C151" s="64"/>
      <c r="D151" s="61">
        <f t="shared" ref="D151" si="19">SUM(G151+E151)</f>
        <v>24.7</v>
      </c>
      <c r="E151" s="61">
        <f>SUM(E152+E155)</f>
        <v>24.7</v>
      </c>
      <c r="F151" s="62">
        <f>SUM(F152+F155)</f>
        <v>0</v>
      </c>
      <c r="G151" s="62">
        <f>SUM(G152+G155)</f>
        <v>0</v>
      </c>
    </row>
    <row r="152" spans="1:7" x14ac:dyDescent="0.25">
      <c r="A152" s="94"/>
      <c r="B152" s="5" t="s">
        <v>25</v>
      </c>
      <c r="C152" s="6" t="s">
        <v>24</v>
      </c>
      <c r="D152" s="7">
        <f>SUM(G152+E152)</f>
        <v>20.7</v>
      </c>
      <c r="E152" s="7">
        <f>SUM(E153:E154)</f>
        <v>20.7</v>
      </c>
      <c r="F152" s="7"/>
      <c r="G152" s="24"/>
    </row>
    <row r="153" spans="1:7" ht="12.75" customHeight="1" x14ac:dyDescent="0.25">
      <c r="A153" s="94"/>
      <c r="B153" s="10" t="s">
        <v>20</v>
      </c>
      <c r="C153" s="11"/>
      <c r="D153" s="16">
        <f>SUM(G153+E153)</f>
        <v>10.7</v>
      </c>
      <c r="E153" s="16">
        <v>10.7</v>
      </c>
      <c r="F153" s="17"/>
      <c r="G153" s="17"/>
    </row>
    <row r="154" spans="1:7" ht="12.75" customHeight="1" x14ac:dyDescent="0.25">
      <c r="A154" s="94"/>
      <c r="B154" s="10" t="s">
        <v>22</v>
      </c>
      <c r="C154" s="11"/>
      <c r="D154" s="16">
        <f>SUM(G154+E154)</f>
        <v>10</v>
      </c>
      <c r="E154" s="16">
        <v>10</v>
      </c>
      <c r="F154" s="17"/>
      <c r="G154" s="16"/>
    </row>
    <row r="155" spans="1:7" x14ac:dyDescent="0.25">
      <c r="A155" s="94"/>
      <c r="B155" s="12" t="s">
        <v>23</v>
      </c>
      <c r="C155" s="6" t="s">
        <v>24</v>
      </c>
      <c r="D155" s="7">
        <f t="shared" si="15"/>
        <v>4</v>
      </c>
      <c r="E155" s="7">
        <v>4</v>
      </c>
      <c r="F155" s="26"/>
      <c r="G155" s="28"/>
    </row>
    <row r="156" spans="1:7" x14ac:dyDescent="0.25">
      <c r="A156" s="94" t="s">
        <v>70</v>
      </c>
      <c r="B156" s="63" t="s">
        <v>71</v>
      </c>
      <c r="C156" s="64"/>
      <c r="D156" s="61">
        <f t="shared" si="15"/>
        <v>41</v>
      </c>
      <c r="E156" s="61">
        <f>SUM(E157+E161)</f>
        <v>41</v>
      </c>
      <c r="F156" s="62">
        <f>SUM(F157+F161)</f>
        <v>0</v>
      </c>
      <c r="G156" s="62">
        <f>SUM(G157+G161)</f>
        <v>0</v>
      </c>
    </row>
    <row r="157" spans="1:7" x14ac:dyDescent="0.25">
      <c r="A157" s="94"/>
      <c r="B157" s="5" t="s">
        <v>25</v>
      </c>
      <c r="C157" s="6" t="s">
        <v>24</v>
      </c>
      <c r="D157" s="7">
        <f t="shared" si="15"/>
        <v>39.799999999999997</v>
      </c>
      <c r="E157" s="7">
        <f>SUM(E158:E160)</f>
        <v>39.799999999999997</v>
      </c>
      <c r="F157" s="7"/>
      <c r="G157" s="24"/>
    </row>
    <row r="158" spans="1:7" ht="12.75" customHeight="1" x14ac:dyDescent="0.25">
      <c r="A158" s="94"/>
      <c r="B158" s="10" t="s">
        <v>20</v>
      </c>
      <c r="C158" s="11"/>
      <c r="D158" s="16">
        <f t="shared" si="15"/>
        <v>17.5</v>
      </c>
      <c r="E158" s="16">
        <v>17.5</v>
      </c>
      <c r="F158" s="17"/>
      <c r="G158" s="17"/>
    </row>
    <row r="159" spans="1:7" ht="12.75" customHeight="1" x14ac:dyDescent="0.25">
      <c r="A159" s="94"/>
      <c r="B159" s="10" t="s">
        <v>22</v>
      </c>
      <c r="C159" s="11"/>
      <c r="D159" s="16">
        <f t="shared" si="15"/>
        <v>20</v>
      </c>
      <c r="E159" s="16">
        <v>20</v>
      </c>
      <c r="F159" s="17"/>
      <c r="G159" s="16"/>
    </row>
    <row r="160" spans="1:7" ht="12.75" customHeight="1" x14ac:dyDescent="0.25">
      <c r="A160" s="94"/>
      <c r="B160" s="10" t="s">
        <v>9</v>
      </c>
      <c r="C160" s="11"/>
      <c r="D160" s="16">
        <f t="shared" si="15"/>
        <v>2.2999999999999998</v>
      </c>
      <c r="E160" s="16">
        <v>2.2999999999999998</v>
      </c>
      <c r="F160" s="17"/>
      <c r="G160" s="16"/>
    </row>
    <row r="161" spans="1:7" x14ac:dyDescent="0.25">
      <c r="A161" s="94"/>
      <c r="B161" s="12" t="s">
        <v>23</v>
      </c>
      <c r="C161" s="6" t="s">
        <v>24</v>
      </c>
      <c r="D161" s="7">
        <f t="shared" si="15"/>
        <v>1.2</v>
      </c>
      <c r="E161" s="7">
        <v>1.2</v>
      </c>
      <c r="F161" s="26"/>
      <c r="G161" s="28"/>
    </row>
    <row r="162" spans="1:7" x14ac:dyDescent="0.25">
      <c r="A162" s="87" t="s">
        <v>72</v>
      </c>
      <c r="B162" s="59" t="s">
        <v>73</v>
      </c>
      <c r="C162" s="64"/>
      <c r="D162" s="61">
        <f t="shared" si="15"/>
        <v>7.4</v>
      </c>
      <c r="E162" s="61">
        <f t="shared" ref="E162:F162" si="20">SUM(E163)</f>
        <v>6.7</v>
      </c>
      <c r="F162" s="62">
        <f t="shared" si="20"/>
        <v>0</v>
      </c>
      <c r="G162" s="61">
        <f>SUM(G163)</f>
        <v>0.7</v>
      </c>
    </row>
    <row r="163" spans="1:7" x14ac:dyDescent="0.25">
      <c r="A163" s="88"/>
      <c r="B163" s="5" t="s">
        <v>25</v>
      </c>
      <c r="D163" s="7">
        <f t="shared" ref="D163:D166" si="21">SUM(G163+E163)</f>
        <v>7.4</v>
      </c>
      <c r="E163" s="7">
        <f t="shared" ref="E163" si="22">SUM(E164:E166)</f>
        <v>6.7</v>
      </c>
      <c r="F163" s="7"/>
      <c r="G163" s="7">
        <f>SUM(G164:G166)</f>
        <v>0.7</v>
      </c>
    </row>
    <row r="164" spans="1:7" ht="12.75" customHeight="1" x14ac:dyDescent="0.25">
      <c r="A164" s="88"/>
      <c r="B164" s="10" t="s">
        <v>20</v>
      </c>
      <c r="C164" s="6" t="s">
        <v>24</v>
      </c>
      <c r="D164" s="16">
        <f t="shared" si="21"/>
        <v>3.7</v>
      </c>
      <c r="E164" s="16">
        <v>3.7</v>
      </c>
      <c r="F164" s="17"/>
      <c r="G164" s="17"/>
    </row>
    <row r="165" spans="1:7" ht="12.75" customHeight="1" x14ac:dyDescent="0.25">
      <c r="A165" s="88"/>
      <c r="B165" s="10" t="s">
        <v>9</v>
      </c>
      <c r="C165" s="11" t="s">
        <v>24</v>
      </c>
      <c r="D165" s="16">
        <f t="shared" si="21"/>
        <v>3</v>
      </c>
      <c r="E165" s="16">
        <v>3</v>
      </c>
      <c r="F165" s="17"/>
      <c r="G165" s="16"/>
    </row>
    <row r="166" spans="1:7" ht="12.75" customHeight="1" x14ac:dyDescent="0.25">
      <c r="A166" s="88"/>
      <c r="B166" s="10" t="s">
        <v>22</v>
      </c>
      <c r="C166" s="11" t="s">
        <v>28</v>
      </c>
      <c r="D166" s="16">
        <f t="shared" si="21"/>
        <v>0.7</v>
      </c>
      <c r="E166" s="61"/>
      <c r="F166" s="62"/>
      <c r="G166" s="16">
        <v>0.7</v>
      </c>
    </row>
    <row r="167" spans="1:7" x14ac:dyDescent="0.25">
      <c r="A167" s="87" t="s">
        <v>74</v>
      </c>
      <c r="B167" s="59" t="s">
        <v>75</v>
      </c>
      <c r="C167" s="64"/>
      <c r="D167" s="61">
        <f t="shared" si="15"/>
        <v>6.6</v>
      </c>
      <c r="E167" s="61">
        <f>SUM(E168:E169)</f>
        <v>6.6</v>
      </c>
      <c r="F167" s="62">
        <f>SUM(F168:F169)</f>
        <v>0</v>
      </c>
      <c r="G167" s="62">
        <f>SUM(G168:G169)</f>
        <v>0</v>
      </c>
    </row>
    <row r="168" spans="1:7" x14ac:dyDescent="0.25">
      <c r="A168" s="88"/>
      <c r="B168" s="5" t="s">
        <v>15</v>
      </c>
      <c r="C168" s="6" t="s">
        <v>24</v>
      </c>
      <c r="D168" s="7">
        <f t="shared" si="15"/>
        <v>4.5999999999999996</v>
      </c>
      <c r="E168" s="7">
        <v>4.5999999999999996</v>
      </c>
      <c r="F168" s="28"/>
      <c r="G168" s="28"/>
    </row>
    <row r="169" spans="1:7" x14ac:dyDescent="0.25">
      <c r="A169" s="88"/>
      <c r="B169" s="12" t="s">
        <v>23</v>
      </c>
      <c r="C169" s="6" t="s">
        <v>24</v>
      </c>
      <c r="D169" s="7">
        <f t="shared" si="15"/>
        <v>2</v>
      </c>
      <c r="E169" s="7">
        <v>2</v>
      </c>
      <c r="F169" s="28"/>
      <c r="G169" s="28"/>
    </row>
    <row r="170" spans="1:7" x14ac:dyDescent="0.25">
      <c r="A170" s="87" t="s">
        <v>76</v>
      </c>
      <c r="B170" s="59" t="s">
        <v>78</v>
      </c>
      <c r="C170" s="64"/>
      <c r="D170" s="61">
        <f t="shared" si="15"/>
        <v>1.4</v>
      </c>
      <c r="E170" s="61">
        <f>SUM(E171:E172)</f>
        <v>1.4</v>
      </c>
      <c r="F170" s="62">
        <f>SUM(F171:F172)</f>
        <v>0</v>
      </c>
      <c r="G170" s="62">
        <f>SUM(G171:G172)</f>
        <v>0</v>
      </c>
    </row>
    <row r="171" spans="1:7" x14ac:dyDescent="0.25">
      <c r="A171" s="88"/>
      <c r="B171" s="5" t="s">
        <v>15</v>
      </c>
      <c r="C171" s="6" t="s">
        <v>24</v>
      </c>
      <c r="D171" s="7">
        <f t="shared" si="15"/>
        <v>0.5</v>
      </c>
      <c r="E171" s="7">
        <v>0.5</v>
      </c>
      <c r="F171" s="28"/>
      <c r="G171" s="28"/>
    </row>
    <row r="172" spans="1:7" x14ac:dyDescent="0.25">
      <c r="A172" s="88"/>
      <c r="B172" s="12" t="s">
        <v>23</v>
      </c>
      <c r="C172" s="6" t="s">
        <v>24</v>
      </c>
      <c r="D172" s="7">
        <f t="shared" si="15"/>
        <v>0.9</v>
      </c>
      <c r="E172" s="7">
        <v>0.9</v>
      </c>
      <c r="F172" s="28"/>
      <c r="G172" s="28"/>
    </row>
    <row r="173" spans="1:7" x14ac:dyDescent="0.25">
      <c r="A173" s="87" t="s">
        <v>77</v>
      </c>
      <c r="B173" s="59" t="s">
        <v>80</v>
      </c>
      <c r="C173" s="64"/>
      <c r="D173" s="61">
        <f t="shared" si="15"/>
        <v>3.3</v>
      </c>
      <c r="E173" s="61">
        <f>SUM(E174+E175)</f>
        <v>3.3</v>
      </c>
      <c r="F173" s="62">
        <f>SUM(F174+F175)</f>
        <v>0</v>
      </c>
      <c r="G173" s="62">
        <f>SUM(G174+G175)</f>
        <v>0</v>
      </c>
    </row>
    <row r="174" spans="1:7" x14ac:dyDescent="0.25">
      <c r="A174" s="88"/>
      <c r="B174" s="5" t="s">
        <v>15</v>
      </c>
      <c r="C174" s="6" t="s">
        <v>24</v>
      </c>
      <c r="D174" s="7">
        <f t="shared" si="15"/>
        <v>2</v>
      </c>
      <c r="E174" s="7">
        <v>2</v>
      </c>
      <c r="F174" s="24"/>
      <c r="G174" s="7"/>
    </row>
    <row r="175" spans="1:7" x14ac:dyDescent="0.25">
      <c r="A175" s="88"/>
      <c r="B175" s="12" t="s">
        <v>23</v>
      </c>
      <c r="C175" s="6" t="s">
        <v>24</v>
      </c>
      <c r="D175" s="7">
        <f>SUM(G175+E175)</f>
        <v>1.3</v>
      </c>
      <c r="E175" s="7">
        <v>1.3</v>
      </c>
      <c r="F175" s="26"/>
      <c r="G175" s="28"/>
    </row>
    <row r="176" spans="1:7" x14ac:dyDescent="0.25">
      <c r="A176" s="87" t="s">
        <v>79</v>
      </c>
      <c r="B176" s="59" t="s">
        <v>82</v>
      </c>
      <c r="C176" s="64"/>
      <c r="D176" s="61">
        <f t="shared" ref="D176:D224" si="23">SUM(G176+E176)</f>
        <v>7.0000000000000009</v>
      </c>
      <c r="E176" s="61">
        <f>SUM(E177+E180)</f>
        <v>6.3000000000000007</v>
      </c>
      <c r="F176" s="62">
        <f>SUM(F177+F180)</f>
        <v>0</v>
      </c>
      <c r="G176" s="61">
        <f>SUM(G177+G180)</f>
        <v>0.7</v>
      </c>
    </row>
    <row r="177" spans="1:7" x14ac:dyDescent="0.25">
      <c r="A177" s="88"/>
      <c r="B177" s="5" t="s">
        <v>25</v>
      </c>
      <c r="C177" s="6" t="s">
        <v>24</v>
      </c>
      <c r="D177" s="7">
        <f t="shared" si="23"/>
        <v>6.6000000000000005</v>
      </c>
      <c r="E177" s="7">
        <f>SUM(E178:E179)</f>
        <v>5.9</v>
      </c>
      <c r="F177" s="7"/>
      <c r="G177" s="7">
        <f t="shared" ref="G177" si="24">SUM(G178:G179)</f>
        <v>0.7</v>
      </c>
    </row>
    <row r="178" spans="1:7" ht="12.75" customHeight="1" x14ac:dyDescent="0.25">
      <c r="A178" s="88"/>
      <c r="B178" s="10" t="s">
        <v>20</v>
      </c>
      <c r="C178" s="11"/>
      <c r="D178" s="16">
        <f t="shared" si="23"/>
        <v>4.5</v>
      </c>
      <c r="E178" s="16">
        <v>4.5</v>
      </c>
      <c r="F178" s="17"/>
      <c r="G178" s="17"/>
    </row>
    <row r="179" spans="1:7" ht="12.75" customHeight="1" x14ac:dyDescent="0.25">
      <c r="A179" s="88"/>
      <c r="B179" s="10" t="s">
        <v>22</v>
      </c>
      <c r="C179" s="11"/>
      <c r="D179" s="16">
        <f t="shared" si="23"/>
        <v>2.0999999999999996</v>
      </c>
      <c r="E179" s="16">
        <v>1.4</v>
      </c>
      <c r="F179" s="17"/>
      <c r="G179" s="16">
        <v>0.7</v>
      </c>
    </row>
    <row r="180" spans="1:7" x14ac:dyDescent="0.25">
      <c r="A180" s="88"/>
      <c r="B180" s="12" t="s">
        <v>23</v>
      </c>
      <c r="C180" s="6" t="s">
        <v>24</v>
      </c>
      <c r="D180" s="7">
        <f t="shared" si="23"/>
        <v>0.4</v>
      </c>
      <c r="E180" s="7">
        <v>0.4</v>
      </c>
      <c r="F180" s="26"/>
      <c r="G180" s="28"/>
    </row>
    <row r="181" spans="1:7" x14ac:dyDescent="0.25">
      <c r="A181" s="87" t="s">
        <v>81</v>
      </c>
      <c r="B181" s="59" t="s">
        <v>84</v>
      </c>
      <c r="C181" s="64"/>
      <c r="D181" s="61">
        <f t="shared" si="23"/>
        <v>16.7</v>
      </c>
      <c r="E181" s="61">
        <f>SUM(E182+E185)</f>
        <v>16.7</v>
      </c>
      <c r="F181" s="62">
        <f>SUM(F182+F185)</f>
        <v>0</v>
      </c>
      <c r="G181" s="62">
        <f>SUM(G182+G185)</f>
        <v>0</v>
      </c>
    </row>
    <row r="182" spans="1:7" x14ac:dyDescent="0.25">
      <c r="A182" s="88"/>
      <c r="B182" s="5" t="s">
        <v>25</v>
      </c>
      <c r="C182" s="6" t="s">
        <v>24</v>
      </c>
      <c r="D182" s="7">
        <f>SUM(G182+E182)</f>
        <v>15.9</v>
      </c>
      <c r="E182" s="7">
        <f>SUM(E183:E184)</f>
        <v>15.9</v>
      </c>
      <c r="F182" s="24"/>
      <c r="G182" s="7"/>
    </row>
    <row r="183" spans="1:7" ht="12.75" customHeight="1" x14ac:dyDescent="0.25">
      <c r="A183" s="88"/>
      <c r="B183" s="10" t="s">
        <v>20</v>
      </c>
      <c r="C183" s="11"/>
      <c r="D183" s="16">
        <f>SUM(G183+E183)</f>
        <v>0.9</v>
      </c>
      <c r="E183" s="16">
        <v>0.9</v>
      </c>
      <c r="F183" s="17"/>
      <c r="G183" s="17"/>
    </row>
    <row r="184" spans="1:7" ht="12.75" customHeight="1" x14ac:dyDescent="0.25">
      <c r="A184" s="88"/>
      <c r="B184" s="10" t="s">
        <v>22</v>
      </c>
      <c r="C184" s="11"/>
      <c r="D184" s="16">
        <f>SUM(G184+E184)</f>
        <v>15</v>
      </c>
      <c r="E184" s="16">
        <v>15</v>
      </c>
      <c r="F184" s="17"/>
      <c r="G184" s="16"/>
    </row>
    <row r="185" spans="1:7" x14ac:dyDescent="0.25">
      <c r="A185" s="88"/>
      <c r="B185" s="12" t="s">
        <v>23</v>
      </c>
      <c r="C185" s="6" t="s">
        <v>24</v>
      </c>
      <c r="D185" s="7">
        <f>SUM(G185+E185)</f>
        <v>0.8</v>
      </c>
      <c r="E185" s="7">
        <v>0.8</v>
      </c>
      <c r="F185" s="26"/>
      <c r="G185" s="28"/>
    </row>
    <row r="186" spans="1:7" x14ac:dyDescent="0.25">
      <c r="A186" s="87" t="s">
        <v>83</v>
      </c>
      <c r="B186" s="59" t="s">
        <v>86</v>
      </c>
      <c r="C186" s="64"/>
      <c r="D186" s="61">
        <f t="shared" si="23"/>
        <v>6.1999999999999993</v>
      </c>
      <c r="E186" s="61">
        <f>SUM(E187+E188)</f>
        <v>6.1999999999999993</v>
      </c>
      <c r="F186" s="62">
        <f>SUM(F187+F188)</f>
        <v>0</v>
      </c>
      <c r="G186" s="62">
        <f>SUM(G187+G188)</f>
        <v>0</v>
      </c>
    </row>
    <row r="187" spans="1:7" ht="15" customHeight="1" x14ac:dyDescent="0.25">
      <c r="A187" s="88"/>
      <c r="B187" s="5" t="s">
        <v>15</v>
      </c>
      <c r="C187" s="6" t="s">
        <v>24</v>
      </c>
      <c r="D187" s="7">
        <f>SUM(G187+E187)</f>
        <v>4.3</v>
      </c>
      <c r="E187" s="7">
        <v>4.3</v>
      </c>
      <c r="F187" s="24"/>
      <c r="G187" s="7"/>
    </row>
    <row r="188" spans="1:7" ht="15" customHeight="1" x14ac:dyDescent="0.25">
      <c r="A188" s="88"/>
      <c r="B188" s="12" t="s">
        <v>23</v>
      </c>
      <c r="C188" s="6" t="s">
        <v>24</v>
      </c>
      <c r="D188" s="7">
        <f t="shared" si="23"/>
        <v>1.9</v>
      </c>
      <c r="E188" s="7">
        <v>1.9</v>
      </c>
      <c r="F188" s="26"/>
      <c r="G188" s="28"/>
    </row>
    <row r="189" spans="1:7" x14ac:dyDescent="0.25">
      <c r="A189" s="87" t="s">
        <v>85</v>
      </c>
      <c r="B189" s="59" t="s">
        <v>88</v>
      </c>
      <c r="C189" s="64"/>
      <c r="D189" s="61">
        <f t="shared" si="23"/>
        <v>23</v>
      </c>
      <c r="E189" s="61">
        <f>SUM(E190+E193)</f>
        <v>23</v>
      </c>
      <c r="F189" s="62">
        <f>SUM(F190+F193)</f>
        <v>0</v>
      </c>
      <c r="G189" s="62">
        <f>SUM(G190+G193)</f>
        <v>0</v>
      </c>
    </row>
    <row r="190" spans="1:7" x14ac:dyDescent="0.25">
      <c r="A190" s="88"/>
      <c r="B190" s="5" t="s">
        <v>25</v>
      </c>
      <c r="C190" s="6" t="s">
        <v>24</v>
      </c>
      <c r="D190" s="7">
        <f t="shared" si="23"/>
        <v>22.1</v>
      </c>
      <c r="E190" s="7">
        <f>SUM(E191:E192)</f>
        <v>22.1</v>
      </c>
      <c r="F190" s="24"/>
      <c r="G190" s="7"/>
    </row>
    <row r="191" spans="1:7" ht="12.75" customHeight="1" x14ac:dyDescent="0.25">
      <c r="A191" s="88"/>
      <c r="B191" s="10" t="s">
        <v>20</v>
      </c>
      <c r="C191" s="11"/>
      <c r="D191" s="16">
        <f t="shared" si="23"/>
        <v>7.1</v>
      </c>
      <c r="E191" s="16">
        <v>7.1</v>
      </c>
      <c r="F191" s="17"/>
      <c r="G191" s="17"/>
    </row>
    <row r="192" spans="1:7" ht="12.75" customHeight="1" x14ac:dyDescent="0.25">
      <c r="A192" s="88"/>
      <c r="B192" s="10" t="s">
        <v>22</v>
      </c>
      <c r="C192" s="11"/>
      <c r="D192" s="16">
        <f t="shared" si="23"/>
        <v>15</v>
      </c>
      <c r="E192" s="16">
        <v>15</v>
      </c>
      <c r="F192" s="17"/>
      <c r="G192" s="16"/>
    </row>
    <row r="193" spans="1:7" x14ac:dyDescent="0.25">
      <c r="A193" s="88"/>
      <c r="B193" s="12" t="s">
        <v>23</v>
      </c>
      <c r="C193" s="6" t="s">
        <v>24</v>
      </c>
      <c r="D193" s="7">
        <f>SUM(G193+E193)</f>
        <v>0.9</v>
      </c>
      <c r="E193" s="7">
        <v>0.9</v>
      </c>
      <c r="F193" s="26"/>
      <c r="G193" s="28"/>
    </row>
    <row r="194" spans="1:7" x14ac:dyDescent="0.25">
      <c r="A194" s="87" t="s">
        <v>87</v>
      </c>
      <c r="B194" s="59" t="s">
        <v>90</v>
      </c>
      <c r="C194" s="64"/>
      <c r="D194" s="61">
        <f t="shared" si="23"/>
        <v>9</v>
      </c>
      <c r="E194" s="61">
        <f>SUM(E195+E196)</f>
        <v>9</v>
      </c>
      <c r="F194" s="62">
        <f>SUM(F195+F196)</f>
        <v>0</v>
      </c>
      <c r="G194" s="62">
        <f>SUM(G195+G196)</f>
        <v>0</v>
      </c>
    </row>
    <row r="195" spans="1:7" x14ac:dyDescent="0.25">
      <c r="A195" s="88"/>
      <c r="B195" s="5" t="s">
        <v>15</v>
      </c>
      <c r="C195" s="6" t="s">
        <v>24</v>
      </c>
      <c r="D195" s="7">
        <f t="shared" si="23"/>
        <v>3.7</v>
      </c>
      <c r="E195" s="7">
        <v>3.7</v>
      </c>
      <c r="F195" s="24"/>
      <c r="G195" s="7"/>
    </row>
    <row r="196" spans="1:7" x14ac:dyDescent="0.25">
      <c r="A196" s="88"/>
      <c r="B196" s="12" t="s">
        <v>23</v>
      </c>
      <c r="C196" s="6" t="s">
        <v>24</v>
      </c>
      <c r="D196" s="7">
        <f t="shared" si="23"/>
        <v>5.3</v>
      </c>
      <c r="E196" s="7">
        <v>5.3</v>
      </c>
      <c r="F196" s="26"/>
      <c r="G196" s="28"/>
    </row>
    <row r="197" spans="1:7" x14ac:dyDescent="0.25">
      <c r="A197" s="87" t="s">
        <v>89</v>
      </c>
      <c r="B197" s="59" t="s">
        <v>92</v>
      </c>
      <c r="C197" s="64"/>
      <c r="D197" s="61">
        <f t="shared" si="23"/>
        <v>24.8</v>
      </c>
      <c r="E197" s="61">
        <f t="shared" ref="E197:F197" si="25">SUM(E198+E202)</f>
        <v>24.8</v>
      </c>
      <c r="F197" s="62">
        <f t="shared" si="25"/>
        <v>0</v>
      </c>
      <c r="G197" s="62">
        <f>SUM(G198+G202)</f>
        <v>0</v>
      </c>
    </row>
    <row r="198" spans="1:7" x14ac:dyDescent="0.25">
      <c r="A198" s="88"/>
      <c r="B198" s="5" t="s">
        <v>25</v>
      </c>
      <c r="C198" s="6" t="s">
        <v>24</v>
      </c>
      <c r="D198" s="7">
        <f t="shared" ref="D198:D201" si="26">SUM(G198+E198)</f>
        <v>22.5</v>
      </c>
      <c r="E198" s="7">
        <f>SUM(E199:E201)</f>
        <v>22.5</v>
      </c>
      <c r="F198" s="24"/>
      <c r="G198" s="7"/>
    </row>
    <row r="199" spans="1:7" ht="12.75" customHeight="1" x14ac:dyDescent="0.25">
      <c r="A199" s="88"/>
      <c r="B199" s="10" t="s">
        <v>20</v>
      </c>
      <c r="C199" s="11"/>
      <c r="D199" s="16">
        <f t="shared" si="26"/>
        <v>2</v>
      </c>
      <c r="E199" s="16">
        <v>2</v>
      </c>
      <c r="F199" s="17"/>
      <c r="G199" s="17"/>
    </row>
    <row r="200" spans="1:7" ht="12.75" customHeight="1" x14ac:dyDescent="0.25">
      <c r="A200" s="88"/>
      <c r="B200" s="10" t="s">
        <v>22</v>
      </c>
      <c r="C200" s="11"/>
      <c r="D200" s="16">
        <f t="shared" si="26"/>
        <v>20</v>
      </c>
      <c r="E200" s="16">
        <v>20</v>
      </c>
      <c r="F200" s="17"/>
      <c r="G200" s="16"/>
    </row>
    <row r="201" spans="1:7" ht="12.75" customHeight="1" x14ac:dyDescent="0.25">
      <c r="A201" s="88"/>
      <c r="B201" s="10" t="s">
        <v>9</v>
      </c>
      <c r="C201" s="11"/>
      <c r="D201" s="16">
        <f t="shared" si="26"/>
        <v>0.5</v>
      </c>
      <c r="E201" s="16">
        <v>0.5</v>
      </c>
      <c r="F201" s="17"/>
      <c r="G201" s="16"/>
    </row>
    <row r="202" spans="1:7" x14ac:dyDescent="0.25">
      <c r="A202" s="88"/>
      <c r="B202" s="12" t="s">
        <v>23</v>
      </c>
      <c r="C202" s="6" t="s">
        <v>24</v>
      </c>
      <c r="D202" s="7">
        <f>SUM(G202+E202)</f>
        <v>2.2999999999999998</v>
      </c>
      <c r="E202" s="7">
        <v>2.2999999999999998</v>
      </c>
      <c r="F202" s="28"/>
      <c r="G202" s="28"/>
    </row>
    <row r="203" spans="1:7" x14ac:dyDescent="0.25">
      <c r="A203" s="87" t="s">
        <v>91</v>
      </c>
      <c r="B203" s="59" t="s">
        <v>94</v>
      </c>
      <c r="C203" s="64"/>
      <c r="D203" s="61">
        <f t="shared" si="23"/>
        <v>14.4</v>
      </c>
      <c r="E203" s="61">
        <f>SUM(E204+E207)</f>
        <v>4.4000000000000004</v>
      </c>
      <c r="F203" s="62">
        <f>SUM(F204+F207)</f>
        <v>0</v>
      </c>
      <c r="G203" s="61">
        <f>SUM(G204+G207)</f>
        <v>10</v>
      </c>
    </row>
    <row r="204" spans="1:7" x14ac:dyDescent="0.25">
      <c r="A204" s="88"/>
      <c r="B204" s="5" t="s">
        <v>25</v>
      </c>
      <c r="C204" s="6" t="s">
        <v>24</v>
      </c>
      <c r="D204" s="7">
        <f t="shared" si="23"/>
        <v>11.9</v>
      </c>
      <c r="E204" s="7">
        <f>SUM(E205:E206)</f>
        <v>1.9</v>
      </c>
      <c r="F204" s="7"/>
      <c r="G204" s="7">
        <f>SUM(G205:G206)</f>
        <v>10</v>
      </c>
    </row>
    <row r="205" spans="1:7" ht="12.75" customHeight="1" x14ac:dyDescent="0.25">
      <c r="A205" s="88"/>
      <c r="B205" s="10" t="s">
        <v>20</v>
      </c>
      <c r="C205" s="11"/>
      <c r="D205" s="16">
        <f t="shared" si="23"/>
        <v>1.9</v>
      </c>
      <c r="E205" s="16">
        <v>1.9</v>
      </c>
      <c r="F205" s="17"/>
      <c r="G205" s="17"/>
    </row>
    <row r="206" spans="1:7" ht="12.75" customHeight="1" x14ac:dyDescent="0.25">
      <c r="A206" s="88"/>
      <c r="B206" s="10" t="s">
        <v>22</v>
      </c>
      <c r="C206" s="11"/>
      <c r="D206" s="16">
        <f t="shared" si="23"/>
        <v>10</v>
      </c>
      <c r="E206" s="16"/>
      <c r="F206" s="17"/>
      <c r="G206" s="16">
        <v>10</v>
      </c>
    </row>
    <row r="207" spans="1:7" x14ac:dyDescent="0.25">
      <c r="A207" s="88"/>
      <c r="B207" s="12" t="s">
        <v>23</v>
      </c>
      <c r="C207" s="6" t="s">
        <v>24</v>
      </c>
      <c r="D207" s="7">
        <f t="shared" si="23"/>
        <v>2.5</v>
      </c>
      <c r="E207" s="7">
        <v>2.5</v>
      </c>
      <c r="F207" s="26"/>
      <c r="G207" s="28"/>
    </row>
    <row r="208" spans="1:7" x14ac:dyDescent="0.25">
      <c r="A208" s="87" t="s">
        <v>93</v>
      </c>
      <c r="B208" s="59" t="s">
        <v>96</v>
      </c>
      <c r="C208" s="64"/>
      <c r="D208" s="61">
        <f t="shared" si="23"/>
        <v>409.5</v>
      </c>
      <c r="E208" s="61">
        <f t="shared" ref="E208:F208" si="27">SUM(E209+E212)</f>
        <v>9.5</v>
      </c>
      <c r="F208" s="62">
        <f t="shared" si="27"/>
        <v>0</v>
      </c>
      <c r="G208" s="61">
        <f>SUM(G209+G212)</f>
        <v>400</v>
      </c>
    </row>
    <row r="209" spans="1:7" x14ac:dyDescent="0.25">
      <c r="A209" s="88"/>
      <c r="B209" s="5" t="s">
        <v>25</v>
      </c>
      <c r="C209" s="6" t="s">
        <v>24</v>
      </c>
      <c r="D209" s="7">
        <f>SUM(G209+E209)</f>
        <v>400.9</v>
      </c>
      <c r="E209" s="7">
        <f t="shared" ref="E209" si="28">SUM(E210:E211)</f>
        <v>0.9</v>
      </c>
      <c r="F209" s="7"/>
      <c r="G209" s="7">
        <f>SUM(G210:G211)</f>
        <v>400</v>
      </c>
    </row>
    <row r="210" spans="1:7" ht="12.75" customHeight="1" x14ac:dyDescent="0.25">
      <c r="A210" s="88"/>
      <c r="B210" s="10" t="s">
        <v>20</v>
      </c>
      <c r="C210" s="6"/>
      <c r="D210" s="76">
        <f t="shared" ref="D210:D211" si="29">SUM(G210+E210)</f>
        <v>0.9</v>
      </c>
      <c r="E210" s="76">
        <v>0.9</v>
      </c>
      <c r="F210" s="77"/>
      <c r="G210" s="77"/>
    </row>
    <row r="211" spans="1:7" ht="12.75" customHeight="1" x14ac:dyDescent="0.25">
      <c r="A211" s="88"/>
      <c r="B211" s="10" t="s">
        <v>22</v>
      </c>
      <c r="C211" s="6"/>
      <c r="D211" s="76">
        <f t="shared" si="29"/>
        <v>400</v>
      </c>
      <c r="E211" s="76"/>
      <c r="F211" s="77"/>
      <c r="G211" s="76">
        <v>400</v>
      </c>
    </row>
    <row r="212" spans="1:7" x14ac:dyDescent="0.25">
      <c r="A212" s="88"/>
      <c r="B212" s="12" t="s">
        <v>23</v>
      </c>
      <c r="C212" s="6" t="s">
        <v>24</v>
      </c>
      <c r="D212" s="7">
        <f>SUM(G212+E212)</f>
        <v>8.6</v>
      </c>
      <c r="E212" s="7">
        <v>8.6</v>
      </c>
      <c r="F212" s="28"/>
      <c r="G212" s="28"/>
    </row>
    <row r="213" spans="1:7" x14ac:dyDescent="0.25">
      <c r="A213" s="87" t="s">
        <v>95</v>
      </c>
      <c r="B213" s="59" t="s">
        <v>98</v>
      </c>
      <c r="C213" s="64"/>
      <c r="D213" s="61">
        <f t="shared" si="23"/>
        <v>20.399999999999999</v>
      </c>
      <c r="E213" s="61">
        <f>SUM(E214+E217)</f>
        <v>18.299999999999997</v>
      </c>
      <c r="F213" s="62">
        <f>SUM(F214+F217)</f>
        <v>0</v>
      </c>
      <c r="G213" s="61">
        <f>SUM(G214+G217)</f>
        <v>2.1</v>
      </c>
    </row>
    <row r="214" spans="1:7" x14ac:dyDescent="0.25">
      <c r="A214" s="88"/>
      <c r="B214" s="5" t="s">
        <v>25</v>
      </c>
      <c r="C214" s="6" t="s">
        <v>24</v>
      </c>
      <c r="D214" s="7">
        <f>SUM(G214+E214)</f>
        <v>11.7</v>
      </c>
      <c r="E214" s="7">
        <f>SUM(E215:E216)</f>
        <v>9.6</v>
      </c>
      <c r="F214" s="7"/>
      <c r="G214" s="7">
        <f t="shared" ref="G214" si="30">SUM(G215:G216)</f>
        <v>2.1</v>
      </c>
    </row>
    <row r="215" spans="1:7" ht="12.75" customHeight="1" x14ac:dyDescent="0.25">
      <c r="A215" s="88"/>
      <c r="B215" s="10" t="s">
        <v>20</v>
      </c>
      <c r="C215" s="11"/>
      <c r="D215" s="16">
        <f>SUM(G215+E215)</f>
        <v>1.7</v>
      </c>
      <c r="E215" s="16">
        <v>1.7</v>
      </c>
      <c r="F215" s="17"/>
      <c r="G215" s="17"/>
    </row>
    <row r="216" spans="1:7" ht="12.75" customHeight="1" x14ac:dyDescent="0.25">
      <c r="A216" s="88"/>
      <c r="B216" s="10" t="s">
        <v>22</v>
      </c>
      <c r="C216" s="11"/>
      <c r="D216" s="16">
        <f>SUM(G216+E216)</f>
        <v>10</v>
      </c>
      <c r="E216" s="16">
        <v>7.9</v>
      </c>
      <c r="F216" s="17"/>
      <c r="G216" s="16">
        <v>2.1</v>
      </c>
    </row>
    <row r="217" spans="1:7" x14ac:dyDescent="0.25">
      <c r="A217" s="88"/>
      <c r="B217" s="12" t="s">
        <v>23</v>
      </c>
      <c r="C217" s="6" t="s">
        <v>24</v>
      </c>
      <c r="D217" s="7">
        <f t="shared" si="23"/>
        <v>8.6999999999999993</v>
      </c>
      <c r="E217" s="7">
        <v>8.6999999999999993</v>
      </c>
      <c r="F217" s="26"/>
      <c r="G217" s="28"/>
    </row>
    <row r="218" spans="1:7" x14ac:dyDescent="0.25">
      <c r="A218" s="87" t="s">
        <v>97</v>
      </c>
      <c r="B218" s="59" t="s">
        <v>100</v>
      </c>
      <c r="C218" s="64"/>
      <c r="D218" s="61">
        <f t="shared" si="23"/>
        <v>6.7</v>
      </c>
      <c r="E218" s="61">
        <f>SUM(E219+E220)</f>
        <v>6.7</v>
      </c>
      <c r="F218" s="62">
        <f>SUM(F219:F220)</f>
        <v>0</v>
      </c>
      <c r="G218" s="62">
        <f>SUM(G219:G220)</f>
        <v>0</v>
      </c>
    </row>
    <row r="219" spans="1:7" x14ac:dyDescent="0.25">
      <c r="A219" s="88"/>
      <c r="B219" s="5" t="s">
        <v>15</v>
      </c>
      <c r="C219" s="6" t="s">
        <v>24</v>
      </c>
      <c r="D219" s="7">
        <f>SUM(G219+E219)</f>
        <v>1.7</v>
      </c>
      <c r="E219" s="7">
        <v>1.7</v>
      </c>
      <c r="F219" s="28"/>
      <c r="G219" s="24"/>
    </row>
    <row r="220" spans="1:7" x14ac:dyDescent="0.25">
      <c r="A220" s="88"/>
      <c r="B220" s="12" t="s">
        <v>23</v>
      </c>
      <c r="C220" s="6" t="s">
        <v>24</v>
      </c>
      <c r="D220" s="7">
        <f>SUM(G220+E220)</f>
        <v>5</v>
      </c>
      <c r="E220" s="7">
        <v>5</v>
      </c>
      <c r="F220" s="28"/>
      <c r="G220" s="28"/>
    </row>
    <row r="221" spans="1:7" x14ac:dyDescent="0.25">
      <c r="A221" s="87" t="s">
        <v>99</v>
      </c>
      <c r="B221" s="59" t="s">
        <v>102</v>
      </c>
      <c r="C221" s="64"/>
      <c r="D221" s="61">
        <f t="shared" si="23"/>
        <v>6.9</v>
      </c>
      <c r="E221" s="61">
        <f>SUM(E222:E223)</f>
        <v>6.9</v>
      </c>
      <c r="F221" s="62">
        <f>SUM(F222:F223)</f>
        <v>0</v>
      </c>
      <c r="G221" s="62">
        <f>SUM(G222:G223)</f>
        <v>0</v>
      </c>
    </row>
    <row r="222" spans="1:7" x14ac:dyDescent="0.25">
      <c r="A222" s="88"/>
      <c r="B222" s="5" t="s">
        <v>15</v>
      </c>
      <c r="C222" s="6" t="s">
        <v>24</v>
      </c>
      <c r="D222" s="7">
        <f t="shared" si="23"/>
        <v>1.7</v>
      </c>
      <c r="E222" s="7">
        <v>1.7</v>
      </c>
      <c r="F222" s="26"/>
      <c r="G222" s="24"/>
    </row>
    <row r="223" spans="1:7" x14ac:dyDescent="0.25">
      <c r="A223" s="88"/>
      <c r="B223" s="12" t="s">
        <v>23</v>
      </c>
      <c r="C223" s="6" t="s">
        <v>24</v>
      </c>
      <c r="D223" s="7">
        <f t="shared" si="23"/>
        <v>5.2</v>
      </c>
      <c r="E223" s="7">
        <v>5.2</v>
      </c>
      <c r="F223" s="26"/>
      <c r="G223" s="28"/>
    </row>
    <row r="224" spans="1:7" x14ac:dyDescent="0.25">
      <c r="A224" s="87" t="s">
        <v>101</v>
      </c>
      <c r="B224" s="59" t="s">
        <v>104</v>
      </c>
      <c r="C224" s="64"/>
      <c r="D224" s="61">
        <f t="shared" si="23"/>
        <v>17</v>
      </c>
      <c r="E224" s="61">
        <f>SUM(E225+E228)</f>
        <v>17</v>
      </c>
      <c r="F224" s="62">
        <f>SUM(F225:F228)</f>
        <v>0</v>
      </c>
      <c r="G224" s="62">
        <f>SUM(G225:G228)</f>
        <v>0</v>
      </c>
    </row>
    <row r="225" spans="1:7" x14ac:dyDescent="0.25">
      <c r="A225" s="88"/>
      <c r="B225" s="5" t="s">
        <v>25</v>
      </c>
      <c r="C225" s="6" t="s">
        <v>24</v>
      </c>
      <c r="D225" s="7">
        <f>SUM(G225+E225)</f>
        <v>12.9</v>
      </c>
      <c r="E225" s="7">
        <f>SUM(E226:E227)</f>
        <v>12.9</v>
      </c>
      <c r="F225" s="24"/>
      <c r="G225" s="28"/>
    </row>
    <row r="226" spans="1:7" ht="12.75" customHeight="1" x14ac:dyDescent="0.25">
      <c r="A226" s="88"/>
      <c r="B226" s="10" t="s">
        <v>20</v>
      </c>
      <c r="C226" s="6"/>
      <c r="D226" s="76">
        <f>SUM(G226+E226)</f>
        <v>2.9</v>
      </c>
      <c r="E226" s="76">
        <v>2.9</v>
      </c>
      <c r="F226" s="24"/>
      <c r="G226" s="28"/>
    </row>
    <row r="227" spans="1:7" ht="12.75" customHeight="1" x14ac:dyDescent="0.25">
      <c r="A227" s="88"/>
      <c r="B227" s="10" t="s">
        <v>22</v>
      </c>
      <c r="C227" s="6"/>
      <c r="D227" s="76">
        <f>SUM(G227+E227)</f>
        <v>10</v>
      </c>
      <c r="E227" s="76">
        <v>10</v>
      </c>
      <c r="F227" s="24"/>
      <c r="G227" s="28"/>
    </row>
    <row r="228" spans="1:7" x14ac:dyDescent="0.25">
      <c r="A228" s="88"/>
      <c r="B228" s="12" t="s">
        <v>23</v>
      </c>
      <c r="C228" s="6" t="s">
        <v>24</v>
      </c>
      <c r="D228" s="7">
        <f>SUM(G228+E228)</f>
        <v>4.0999999999999996</v>
      </c>
      <c r="E228" s="7">
        <v>4.0999999999999996</v>
      </c>
      <c r="F228" s="24"/>
      <c r="G228" s="28"/>
    </row>
    <row r="229" spans="1:7" x14ac:dyDescent="0.25">
      <c r="A229" s="87" t="s">
        <v>103</v>
      </c>
      <c r="B229" s="59" t="s">
        <v>106</v>
      </c>
      <c r="C229" s="72"/>
      <c r="D229" s="61">
        <f t="shared" ref="D229:D286" si="31">SUM(G229+E229)</f>
        <v>9.4</v>
      </c>
      <c r="E229" s="61">
        <f>SUM(E231+E230)</f>
        <v>9.4</v>
      </c>
      <c r="F229" s="62">
        <f>SUM(F231+F230)</f>
        <v>0</v>
      </c>
      <c r="G229" s="62">
        <f>SUM(G231+G230)</f>
        <v>0</v>
      </c>
    </row>
    <row r="230" spans="1:7" x14ac:dyDescent="0.25">
      <c r="A230" s="88"/>
      <c r="B230" s="5" t="s">
        <v>15</v>
      </c>
      <c r="C230" s="6" t="s">
        <v>24</v>
      </c>
      <c r="D230" s="7">
        <f t="shared" si="31"/>
        <v>4.4000000000000004</v>
      </c>
      <c r="E230" s="7">
        <v>4.4000000000000004</v>
      </c>
      <c r="F230" s="7"/>
      <c r="G230" s="7"/>
    </row>
    <row r="231" spans="1:7" x14ac:dyDescent="0.25">
      <c r="A231" s="88"/>
      <c r="B231" s="12" t="s">
        <v>23</v>
      </c>
      <c r="C231" s="6" t="s">
        <v>24</v>
      </c>
      <c r="D231" s="7">
        <f t="shared" si="31"/>
        <v>5</v>
      </c>
      <c r="E231" s="7">
        <v>5</v>
      </c>
      <c r="F231" s="26"/>
      <c r="G231" s="28"/>
    </row>
    <row r="232" spans="1:7" x14ac:dyDescent="0.25">
      <c r="A232" s="87" t="s">
        <v>105</v>
      </c>
      <c r="B232" s="59" t="s">
        <v>108</v>
      </c>
      <c r="C232" s="72"/>
      <c r="D232" s="61">
        <f t="shared" si="31"/>
        <v>37.200000000000003</v>
      </c>
      <c r="E232" s="61">
        <f>SUM(E236+E233)</f>
        <v>17.2</v>
      </c>
      <c r="F232" s="62">
        <f>SUM(F236+F233)</f>
        <v>0</v>
      </c>
      <c r="G232" s="61">
        <f>SUM(G236+G233)</f>
        <v>20</v>
      </c>
    </row>
    <row r="233" spans="1:7" x14ac:dyDescent="0.25">
      <c r="A233" s="88"/>
      <c r="B233" s="5" t="s">
        <v>25</v>
      </c>
      <c r="C233" s="6" t="s">
        <v>24</v>
      </c>
      <c r="D233" s="7">
        <f>SUM(G233+E233)</f>
        <v>23.7</v>
      </c>
      <c r="E233" s="7">
        <f>SUM(E234:E235)</f>
        <v>3.7</v>
      </c>
      <c r="F233" s="7"/>
      <c r="G233" s="7">
        <f>SUM(G234:G235)</f>
        <v>20</v>
      </c>
    </row>
    <row r="234" spans="1:7" ht="12.75" customHeight="1" x14ac:dyDescent="0.25">
      <c r="A234" s="88"/>
      <c r="B234" s="10" t="s">
        <v>20</v>
      </c>
      <c r="C234" s="19"/>
      <c r="D234" s="16">
        <f>SUM(G234+E234)</f>
        <v>3.7</v>
      </c>
      <c r="E234" s="16">
        <v>3.7</v>
      </c>
      <c r="F234" s="17"/>
      <c r="G234" s="17"/>
    </row>
    <row r="235" spans="1:7" ht="12.75" customHeight="1" x14ac:dyDescent="0.25">
      <c r="A235" s="88"/>
      <c r="B235" s="10" t="s">
        <v>22</v>
      </c>
      <c r="C235" s="19"/>
      <c r="D235" s="16">
        <f>SUM(G235+E235)</f>
        <v>20</v>
      </c>
      <c r="E235" s="16"/>
      <c r="F235" s="17"/>
      <c r="G235" s="16">
        <v>20</v>
      </c>
    </row>
    <row r="236" spans="1:7" x14ac:dyDescent="0.25">
      <c r="A236" s="88"/>
      <c r="B236" s="12" t="s">
        <v>23</v>
      </c>
      <c r="C236" s="6" t="s">
        <v>24</v>
      </c>
      <c r="D236" s="7">
        <f>SUM(G236+E236)</f>
        <v>13.5</v>
      </c>
      <c r="E236" s="7">
        <v>13.5</v>
      </c>
      <c r="F236" s="28"/>
      <c r="G236" s="28"/>
    </row>
    <row r="237" spans="1:7" x14ac:dyDescent="0.25">
      <c r="A237" s="87" t="s">
        <v>107</v>
      </c>
      <c r="B237" s="59" t="s">
        <v>110</v>
      </c>
      <c r="C237" s="64"/>
      <c r="D237" s="61">
        <f t="shared" si="31"/>
        <v>2.7</v>
      </c>
      <c r="E237" s="61">
        <f>SUM(E238:E239)</f>
        <v>2.7</v>
      </c>
      <c r="F237" s="62">
        <f>SUM(F238:F239)</f>
        <v>0</v>
      </c>
      <c r="G237" s="62">
        <f>SUM(G238:G239)</f>
        <v>0</v>
      </c>
    </row>
    <row r="238" spans="1:7" x14ac:dyDescent="0.25">
      <c r="A238" s="88"/>
      <c r="B238" s="5" t="s">
        <v>15</v>
      </c>
      <c r="C238" s="6" t="s">
        <v>24</v>
      </c>
      <c r="D238" s="7">
        <f t="shared" si="31"/>
        <v>0.7</v>
      </c>
      <c r="E238" s="7">
        <v>0.7</v>
      </c>
      <c r="F238" s="26"/>
      <c r="G238" s="26"/>
    </row>
    <row r="239" spans="1:7" x14ac:dyDescent="0.25">
      <c r="A239" s="88"/>
      <c r="B239" s="12" t="s">
        <v>23</v>
      </c>
      <c r="C239" s="6" t="s">
        <v>24</v>
      </c>
      <c r="D239" s="7">
        <f t="shared" si="31"/>
        <v>2</v>
      </c>
      <c r="E239" s="7">
        <v>2</v>
      </c>
      <c r="F239" s="26"/>
      <c r="G239" s="26"/>
    </row>
    <row r="240" spans="1:7" x14ac:dyDescent="0.25">
      <c r="A240" s="87" t="s">
        <v>109</v>
      </c>
      <c r="B240" s="59" t="s">
        <v>112</v>
      </c>
      <c r="C240" s="64"/>
      <c r="D240" s="61">
        <f t="shared" si="31"/>
        <v>0.4</v>
      </c>
      <c r="E240" s="61">
        <f>SUM(E241:E241)</f>
        <v>0.4</v>
      </c>
      <c r="F240" s="62">
        <f>SUM(F241:F241)</f>
        <v>0</v>
      </c>
      <c r="G240" s="62">
        <f>SUM(G241:G241)</f>
        <v>0</v>
      </c>
    </row>
    <row r="241" spans="1:7" x14ac:dyDescent="0.25">
      <c r="A241" s="88"/>
      <c r="B241" s="5" t="s">
        <v>15</v>
      </c>
      <c r="C241" s="6" t="s">
        <v>24</v>
      </c>
      <c r="D241" s="7">
        <f>SUM(G241+E241)</f>
        <v>0.4</v>
      </c>
      <c r="E241" s="7">
        <v>0.4</v>
      </c>
      <c r="F241" s="7"/>
      <c r="G241" s="26"/>
    </row>
    <row r="242" spans="1:7" x14ac:dyDescent="0.25">
      <c r="A242" s="87" t="s">
        <v>111</v>
      </c>
      <c r="B242" s="59" t="s">
        <v>114</v>
      </c>
      <c r="C242" s="64"/>
      <c r="D242" s="61">
        <f t="shared" si="31"/>
        <v>9.8000000000000007</v>
      </c>
      <c r="E242" s="61">
        <f>SUM(E243+E246)</f>
        <v>9.8000000000000007</v>
      </c>
      <c r="F242" s="62">
        <f>SUM(F243:F246)</f>
        <v>0</v>
      </c>
      <c r="G242" s="62">
        <f>SUM(G243+G246)</f>
        <v>0</v>
      </c>
    </row>
    <row r="243" spans="1:7" x14ac:dyDescent="0.25">
      <c r="A243" s="88"/>
      <c r="B243" s="5" t="s">
        <v>25</v>
      </c>
      <c r="C243" s="6" t="s">
        <v>24</v>
      </c>
      <c r="D243" s="7">
        <f t="shared" si="31"/>
        <v>5.6000000000000005</v>
      </c>
      <c r="E243" s="7">
        <f>SUM(E244:E245)</f>
        <v>5.6000000000000005</v>
      </c>
      <c r="F243" s="7"/>
      <c r="G243" s="7"/>
    </row>
    <row r="244" spans="1:7" ht="12.75" customHeight="1" x14ac:dyDescent="0.25">
      <c r="A244" s="88"/>
      <c r="B244" s="10" t="s">
        <v>20</v>
      </c>
      <c r="C244" s="11"/>
      <c r="D244" s="16">
        <f t="shared" si="31"/>
        <v>1.2</v>
      </c>
      <c r="E244" s="16">
        <v>1.2</v>
      </c>
      <c r="F244" s="16"/>
      <c r="G244" s="16"/>
    </row>
    <row r="245" spans="1:7" ht="12.75" customHeight="1" x14ac:dyDescent="0.25">
      <c r="A245" s="88"/>
      <c r="B245" s="10" t="s">
        <v>22</v>
      </c>
      <c r="C245" s="11"/>
      <c r="D245" s="16">
        <f t="shared" si="31"/>
        <v>4.4000000000000004</v>
      </c>
      <c r="E245" s="16">
        <v>4.4000000000000004</v>
      </c>
      <c r="F245" s="16"/>
      <c r="G245" s="16"/>
    </row>
    <row r="246" spans="1:7" x14ac:dyDescent="0.25">
      <c r="A246" s="88"/>
      <c r="B246" s="12" t="s">
        <v>23</v>
      </c>
      <c r="C246" s="6" t="s">
        <v>24</v>
      </c>
      <c r="D246" s="7">
        <f t="shared" si="31"/>
        <v>4.2</v>
      </c>
      <c r="E246" s="7">
        <v>4.2</v>
      </c>
      <c r="F246" s="28"/>
      <c r="G246" s="28"/>
    </row>
    <row r="247" spans="1:7" x14ac:dyDescent="0.25">
      <c r="A247" s="87" t="s">
        <v>113</v>
      </c>
      <c r="B247" s="59" t="s">
        <v>116</v>
      </c>
      <c r="C247" s="64"/>
      <c r="D247" s="61">
        <f t="shared" si="31"/>
        <v>10.100000000000001</v>
      </c>
      <c r="E247" s="61">
        <f>SUM(E248+E251)</f>
        <v>10.100000000000001</v>
      </c>
      <c r="F247" s="62">
        <f>SUM(F248+F251)</f>
        <v>0</v>
      </c>
      <c r="G247" s="62">
        <f>SUM(G248+G251)</f>
        <v>0</v>
      </c>
    </row>
    <row r="248" spans="1:7" x14ac:dyDescent="0.25">
      <c r="A248" s="88"/>
      <c r="B248" s="5" t="s">
        <v>25</v>
      </c>
      <c r="C248" s="6" t="s">
        <v>26</v>
      </c>
      <c r="D248" s="7">
        <f t="shared" ref="D248:D250" si="32">SUM(G248+E248)</f>
        <v>9.3000000000000007</v>
      </c>
      <c r="E248" s="7">
        <f>SUM(E249:E250)</f>
        <v>9.3000000000000007</v>
      </c>
      <c r="F248" s="7"/>
      <c r="G248" s="7"/>
    </row>
    <row r="249" spans="1:7" ht="12.75" customHeight="1" x14ac:dyDescent="0.25">
      <c r="A249" s="88"/>
      <c r="B249" s="10" t="s">
        <v>20</v>
      </c>
      <c r="C249" s="6"/>
      <c r="D249" s="16">
        <f t="shared" si="32"/>
        <v>6.9</v>
      </c>
      <c r="E249" s="16">
        <v>6.9</v>
      </c>
      <c r="F249" s="7"/>
      <c r="G249" s="7"/>
    </row>
    <row r="250" spans="1:7" ht="12.75" customHeight="1" x14ac:dyDescent="0.25">
      <c r="A250" s="88"/>
      <c r="B250" s="10" t="s">
        <v>22</v>
      </c>
      <c r="C250" s="6"/>
      <c r="D250" s="16">
        <f t="shared" si="32"/>
        <v>2.4</v>
      </c>
      <c r="E250" s="16">
        <v>2.4</v>
      </c>
      <c r="F250" s="7"/>
      <c r="G250" s="7"/>
    </row>
    <row r="251" spans="1:7" x14ac:dyDescent="0.25">
      <c r="A251" s="93"/>
      <c r="B251" s="12" t="s">
        <v>23</v>
      </c>
      <c r="C251" s="6" t="s">
        <v>26</v>
      </c>
      <c r="D251" s="7">
        <f t="shared" si="31"/>
        <v>0.8</v>
      </c>
      <c r="E251" s="7">
        <v>0.8</v>
      </c>
      <c r="F251" s="28"/>
      <c r="G251" s="28"/>
    </row>
    <row r="252" spans="1:7" x14ac:dyDescent="0.25">
      <c r="A252" s="87" t="s">
        <v>115</v>
      </c>
      <c r="B252" s="59" t="s">
        <v>118</v>
      </c>
      <c r="C252" s="64"/>
      <c r="D252" s="61">
        <f>SUM(G252+E252)</f>
        <v>10</v>
      </c>
      <c r="E252" s="61">
        <f>SUM(E253+E256)</f>
        <v>10</v>
      </c>
      <c r="F252" s="62">
        <f t="shared" ref="F252:G252" si="33">SUM(F253+F256)</f>
        <v>0</v>
      </c>
      <c r="G252" s="62">
        <f t="shared" si="33"/>
        <v>0</v>
      </c>
    </row>
    <row r="253" spans="1:7" x14ac:dyDescent="0.25">
      <c r="A253" s="88"/>
      <c r="B253" s="5" t="s">
        <v>25</v>
      </c>
      <c r="C253" s="6" t="s">
        <v>26</v>
      </c>
      <c r="D253" s="7">
        <f>SUM(G253+E253)</f>
        <v>7.5</v>
      </c>
      <c r="E253" s="7">
        <f>SUM(E254:E255)</f>
        <v>7.5</v>
      </c>
      <c r="F253" s="26"/>
      <c r="G253" s="28"/>
    </row>
    <row r="254" spans="1:7" ht="12.75" customHeight="1" x14ac:dyDescent="0.25">
      <c r="A254" s="88"/>
      <c r="B254" s="10" t="s">
        <v>20</v>
      </c>
      <c r="C254" s="6"/>
      <c r="D254" s="76">
        <f t="shared" ref="D254:D255" si="34">SUM(G254+E254)</f>
        <v>1.9</v>
      </c>
      <c r="E254" s="76">
        <v>1.9</v>
      </c>
      <c r="F254" s="26"/>
      <c r="G254" s="28"/>
    </row>
    <row r="255" spans="1:7" ht="12.75" customHeight="1" x14ac:dyDescent="0.25">
      <c r="A255" s="88"/>
      <c r="B255" s="10" t="s">
        <v>22</v>
      </c>
      <c r="C255" s="6"/>
      <c r="D255" s="76">
        <f t="shared" si="34"/>
        <v>5.6</v>
      </c>
      <c r="E255" s="76">
        <v>5.6</v>
      </c>
      <c r="F255" s="26"/>
      <c r="G255" s="28"/>
    </row>
    <row r="256" spans="1:7" x14ac:dyDescent="0.25">
      <c r="A256" s="93"/>
      <c r="B256" s="12" t="s">
        <v>23</v>
      </c>
      <c r="C256" s="6" t="s">
        <v>26</v>
      </c>
      <c r="D256" s="7">
        <f>SUM(G256+E256)</f>
        <v>2.5</v>
      </c>
      <c r="E256" s="7">
        <v>2.5</v>
      </c>
      <c r="F256" s="26"/>
      <c r="G256" s="28"/>
    </row>
    <row r="257" spans="1:7" x14ac:dyDescent="0.25">
      <c r="A257" s="87" t="s">
        <v>117</v>
      </c>
      <c r="B257" s="59" t="s">
        <v>120</v>
      </c>
      <c r="C257" s="64"/>
      <c r="D257" s="61">
        <f t="shared" si="31"/>
        <v>6</v>
      </c>
      <c r="E257" s="61">
        <f>SUM(E258+E259)</f>
        <v>6</v>
      </c>
      <c r="F257" s="62">
        <f>SUM(F258+F259)</f>
        <v>0</v>
      </c>
      <c r="G257" s="62">
        <f>SUM(G258+G259)</f>
        <v>0</v>
      </c>
    </row>
    <row r="258" spans="1:7" x14ac:dyDescent="0.25">
      <c r="A258" s="88"/>
      <c r="B258" s="5" t="s">
        <v>15</v>
      </c>
      <c r="C258" s="6" t="s">
        <v>26</v>
      </c>
      <c r="D258" s="7">
        <f t="shared" si="31"/>
        <v>3.5</v>
      </c>
      <c r="E258" s="7">
        <v>3.5</v>
      </c>
      <c r="F258" s="7"/>
      <c r="G258" s="24"/>
    </row>
    <row r="259" spans="1:7" x14ac:dyDescent="0.25">
      <c r="A259" s="88"/>
      <c r="B259" s="12" t="s">
        <v>23</v>
      </c>
      <c r="C259" s="6" t="s">
        <v>26</v>
      </c>
      <c r="D259" s="7">
        <f t="shared" si="31"/>
        <v>2.5</v>
      </c>
      <c r="E259" s="7">
        <v>2.5</v>
      </c>
      <c r="F259" s="26"/>
      <c r="G259" s="28"/>
    </row>
    <row r="260" spans="1:7" x14ac:dyDescent="0.25">
      <c r="A260" s="87" t="s">
        <v>119</v>
      </c>
      <c r="B260" s="59" t="s">
        <v>122</v>
      </c>
      <c r="C260" s="64"/>
      <c r="D260" s="61">
        <f t="shared" si="31"/>
        <v>2.2999999999999998</v>
      </c>
      <c r="E260" s="61">
        <f>SUM(E261+E262)</f>
        <v>2.2999999999999998</v>
      </c>
      <c r="F260" s="62">
        <f>SUM(F261+F262)</f>
        <v>0</v>
      </c>
      <c r="G260" s="62">
        <f>SUM(G261+G262)</f>
        <v>0</v>
      </c>
    </row>
    <row r="261" spans="1:7" x14ac:dyDescent="0.25">
      <c r="A261" s="88"/>
      <c r="B261" s="5" t="s">
        <v>15</v>
      </c>
      <c r="C261" s="6" t="s">
        <v>26</v>
      </c>
      <c r="D261" s="7">
        <f>SUM(G261+E261)</f>
        <v>1.8</v>
      </c>
      <c r="E261" s="7">
        <v>1.8</v>
      </c>
      <c r="F261" s="7"/>
      <c r="G261" s="7"/>
    </row>
    <row r="262" spans="1:7" x14ac:dyDescent="0.25">
      <c r="A262" s="88"/>
      <c r="B262" s="12" t="s">
        <v>23</v>
      </c>
      <c r="C262" s="6" t="s">
        <v>26</v>
      </c>
      <c r="D262" s="7">
        <f>SUM(G262+E262)</f>
        <v>0.5</v>
      </c>
      <c r="E262" s="7">
        <v>0.5</v>
      </c>
      <c r="F262" s="26"/>
      <c r="G262" s="28"/>
    </row>
    <row r="263" spans="1:7" x14ac:dyDescent="0.25">
      <c r="A263" s="87" t="s">
        <v>121</v>
      </c>
      <c r="B263" s="59" t="s">
        <v>124</v>
      </c>
      <c r="C263" s="64"/>
      <c r="D263" s="61">
        <f t="shared" si="31"/>
        <v>129.30000000000001</v>
      </c>
      <c r="E263" s="61">
        <f>SUM(E264+E267)</f>
        <v>3.3</v>
      </c>
      <c r="F263" s="62">
        <f>SUM(F264+F267)</f>
        <v>0</v>
      </c>
      <c r="G263" s="61">
        <f>SUM(G264+G267)</f>
        <v>126</v>
      </c>
    </row>
    <row r="264" spans="1:7" x14ac:dyDescent="0.25">
      <c r="A264" s="88"/>
      <c r="B264" s="5" t="s">
        <v>25</v>
      </c>
      <c r="C264" s="6" t="s">
        <v>26</v>
      </c>
      <c r="D264" s="7">
        <f t="shared" si="31"/>
        <v>127.7</v>
      </c>
      <c r="E264" s="7">
        <f>SUM(E265:E266)</f>
        <v>1.7</v>
      </c>
      <c r="F264" s="7"/>
      <c r="G264" s="7">
        <f>SUM(G265:G266)</f>
        <v>126</v>
      </c>
    </row>
    <row r="265" spans="1:7" ht="12.75" customHeight="1" x14ac:dyDescent="0.25">
      <c r="A265" s="88"/>
      <c r="B265" s="10" t="s">
        <v>20</v>
      </c>
      <c r="C265" s="11"/>
      <c r="D265" s="16">
        <f t="shared" si="31"/>
        <v>1.7</v>
      </c>
      <c r="E265" s="16">
        <v>1.7</v>
      </c>
      <c r="F265" s="16"/>
      <c r="G265" s="16"/>
    </row>
    <row r="266" spans="1:7" ht="12.75" customHeight="1" x14ac:dyDescent="0.25">
      <c r="A266" s="88"/>
      <c r="B266" s="10" t="s">
        <v>21</v>
      </c>
      <c r="C266" s="11"/>
      <c r="D266" s="16">
        <f t="shared" si="31"/>
        <v>126</v>
      </c>
      <c r="E266" s="16"/>
      <c r="F266" s="16"/>
      <c r="G266" s="16">
        <v>126</v>
      </c>
    </row>
    <row r="267" spans="1:7" x14ac:dyDescent="0.25">
      <c r="A267" s="88"/>
      <c r="B267" s="12" t="s">
        <v>23</v>
      </c>
      <c r="C267" s="6" t="s">
        <v>26</v>
      </c>
      <c r="D267" s="7">
        <f t="shared" si="31"/>
        <v>1.6</v>
      </c>
      <c r="E267" s="7">
        <v>1.6</v>
      </c>
      <c r="F267" s="7"/>
      <c r="G267" s="7"/>
    </row>
    <row r="268" spans="1:7" x14ac:dyDescent="0.25">
      <c r="A268" s="87" t="s">
        <v>123</v>
      </c>
      <c r="B268" s="59" t="s">
        <v>126</v>
      </c>
      <c r="C268" s="64"/>
      <c r="D268" s="61">
        <f t="shared" si="31"/>
        <v>21.1</v>
      </c>
      <c r="E268" s="61">
        <f t="shared" ref="E268:F268" si="35">SUM(E269)</f>
        <v>21.1</v>
      </c>
      <c r="F268" s="62">
        <f t="shared" si="35"/>
        <v>0</v>
      </c>
      <c r="G268" s="62">
        <f>SUM(G269)</f>
        <v>0</v>
      </c>
    </row>
    <row r="269" spans="1:7" x14ac:dyDescent="0.25">
      <c r="A269" s="88"/>
      <c r="B269" s="5" t="s">
        <v>25</v>
      </c>
      <c r="C269" s="6" t="s">
        <v>26</v>
      </c>
      <c r="D269" s="7">
        <f>SUM(G269+E269)</f>
        <v>21.1</v>
      </c>
      <c r="E269" s="7">
        <f>SUM(E270:E271)</f>
        <v>21.1</v>
      </c>
      <c r="F269" s="26"/>
      <c r="G269" s="26"/>
    </row>
    <row r="270" spans="1:7" ht="12.75" customHeight="1" x14ac:dyDescent="0.25">
      <c r="A270" s="88"/>
      <c r="B270" s="10" t="s">
        <v>20</v>
      </c>
      <c r="C270" s="6"/>
      <c r="D270" s="76">
        <f t="shared" ref="D270:D271" si="36">SUM(G270+E270)</f>
        <v>1.1000000000000001</v>
      </c>
      <c r="E270" s="76">
        <v>1.1000000000000001</v>
      </c>
      <c r="F270" s="26"/>
      <c r="G270" s="26"/>
    </row>
    <row r="271" spans="1:7" ht="12.75" customHeight="1" x14ac:dyDescent="0.25">
      <c r="A271" s="88"/>
      <c r="B271" s="10" t="s">
        <v>22</v>
      </c>
      <c r="C271" s="6"/>
      <c r="D271" s="76">
        <f t="shared" si="36"/>
        <v>20</v>
      </c>
      <c r="E271" s="76">
        <v>20</v>
      </c>
      <c r="F271" s="26"/>
      <c r="G271" s="26"/>
    </row>
    <row r="272" spans="1:7" x14ac:dyDescent="0.25">
      <c r="A272" s="87" t="s">
        <v>125</v>
      </c>
      <c r="B272" s="59" t="s">
        <v>128</v>
      </c>
      <c r="C272" s="64"/>
      <c r="D272" s="61">
        <f t="shared" si="31"/>
        <v>4.4000000000000004</v>
      </c>
      <c r="E272" s="61">
        <f>SUM(E273+E274)</f>
        <v>4.4000000000000004</v>
      </c>
      <c r="F272" s="62">
        <f>SUM(F273+F274)</f>
        <v>0</v>
      </c>
      <c r="G272" s="62">
        <f>SUM(G273+G274)</f>
        <v>0</v>
      </c>
    </row>
    <row r="273" spans="1:7" x14ac:dyDescent="0.25">
      <c r="A273" s="88"/>
      <c r="B273" s="5" t="s">
        <v>15</v>
      </c>
      <c r="C273" s="6" t="s">
        <v>26</v>
      </c>
      <c r="D273" s="7">
        <f t="shared" si="31"/>
        <v>1.9</v>
      </c>
      <c r="E273" s="7">
        <v>1.9</v>
      </c>
      <c r="F273" s="24"/>
      <c r="G273" s="7"/>
    </row>
    <row r="274" spans="1:7" x14ac:dyDescent="0.25">
      <c r="A274" s="88"/>
      <c r="B274" s="12" t="s">
        <v>23</v>
      </c>
      <c r="C274" s="6" t="s">
        <v>26</v>
      </c>
      <c r="D274" s="7">
        <f t="shared" si="31"/>
        <v>2.5</v>
      </c>
      <c r="E274" s="7">
        <v>2.5</v>
      </c>
      <c r="F274" s="24"/>
      <c r="G274" s="24"/>
    </row>
    <row r="275" spans="1:7" x14ac:dyDescent="0.25">
      <c r="A275" s="87" t="s">
        <v>127</v>
      </c>
      <c r="B275" s="59" t="s">
        <v>130</v>
      </c>
      <c r="C275" s="64"/>
      <c r="D275" s="61">
        <f t="shared" si="31"/>
        <v>3.4</v>
      </c>
      <c r="E275" s="61">
        <f>SUM(E276:E277)</f>
        <v>3.4</v>
      </c>
      <c r="F275" s="62">
        <f>SUM(F276:F276)</f>
        <v>0</v>
      </c>
      <c r="G275" s="62">
        <f>SUM(G276:G276)</f>
        <v>0</v>
      </c>
    </row>
    <row r="276" spans="1:7" x14ac:dyDescent="0.25">
      <c r="A276" s="88"/>
      <c r="B276" s="5" t="s">
        <v>15</v>
      </c>
      <c r="C276" s="6" t="s">
        <v>26</v>
      </c>
      <c r="D276" s="7">
        <f>SUM(G276+E276)</f>
        <v>3.1</v>
      </c>
      <c r="E276" s="7">
        <v>3.1</v>
      </c>
      <c r="F276" s="26"/>
      <c r="G276" s="28"/>
    </row>
    <row r="277" spans="1:7" x14ac:dyDescent="0.25">
      <c r="A277" s="93"/>
      <c r="B277" s="12" t="s">
        <v>23</v>
      </c>
      <c r="C277" s="6" t="s">
        <v>26</v>
      </c>
      <c r="D277" s="7">
        <f>SUM(G277+E277)</f>
        <v>0.3</v>
      </c>
      <c r="E277" s="7">
        <v>0.3</v>
      </c>
      <c r="F277" s="26"/>
      <c r="G277" s="28"/>
    </row>
    <row r="278" spans="1:7" x14ac:dyDescent="0.25">
      <c r="A278" s="87" t="s">
        <v>129</v>
      </c>
      <c r="B278" s="59" t="s">
        <v>132</v>
      </c>
      <c r="C278" s="64"/>
      <c r="D278" s="61">
        <f t="shared" si="31"/>
        <v>3.7</v>
      </c>
      <c r="E278" s="61">
        <f t="shared" ref="E278:F278" si="37">SUM(E279+E282)</f>
        <v>3.7</v>
      </c>
      <c r="F278" s="62">
        <f t="shared" si="37"/>
        <v>0</v>
      </c>
      <c r="G278" s="62">
        <f>SUM(G279+G282)</f>
        <v>0</v>
      </c>
    </row>
    <row r="279" spans="1:7" x14ac:dyDescent="0.25">
      <c r="A279" s="88"/>
      <c r="B279" s="5" t="s">
        <v>25</v>
      </c>
      <c r="C279" s="6" t="s">
        <v>26</v>
      </c>
      <c r="D279" s="7">
        <f>SUM(G279+E279)</f>
        <v>2.7</v>
      </c>
      <c r="E279" s="7">
        <f>SUM(E280:E281)</f>
        <v>2.7</v>
      </c>
      <c r="F279" s="26"/>
      <c r="G279" s="26"/>
    </row>
    <row r="280" spans="1:7" ht="12.75" customHeight="1" x14ac:dyDescent="0.25">
      <c r="A280" s="88"/>
      <c r="B280" s="10" t="s">
        <v>20</v>
      </c>
      <c r="C280" s="6"/>
      <c r="D280" s="76">
        <f t="shared" ref="D280:D281" si="38">SUM(G280+E280)</f>
        <v>0.7</v>
      </c>
      <c r="E280" s="76">
        <v>0.7</v>
      </c>
      <c r="F280" s="26"/>
      <c r="G280" s="26"/>
    </row>
    <row r="281" spans="1:7" ht="12.75" customHeight="1" x14ac:dyDescent="0.25">
      <c r="A281" s="88"/>
      <c r="B281" s="10" t="s">
        <v>22</v>
      </c>
      <c r="C281" s="6"/>
      <c r="D281" s="76">
        <f t="shared" si="38"/>
        <v>2</v>
      </c>
      <c r="E281" s="76">
        <v>2</v>
      </c>
      <c r="F281" s="26"/>
      <c r="G281" s="26"/>
    </row>
    <row r="282" spans="1:7" x14ac:dyDescent="0.25">
      <c r="A282" s="88"/>
      <c r="B282" s="12" t="s">
        <v>23</v>
      </c>
      <c r="C282" s="6" t="s">
        <v>26</v>
      </c>
      <c r="D282" s="7">
        <f>SUM(G282+E282)</f>
        <v>1</v>
      </c>
      <c r="E282" s="7">
        <v>1</v>
      </c>
      <c r="F282" s="28"/>
      <c r="G282" s="28"/>
    </row>
    <row r="283" spans="1:7" x14ac:dyDescent="0.25">
      <c r="A283" s="87" t="s">
        <v>131</v>
      </c>
      <c r="B283" s="59" t="s">
        <v>134</v>
      </c>
      <c r="C283" s="64"/>
      <c r="D283" s="61">
        <f t="shared" si="31"/>
        <v>3.4000000000000004</v>
      </c>
      <c r="E283" s="61">
        <f>SUM(E284:E285)</f>
        <v>3.4000000000000004</v>
      </c>
      <c r="F283" s="62">
        <f>SUM(F284:F285)</f>
        <v>0</v>
      </c>
      <c r="G283" s="62">
        <f>SUM(G284:G285)</f>
        <v>0</v>
      </c>
    </row>
    <row r="284" spans="1:7" x14ac:dyDescent="0.25">
      <c r="A284" s="88"/>
      <c r="B284" s="5" t="s">
        <v>15</v>
      </c>
      <c r="C284" s="6" t="s">
        <v>26</v>
      </c>
      <c r="D284" s="7">
        <f t="shared" si="31"/>
        <v>1.8</v>
      </c>
      <c r="E284" s="7">
        <v>1.8</v>
      </c>
      <c r="F284" s="28"/>
      <c r="G284" s="28"/>
    </row>
    <row r="285" spans="1:7" x14ac:dyDescent="0.25">
      <c r="A285" s="88"/>
      <c r="B285" s="12" t="s">
        <v>23</v>
      </c>
      <c r="C285" s="6" t="s">
        <v>26</v>
      </c>
      <c r="D285" s="7">
        <f t="shared" si="31"/>
        <v>1.6</v>
      </c>
      <c r="E285" s="7">
        <v>1.6</v>
      </c>
      <c r="F285" s="26"/>
      <c r="G285" s="28"/>
    </row>
    <row r="286" spans="1:7" x14ac:dyDescent="0.25">
      <c r="A286" s="87" t="s">
        <v>133</v>
      </c>
      <c r="B286" s="59" t="s">
        <v>136</v>
      </c>
      <c r="C286" s="64"/>
      <c r="D286" s="61">
        <f t="shared" si="31"/>
        <v>55.1</v>
      </c>
      <c r="E286" s="61">
        <f>SUM(E287+E290)</f>
        <v>4.2</v>
      </c>
      <c r="F286" s="62">
        <f>SUM(F287+F290)</f>
        <v>0</v>
      </c>
      <c r="G286" s="61">
        <f>SUM(G287+G290)</f>
        <v>50.9</v>
      </c>
    </row>
    <row r="287" spans="1:7" x14ac:dyDescent="0.25">
      <c r="A287" s="88"/>
      <c r="B287" s="5" t="s">
        <v>25</v>
      </c>
      <c r="C287" s="6" t="s">
        <v>26</v>
      </c>
      <c r="D287" s="7">
        <f>SUM(G287+E287)</f>
        <v>54.8</v>
      </c>
      <c r="E287" s="7">
        <f>SUM(E288:E289)</f>
        <v>3.9</v>
      </c>
      <c r="F287" s="7"/>
      <c r="G287" s="7">
        <f>SUM(G288:G289)</f>
        <v>50.9</v>
      </c>
    </row>
    <row r="288" spans="1:7" ht="12.75" customHeight="1" x14ac:dyDescent="0.25">
      <c r="A288" s="88"/>
      <c r="B288" s="10" t="s">
        <v>20</v>
      </c>
      <c r="C288" s="11"/>
      <c r="D288" s="16">
        <f>SUM(G288+E288)</f>
        <v>3</v>
      </c>
      <c r="E288" s="16">
        <v>3</v>
      </c>
      <c r="F288" s="17"/>
      <c r="G288" s="17"/>
    </row>
    <row r="289" spans="1:7" ht="12.75" customHeight="1" x14ac:dyDescent="0.25">
      <c r="A289" s="88"/>
      <c r="B289" s="10" t="s">
        <v>22</v>
      </c>
      <c r="C289" s="11"/>
      <c r="D289" s="16">
        <f>SUM(G289+E289)</f>
        <v>51.8</v>
      </c>
      <c r="E289" s="16">
        <v>0.9</v>
      </c>
      <c r="F289" s="17"/>
      <c r="G289" s="16">
        <v>50.9</v>
      </c>
    </row>
    <row r="290" spans="1:7" x14ac:dyDescent="0.25">
      <c r="A290" s="88"/>
      <c r="B290" s="12" t="s">
        <v>23</v>
      </c>
      <c r="C290" s="6" t="s">
        <v>26</v>
      </c>
      <c r="D290" s="7">
        <f>SUM(G290+E290)</f>
        <v>0.3</v>
      </c>
      <c r="E290" s="7">
        <v>0.3</v>
      </c>
      <c r="F290" s="28"/>
      <c r="G290" s="28"/>
    </row>
    <row r="291" spans="1:7" x14ac:dyDescent="0.25">
      <c r="A291" s="87" t="s">
        <v>135</v>
      </c>
      <c r="B291" s="59" t="s">
        <v>138</v>
      </c>
      <c r="C291" s="64"/>
      <c r="D291" s="61">
        <f t="shared" ref="D291:D306" si="39">SUM(G291+E291)</f>
        <v>5.3999999999999995</v>
      </c>
      <c r="E291" s="61">
        <f>SUM(E292+E295)</f>
        <v>5.3999999999999995</v>
      </c>
      <c r="F291" s="62">
        <f>SUM(F292+F295)</f>
        <v>0</v>
      </c>
      <c r="G291" s="62">
        <f>SUM(G292+G295)</f>
        <v>0</v>
      </c>
    </row>
    <row r="292" spans="1:7" x14ac:dyDescent="0.25">
      <c r="A292" s="88"/>
      <c r="B292" s="5" t="s">
        <v>25</v>
      </c>
      <c r="C292" s="6" t="s">
        <v>26</v>
      </c>
      <c r="D292" s="7">
        <f t="shared" si="39"/>
        <v>4.8</v>
      </c>
      <c r="E292" s="7">
        <f>SUM(E293:E294)</f>
        <v>4.8</v>
      </c>
      <c r="F292" s="7"/>
      <c r="G292" s="7"/>
    </row>
    <row r="293" spans="1:7" ht="12.75" customHeight="1" x14ac:dyDescent="0.25">
      <c r="A293" s="88"/>
      <c r="B293" s="10" t="s">
        <v>20</v>
      </c>
      <c r="C293" s="11"/>
      <c r="D293" s="16">
        <f t="shared" si="39"/>
        <v>1.4</v>
      </c>
      <c r="E293" s="16">
        <v>1.4</v>
      </c>
      <c r="F293" s="17"/>
      <c r="G293" s="17"/>
    </row>
    <row r="294" spans="1:7" ht="12.75" customHeight="1" x14ac:dyDescent="0.25">
      <c r="A294" s="88"/>
      <c r="B294" s="10" t="s">
        <v>22</v>
      </c>
      <c r="C294" s="11"/>
      <c r="D294" s="16">
        <f t="shared" si="39"/>
        <v>3.4</v>
      </c>
      <c r="E294" s="16">
        <v>3.4</v>
      </c>
      <c r="F294" s="17"/>
      <c r="G294" s="16"/>
    </row>
    <row r="295" spans="1:7" x14ac:dyDescent="0.25">
      <c r="A295" s="88"/>
      <c r="B295" s="12" t="s">
        <v>23</v>
      </c>
      <c r="C295" s="6" t="s">
        <v>26</v>
      </c>
      <c r="D295" s="7">
        <f t="shared" si="39"/>
        <v>0.6</v>
      </c>
      <c r="E295" s="7">
        <v>0.6</v>
      </c>
      <c r="F295" s="28"/>
      <c r="G295" s="28"/>
    </row>
    <row r="296" spans="1:7" x14ac:dyDescent="0.25">
      <c r="A296" s="87" t="s">
        <v>137</v>
      </c>
      <c r="B296" s="59" t="s">
        <v>140</v>
      </c>
      <c r="C296" s="64"/>
      <c r="D296" s="61">
        <f t="shared" si="39"/>
        <v>2.2999999999999998</v>
      </c>
      <c r="E296" s="61">
        <f>SUM(E297:E298)</f>
        <v>2.2999999999999998</v>
      </c>
      <c r="F296" s="62">
        <f>SUM(F297:F298)</f>
        <v>0</v>
      </c>
      <c r="G296" s="62">
        <f>SUM(G297:G298)</f>
        <v>0</v>
      </c>
    </row>
    <row r="297" spans="1:7" x14ac:dyDescent="0.25">
      <c r="A297" s="88"/>
      <c r="B297" s="5" t="s">
        <v>15</v>
      </c>
      <c r="C297" s="6" t="s">
        <v>26</v>
      </c>
      <c r="D297" s="7">
        <f t="shared" si="39"/>
        <v>0.8</v>
      </c>
      <c r="E297" s="7">
        <v>0.8</v>
      </c>
      <c r="F297" s="26"/>
      <c r="G297" s="26"/>
    </row>
    <row r="298" spans="1:7" x14ac:dyDescent="0.25">
      <c r="A298" s="88"/>
      <c r="B298" s="12" t="s">
        <v>23</v>
      </c>
      <c r="C298" s="6" t="s">
        <v>26</v>
      </c>
      <c r="D298" s="7">
        <f t="shared" si="39"/>
        <v>1.5</v>
      </c>
      <c r="E298" s="7">
        <v>1.5</v>
      </c>
      <c r="F298" s="26"/>
      <c r="G298" s="28"/>
    </row>
    <row r="299" spans="1:7" x14ac:dyDescent="0.25">
      <c r="A299" s="87" t="s">
        <v>139</v>
      </c>
      <c r="B299" s="59" t="s">
        <v>142</v>
      </c>
      <c r="C299" s="64"/>
      <c r="D299" s="61">
        <f t="shared" si="39"/>
        <v>108.2</v>
      </c>
      <c r="E299" s="61">
        <f>SUM(E300:E300)</f>
        <v>104</v>
      </c>
      <c r="F299" s="61">
        <f>SUM(F300:F300)</f>
        <v>44.8</v>
      </c>
      <c r="G299" s="61">
        <f>SUM(G300:G300)</f>
        <v>4.2</v>
      </c>
    </row>
    <row r="300" spans="1:7" x14ac:dyDescent="0.25">
      <c r="A300" s="88"/>
      <c r="B300" s="12" t="s">
        <v>23</v>
      </c>
      <c r="C300" s="6" t="s">
        <v>29</v>
      </c>
      <c r="D300" s="7">
        <f t="shared" si="39"/>
        <v>108.2</v>
      </c>
      <c r="E300" s="7">
        <v>104</v>
      </c>
      <c r="F300" s="7">
        <v>44.8</v>
      </c>
      <c r="G300" s="7">
        <v>4.2</v>
      </c>
    </row>
    <row r="301" spans="1:7" x14ac:dyDescent="0.25">
      <c r="A301" s="87" t="s">
        <v>141</v>
      </c>
      <c r="B301" s="59" t="s">
        <v>144</v>
      </c>
      <c r="C301" s="64"/>
      <c r="D301" s="61">
        <f t="shared" si="39"/>
        <v>2.2999999999999998</v>
      </c>
      <c r="E301" s="61">
        <f>SUM(E303+E302)</f>
        <v>2.2999999999999998</v>
      </c>
      <c r="F301" s="62">
        <f>SUM(F303+F302)</f>
        <v>0</v>
      </c>
      <c r="G301" s="62">
        <f>SUM(G303+G302)</f>
        <v>0</v>
      </c>
    </row>
    <row r="302" spans="1:7" x14ac:dyDescent="0.25">
      <c r="A302" s="88"/>
      <c r="B302" s="5" t="s">
        <v>15</v>
      </c>
      <c r="C302" s="6" t="s">
        <v>29</v>
      </c>
      <c r="D302" s="7">
        <f t="shared" si="39"/>
        <v>1.1000000000000001</v>
      </c>
      <c r="E302" s="7">
        <v>1.1000000000000001</v>
      </c>
      <c r="F302" s="7"/>
      <c r="G302" s="7"/>
    </row>
    <row r="303" spans="1:7" x14ac:dyDescent="0.25">
      <c r="A303" s="88"/>
      <c r="B303" s="65" t="s">
        <v>23</v>
      </c>
      <c r="C303" s="66" t="s">
        <v>29</v>
      </c>
      <c r="D303" s="67">
        <f t="shared" si="39"/>
        <v>1.2</v>
      </c>
      <c r="E303" s="67">
        <v>1.2</v>
      </c>
      <c r="F303" s="68"/>
      <c r="G303" s="69"/>
    </row>
    <row r="304" spans="1:7" x14ac:dyDescent="0.25">
      <c r="A304" s="89" t="s">
        <v>143</v>
      </c>
      <c r="B304" s="73" t="s">
        <v>156</v>
      </c>
      <c r="C304" s="70"/>
      <c r="D304" s="79">
        <f t="shared" ref="D304" si="40">SUM(G304+E304)</f>
        <v>0.4</v>
      </c>
      <c r="E304" s="79">
        <f>SUM(E305:E305)</f>
        <v>0.4</v>
      </c>
      <c r="F304" s="80">
        <f>SUM(F305:F305)</f>
        <v>0</v>
      </c>
      <c r="G304" s="80">
        <f>SUM(G305:G305)</f>
        <v>0</v>
      </c>
    </row>
    <row r="305" spans="1:7" x14ac:dyDescent="0.25">
      <c r="A305" s="89"/>
      <c r="B305" s="34" t="s">
        <v>15</v>
      </c>
      <c r="C305" s="70"/>
      <c r="D305" s="36">
        <f t="shared" si="39"/>
        <v>0.4</v>
      </c>
      <c r="E305" s="36">
        <v>0.4</v>
      </c>
      <c r="F305" s="45"/>
      <c r="G305" s="71"/>
    </row>
    <row r="306" spans="1:7" x14ac:dyDescent="0.25">
      <c r="A306" s="90" t="s">
        <v>145</v>
      </c>
      <c r="B306" s="90"/>
      <c r="C306" s="29"/>
      <c r="D306" s="30">
        <f t="shared" si="39"/>
        <v>2278.3999999999996</v>
      </c>
      <c r="E306" s="30">
        <f>SUM(E341+E336+E332+E326+E319+E312+E307+E346)</f>
        <v>1236.3</v>
      </c>
      <c r="F306" s="30">
        <f>SUM(F341+F336+F332+F326+F319+F312+F307+F346)</f>
        <v>44.8</v>
      </c>
      <c r="G306" s="30">
        <f>SUM(G341+G336+G332+G326+G319+G312+G307+G346)</f>
        <v>1042.0999999999999</v>
      </c>
    </row>
    <row r="307" spans="1:7" x14ac:dyDescent="0.25">
      <c r="A307" s="91" t="s">
        <v>146</v>
      </c>
      <c r="B307" s="92"/>
      <c r="C307" s="31" t="s">
        <v>16</v>
      </c>
      <c r="D307" s="32">
        <f t="shared" ref="D307:F307" si="41">SUM(D308+D311)</f>
        <v>173.10000000000002</v>
      </c>
      <c r="E307" s="32">
        <f t="shared" si="41"/>
        <v>29.999999999999996</v>
      </c>
      <c r="F307" s="33">
        <f t="shared" si="41"/>
        <v>0</v>
      </c>
      <c r="G307" s="32">
        <f>SUM(G308+G311)</f>
        <v>143.1</v>
      </c>
    </row>
    <row r="308" spans="1:7" x14ac:dyDescent="0.25">
      <c r="A308" s="84"/>
      <c r="B308" s="34" t="s">
        <v>19</v>
      </c>
      <c r="C308" s="35"/>
      <c r="D308" s="36">
        <f t="shared" ref="D308:E308" si="42">SUM(D309:D310)</f>
        <v>140.30000000000001</v>
      </c>
      <c r="E308" s="36">
        <f t="shared" si="42"/>
        <v>24.799999999999997</v>
      </c>
      <c r="F308" s="36"/>
      <c r="G308" s="36">
        <f>SUM(G309:G310)</f>
        <v>115.5</v>
      </c>
    </row>
    <row r="309" spans="1:7" x14ac:dyDescent="0.25">
      <c r="A309" s="84"/>
      <c r="B309" s="37" t="s">
        <v>20</v>
      </c>
      <c r="C309" s="35"/>
      <c r="D309" s="38">
        <f>SUM(D14+D16+D43+D49+D57+D65+D73+D81+D86+D94+D100+D106+D111+D121)</f>
        <v>21.4</v>
      </c>
      <c r="E309" s="38">
        <f>SUM(E14+E16+E43+E49+E57+E65+E73+E81+E86+E94+E100+E106+E111+E121)</f>
        <v>21.4</v>
      </c>
      <c r="F309" s="38"/>
      <c r="G309" s="38"/>
    </row>
    <row r="310" spans="1:7" x14ac:dyDescent="0.25">
      <c r="A310" s="84"/>
      <c r="B310" s="37" t="s">
        <v>22</v>
      </c>
      <c r="C310" s="35"/>
      <c r="D310" s="38">
        <f t="shared" ref="D310:D331" si="43">SUM(G310+E310)</f>
        <v>118.9</v>
      </c>
      <c r="E310" s="38">
        <f>SUM(E44+E58+E74+E95+E101+E112+E122)</f>
        <v>3.4</v>
      </c>
      <c r="F310" s="38"/>
      <c r="G310" s="38">
        <f>SUM(G44+G58+G74+G95+G101+G112+G122)</f>
        <v>115.5</v>
      </c>
    </row>
    <row r="311" spans="1:7" x14ac:dyDescent="0.25">
      <c r="A311" s="84"/>
      <c r="B311" s="39" t="s">
        <v>23</v>
      </c>
      <c r="C311" s="35"/>
      <c r="D311" s="36">
        <f t="shared" si="43"/>
        <v>32.800000000000004</v>
      </c>
      <c r="E311" s="36">
        <f>SUM(E17)</f>
        <v>5.2</v>
      </c>
      <c r="F311" s="36"/>
      <c r="G311" s="36">
        <f>SUM(G17)</f>
        <v>27.6</v>
      </c>
    </row>
    <row r="312" spans="1:7" x14ac:dyDescent="0.25">
      <c r="A312" s="85" t="s">
        <v>147</v>
      </c>
      <c r="B312" s="85"/>
      <c r="C312" s="40" t="s">
        <v>24</v>
      </c>
      <c r="D312" s="41">
        <f>SUM(G312+E312)</f>
        <v>1018</v>
      </c>
      <c r="E312" s="41">
        <f>SUM(E313+E318)</f>
        <v>454.40000000000003</v>
      </c>
      <c r="F312" s="42">
        <f>SUM(F313+F318)</f>
        <v>0</v>
      </c>
      <c r="G312" s="41">
        <f>SUM(G313+G318)</f>
        <v>563.6</v>
      </c>
    </row>
    <row r="313" spans="1:7" x14ac:dyDescent="0.25">
      <c r="A313" s="84"/>
      <c r="B313" s="34" t="s">
        <v>19</v>
      </c>
      <c r="C313" s="35"/>
      <c r="D313" s="36">
        <f t="shared" si="43"/>
        <v>934.5</v>
      </c>
      <c r="E313" s="36">
        <f t="shared" ref="E313" si="44">SUM(E314:E317)</f>
        <v>370.90000000000003</v>
      </c>
      <c r="F313" s="36"/>
      <c r="G313" s="36">
        <f>SUM(G314:G317)</f>
        <v>563.6</v>
      </c>
    </row>
    <row r="314" spans="1:7" x14ac:dyDescent="0.25">
      <c r="A314" s="84"/>
      <c r="B314" s="37" t="s">
        <v>20</v>
      </c>
      <c r="C314" s="43"/>
      <c r="D314" s="38">
        <f t="shared" si="43"/>
        <v>131.20000000000005</v>
      </c>
      <c r="E314" s="38">
        <f>SUM(E19+E130+E134+E138+E143+E148+E153+E164+E158+E168+E171+E178+E183+E187+E191+E195+E199+E205+E210+E215+E222+E226+E230+E234+E238+E241+E244+E174+E219)</f>
        <v>118.30000000000004</v>
      </c>
      <c r="F314" s="38"/>
      <c r="G314" s="38">
        <f>SUM(G19+G130+G134+G138+G143+G148+G153+G164+G158+G168+G171+G178+G183+G187+G191+G195+G199+G205+G210+G215+G222+G226+G230+G234+G238+G241+G244+G174+G219)</f>
        <v>12.9</v>
      </c>
    </row>
    <row r="315" spans="1:7" x14ac:dyDescent="0.25">
      <c r="A315" s="84"/>
      <c r="B315" s="37" t="s">
        <v>27</v>
      </c>
      <c r="C315" s="43"/>
      <c r="D315" s="38">
        <f t="shared" si="43"/>
        <v>47.7</v>
      </c>
      <c r="E315" s="38"/>
      <c r="F315" s="38"/>
      <c r="G315" s="38">
        <f>SUM(G21)</f>
        <v>47.7</v>
      </c>
    </row>
    <row r="316" spans="1:7" x14ac:dyDescent="0.25">
      <c r="A316" s="84"/>
      <c r="B316" s="37" t="s">
        <v>22</v>
      </c>
      <c r="C316" s="43"/>
      <c r="D316" s="38">
        <f t="shared" si="43"/>
        <v>748.2</v>
      </c>
      <c r="E316" s="38">
        <f t="shared" ref="E316" si="45">SUM(E131+E135+E139+E144+E149+E159+E179+E184+E192+E206+E216+E235+E200+E211+E227+E245+E154)</f>
        <v>245.20000000000002</v>
      </c>
      <c r="F316" s="38"/>
      <c r="G316" s="38">
        <f>SUM(G131+G135+G139+G144+G149+G159+G179+G184+G192+G206+G216+G235+G200+G211+G227+G245+G154+G20)</f>
        <v>503</v>
      </c>
    </row>
    <row r="317" spans="1:7" x14ac:dyDescent="0.25">
      <c r="A317" s="84"/>
      <c r="B317" s="37" t="s">
        <v>9</v>
      </c>
      <c r="C317" s="43"/>
      <c r="D317" s="38">
        <f t="shared" si="43"/>
        <v>7.3999999999999995</v>
      </c>
      <c r="E317" s="38">
        <f>SUM(E165+E150+E160+E201)</f>
        <v>7.3999999999999995</v>
      </c>
      <c r="F317" s="38"/>
      <c r="G317" s="38"/>
    </row>
    <row r="318" spans="1:7" x14ac:dyDescent="0.25">
      <c r="A318" s="84"/>
      <c r="B318" s="39" t="s">
        <v>23</v>
      </c>
      <c r="C318" s="35"/>
      <c r="D318" s="36">
        <f t="shared" si="43"/>
        <v>83.5</v>
      </c>
      <c r="E318" s="36">
        <f>SUM(E140+E155+E161+E169+E172+E175+E180+E185+E188+E193+E196+E207+E202+E212+E217+E220+E223+E228+E231+E236+E239+E246+E145)</f>
        <v>83.5</v>
      </c>
      <c r="F318" s="36"/>
      <c r="G318" s="36"/>
    </row>
    <row r="319" spans="1:7" x14ac:dyDescent="0.25">
      <c r="A319" s="85" t="s">
        <v>148</v>
      </c>
      <c r="B319" s="85"/>
      <c r="C319" s="40" t="s">
        <v>26</v>
      </c>
      <c r="D319" s="41">
        <f>SUM(G319+E319)</f>
        <v>285.5</v>
      </c>
      <c r="E319" s="41">
        <f>SUM(E320+E325)</f>
        <v>108.60000000000001</v>
      </c>
      <c r="F319" s="41">
        <f>SUM(F320+F325)</f>
        <v>0</v>
      </c>
      <c r="G319" s="41">
        <f>SUM(G320+G325)</f>
        <v>176.9</v>
      </c>
    </row>
    <row r="320" spans="1:7" x14ac:dyDescent="0.25">
      <c r="A320" s="84"/>
      <c r="B320" s="34" t="s">
        <v>19</v>
      </c>
      <c r="C320" s="35"/>
      <c r="D320" s="36">
        <f t="shared" si="43"/>
        <v>269.8</v>
      </c>
      <c r="E320" s="36">
        <f>SUM(E321:E324)</f>
        <v>92.9</v>
      </c>
      <c r="F320" s="36">
        <f>SUM(F321:F324)</f>
        <v>0</v>
      </c>
      <c r="G320" s="36">
        <f>SUM(G321:G324)</f>
        <v>176.9</v>
      </c>
    </row>
    <row r="321" spans="1:7" x14ac:dyDescent="0.25">
      <c r="A321" s="84"/>
      <c r="B321" s="37" t="s">
        <v>20</v>
      </c>
      <c r="C321" s="43"/>
      <c r="D321" s="38">
        <f t="shared" si="43"/>
        <v>32</v>
      </c>
      <c r="E321" s="38">
        <f>SUM(E254+E258+E261+E265+E270+E273+E276+E280+E284+E288+E293+E297+E248)</f>
        <v>32</v>
      </c>
      <c r="F321" s="38"/>
      <c r="G321" s="38"/>
    </row>
    <row r="322" spans="1:7" x14ac:dyDescent="0.25">
      <c r="A322" s="84"/>
      <c r="B322" s="37" t="s">
        <v>27</v>
      </c>
      <c r="C322" s="43"/>
      <c r="D322" s="38">
        <f t="shared" si="43"/>
        <v>126</v>
      </c>
      <c r="E322" s="38"/>
      <c r="F322" s="38"/>
      <c r="G322" s="38">
        <f>SUM(G266)</f>
        <v>126</v>
      </c>
    </row>
    <row r="323" spans="1:7" x14ac:dyDescent="0.25">
      <c r="A323" s="84"/>
      <c r="B323" s="37" t="s">
        <v>22</v>
      </c>
      <c r="C323" s="43"/>
      <c r="D323" s="38">
        <f t="shared" si="43"/>
        <v>82.8</v>
      </c>
      <c r="E323" s="38">
        <f>SUM(E255+E271+E281+E289+E294)</f>
        <v>31.9</v>
      </c>
      <c r="F323" s="38"/>
      <c r="G323" s="38">
        <f>SUM(G255+G271+G281+G289+G294)</f>
        <v>50.9</v>
      </c>
    </row>
    <row r="324" spans="1:7" x14ac:dyDescent="0.25">
      <c r="A324" s="84"/>
      <c r="B324" s="37" t="s">
        <v>9</v>
      </c>
      <c r="C324" s="43"/>
      <c r="D324" s="38">
        <f t="shared" si="43"/>
        <v>29</v>
      </c>
      <c r="E324" s="38">
        <f>SUM(E25+E24+E23)</f>
        <v>29</v>
      </c>
      <c r="F324" s="38"/>
      <c r="G324" s="38"/>
    </row>
    <row r="325" spans="1:7" x14ac:dyDescent="0.25">
      <c r="A325" s="84"/>
      <c r="B325" s="39" t="s">
        <v>23</v>
      </c>
      <c r="C325" s="35"/>
      <c r="D325" s="44">
        <f t="shared" si="43"/>
        <v>15.700000000000001</v>
      </c>
      <c r="E325" s="36">
        <f>SUM(E251+E256+E259+E262+E267+E274+E277+E282+E285+E290+E295+E298)</f>
        <v>15.700000000000001</v>
      </c>
      <c r="F325" s="36"/>
      <c r="G325" s="36"/>
    </row>
    <row r="326" spans="1:7" x14ac:dyDescent="0.25">
      <c r="A326" s="85" t="s">
        <v>149</v>
      </c>
      <c r="B326" s="85"/>
      <c r="C326" s="40" t="s">
        <v>28</v>
      </c>
      <c r="D326" s="41">
        <f>SUM(G326+E326)</f>
        <v>414.99999999999994</v>
      </c>
      <c r="E326" s="41">
        <f>SUM(E327+E331)</f>
        <v>314.39999999999992</v>
      </c>
      <c r="F326" s="42">
        <f>SUM(F327+F331)</f>
        <v>0</v>
      </c>
      <c r="G326" s="41">
        <f>SUM(G327+G331)</f>
        <v>100.60000000000001</v>
      </c>
    </row>
    <row r="327" spans="1:7" x14ac:dyDescent="0.25">
      <c r="A327" s="84"/>
      <c r="B327" s="34" t="s">
        <v>19</v>
      </c>
      <c r="C327" s="35"/>
      <c r="D327" s="36">
        <f t="shared" si="43"/>
        <v>404.29999999999995</v>
      </c>
      <c r="E327" s="36">
        <f>SUM(E328:E330)</f>
        <v>303.69999999999993</v>
      </c>
      <c r="F327" s="36"/>
      <c r="G327" s="36">
        <f>SUM(G328:G330)</f>
        <v>100.60000000000001</v>
      </c>
    </row>
    <row r="328" spans="1:7" x14ac:dyDescent="0.25">
      <c r="A328" s="84"/>
      <c r="B328" s="37" t="s">
        <v>20</v>
      </c>
      <c r="C328" s="43"/>
      <c r="D328" s="38">
        <f t="shared" si="43"/>
        <v>20.900000000000006</v>
      </c>
      <c r="E328" s="38">
        <f>SUM(E27+E45+E50+E60+E67+E82+E88+E75+E102+E107+E114+E124+E96)</f>
        <v>19.700000000000006</v>
      </c>
      <c r="F328" s="38"/>
      <c r="G328" s="38">
        <f>SUM(G27+G45+G50+G60+G67+G82+G88+G75+G102+G107+G114+G124+G96)</f>
        <v>1.2</v>
      </c>
    </row>
    <row r="329" spans="1:7" x14ac:dyDescent="0.25">
      <c r="A329" s="84"/>
      <c r="B329" s="37" t="s">
        <v>22</v>
      </c>
      <c r="C329" s="43"/>
      <c r="D329" s="38">
        <f t="shared" si="43"/>
        <v>378.19999999999993</v>
      </c>
      <c r="E329" s="38">
        <f>SUM(E28+E61+E68+E89+E115+E125)</f>
        <v>278.79999999999995</v>
      </c>
      <c r="F329" s="38"/>
      <c r="G329" s="38">
        <f>SUM(G28+G61+G68+G89+G115+G125+G179)</f>
        <v>99.4</v>
      </c>
    </row>
    <row r="330" spans="1:7" x14ac:dyDescent="0.25">
      <c r="A330" s="84"/>
      <c r="B330" s="37" t="s">
        <v>9</v>
      </c>
      <c r="C330" s="43"/>
      <c r="D330" s="38">
        <f t="shared" si="43"/>
        <v>5.2</v>
      </c>
      <c r="E330" s="38">
        <f>SUM(E30+E116)</f>
        <v>5.2</v>
      </c>
      <c r="F330" s="38"/>
      <c r="G330" s="38"/>
    </row>
    <row r="331" spans="1:7" x14ac:dyDescent="0.25">
      <c r="A331" s="84"/>
      <c r="B331" s="39" t="s">
        <v>23</v>
      </c>
      <c r="C331" s="35"/>
      <c r="D331" s="36">
        <f t="shared" si="43"/>
        <v>10.7</v>
      </c>
      <c r="E331" s="36">
        <f>SUM(E46+E53+E62+E69+E78+E83+E90+E97+E103+E108+E117+E126)</f>
        <v>10.7</v>
      </c>
      <c r="F331" s="36"/>
      <c r="G331" s="36"/>
    </row>
    <row r="332" spans="1:7" x14ac:dyDescent="0.25">
      <c r="A332" s="85" t="s">
        <v>150</v>
      </c>
      <c r="B332" s="85"/>
      <c r="C332" s="40" t="s">
        <v>29</v>
      </c>
      <c r="D332" s="41">
        <f t="shared" ref="D332:D346" si="46">SUM(G332+E332)</f>
        <v>236.59999999999994</v>
      </c>
      <c r="E332" s="41">
        <f t="shared" ref="E332:F332" si="47">SUM(E333+E335)</f>
        <v>232.39999999999995</v>
      </c>
      <c r="F332" s="41">
        <f t="shared" si="47"/>
        <v>44.8</v>
      </c>
      <c r="G332" s="41">
        <f>SUM(G333+G335)</f>
        <v>4.2</v>
      </c>
    </row>
    <row r="333" spans="1:7" x14ac:dyDescent="0.25">
      <c r="A333" s="84"/>
      <c r="B333" s="34" t="s">
        <v>25</v>
      </c>
      <c r="C333" s="35"/>
      <c r="D333" s="36">
        <f t="shared" si="46"/>
        <v>127.19999999999995</v>
      </c>
      <c r="E333" s="36">
        <f>SUM(E334:E334)</f>
        <v>127.19999999999995</v>
      </c>
      <c r="F333" s="36"/>
      <c r="G333" s="36"/>
    </row>
    <row r="334" spans="1:7" x14ac:dyDescent="0.25">
      <c r="A334" s="84"/>
      <c r="B334" s="37" t="s">
        <v>20</v>
      </c>
      <c r="C334" s="43"/>
      <c r="D334" s="38">
        <f t="shared" si="46"/>
        <v>127.19999999999995</v>
      </c>
      <c r="E334" s="38">
        <f>SUM(E31+E47+E54+E63+E70+E79+E84+E91+E104+E118+E127+E302)</f>
        <v>127.19999999999995</v>
      </c>
      <c r="F334" s="38"/>
      <c r="G334" s="38"/>
    </row>
    <row r="335" spans="1:7" x14ac:dyDescent="0.25">
      <c r="A335" s="84"/>
      <c r="B335" s="39" t="s">
        <v>23</v>
      </c>
      <c r="C335" s="35"/>
      <c r="D335" s="36">
        <f t="shared" si="46"/>
        <v>109.4</v>
      </c>
      <c r="E335" s="36">
        <f>SUM(E300+E303)</f>
        <v>105.2</v>
      </c>
      <c r="F335" s="36">
        <f>SUM(F300+F303)</f>
        <v>44.8</v>
      </c>
      <c r="G335" s="36">
        <f>SUM(G300+G303)</f>
        <v>4.2</v>
      </c>
    </row>
    <row r="336" spans="1:7" x14ac:dyDescent="0.25">
      <c r="A336" s="85" t="s">
        <v>151</v>
      </c>
      <c r="B336" s="85"/>
      <c r="C336" s="40" t="s">
        <v>30</v>
      </c>
      <c r="D336" s="41">
        <f t="shared" si="46"/>
        <v>31.5</v>
      </c>
      <c r="E336" s="41">
        <f>SUM(E340+E337)</f>
        <v>31.5</v>
      </c>
      <c r="F336" s="42">
        <f>SUM(F340+F337)</f>
        <v>0</v>
      </c>
      <c r="G336" s="42">
        <f>SUM(G340+G337)</f>
        <v>0</v>
      </c>
    </row>
    <row r="337" spans="1:7" x14ac:dyDescent="0.25">
      <c r="A337" s="84"/>
      <c r="B337" s="34" t="s">
        <v>25</v>
      </c>
      <c r="C337" s="35"/>
      <c r="D337" s="36">
        <f t="shared" si="46"/>
        <v>20.399999999999999</v>
      </c>
      <c r="E337" s="36">
        <f>SUM(E338:E339)</f>
        <v>20.399999999999999</v>
      </c>
      <c r="F337" s="36"/>
      <c r="G337" s="36"/>
    </row>
    <row r="338" spans="1:7" x14ac:dyDescent="0.25">
      <c r="A338" s="84"/>
      <c r="B338" s="37" t="s">
        <v>20</v>
      </c>
      <c r="C338" s="43"/>
      <c r="D338" s="38">
        <f t="shared" si="46"/>
        <v>0.4</v>
      </c>
      <c r="E338" s="38">
        <f>SUM(E305)</f>
        <v>0.4</v>
      </c>
      <c r="F338" s="38"/>
      <c r="G338" s="38"/>
    </row>
    <row r="339" spans="1:7" x14ac:dyDescent="0.25">
      <c r="A339" s="84"/>
      <c r="B339" s="37" t="s">
        <v>9</v>
      </c>
      <c r="C339" s="43"/>
      <c r="D339" s="38">
        <f t="shared" si="46"/>
        <v>20</v>
      </c>
      <c r="E339" s="38">
        <f>SUM(E33)</f>
        <v>20</v>
      </c>
      <c r="F339" s="38"/>
      <c r="G339" s="38"/>
    </row>
    <row r="340" spans="1:7" x14ac:dyDescent="0.25">
      <c r="A340" s="84"/>
      <c r="B340" s="34" t="s">
        <v>152</v>
      </c>
      <c r="C340" s="46"/>
      <c r="D340" s="36">
        <f t="shared" si="46"/>
        <v>11.1</v>
      </c>
      <c r="E340" s="47">
        <f>SUM(E34)</f>
        <v>11.1</v>
      </c>
      <c r="F340" s="48"/>
      <c r="G340" s="48"/>
    </row>
    <row r="341" spans="1:7" x14ac:dyDescent="0.25">
      <c r="A341" s="85" t="s">
        <v>153</v>
      </c>
      <c r="B341" s="85"/>
      <c r="C341" s="40" t="s">
        <v>32</v>
      </c>
      <c r="D341" s="41">
        <f t="shared" si="46"/>
        <v>94.7</v>
      </c>
      <c r="E341" s="41">
        <f>SUM(E342+E345)</f>
        <v>65</v>
      </c>
      <c r="F341" s="42">
        <f>SUM(F342+F345)</f>
        <v>0</v>
      </c>
      <c r="G341" s="41">
        <f>SUM(G342+G345)</f>
        <v>29.7</v>
      </c>
    </row>
    <row r="342" spans="1:7" x14ac:dyDescent="0.25">
      <c r="A342" s="84"/>
      <c r="B342" s="34" t="s">
        <v>19</v>
      </c>
      <c r="C342" s="35"/>
      <c r="D342" s="36">
        <f t="shared" si="46"/>
        <v>36.299999999999997</v>
      </c>
      <c r="E342" s="36">
        <f>SUM(E343:E344)</f>
        <v>6.6</v>
      </c>
      <c r="F342" s="36"/>
      <c r="G342" s="36">
        <f>SUM(G343:G344)</f>
        <v>29.7</v>
      </c>
    </row>
    <row r="343" spans="1:7" x14ac:dyDescent="0.25">
      <c r="A343" s="84"/>
      <c r="B343" s="37" t="s">
        <v>20</v>
      </c>
      <c r="C343" s="43"/>
      <c r="D343" s="38">
        <f t="shared" si="46"/>
        <v>3.6</v>
      </c>
      <c r="E343" s="38">
        <f>SUM(E36)</f>
        <v>3.6</v>
      </c>
      <c r="F343" s="38"/>
      <c r="G343" s="38"/>
    </row>
    <row r="344" spans="1:7" x14ac:dyDescent="0.25">
      <c r="A344" s="84"/>
      <c r="B344" s="37" t="s">
        <v>27</v>
      </c>
      <c r="C344" s="43"/>
      <c r="D344" s="38">
        <f t="shared" si="46"/>
        <v>32.700000000000003</v>
      </c>
      <c r="E344" s="38">
        <f>SUM(E37)</f>
        <v>3</v>
      </c>
      <c r="F344" s="38"/>
      <c r="G344" s="38">
        <f>SUM(G37)</f>
        <v>29.7</v>
      </c>
    </row>
    <row r="345" spans="1:7" x14ac:dyDescent="0.25">
      <c r="A345" s="84"/>
      <c r="B345" s="34" t="s">
        <v>152</v>
      </c>
      <c r="C345" s="46"/>
      <c r="D345" s="36">
        <f t="shared" si="46"/>
        <v>58.4</v>
      </c>
      <c r="E345" s="47">
        <f>SUM(E38)</f>
        <v>58.4</v>
      </c>
      <c r="F345" s="47"/>
      <c r="G345" s="47"/>
    </row>
    <row r="346" spans="1:7" x14ac:dyDescent="0.25">
      <c r="A346" s="85" t="s">
        <v>154</v>
      </c>
      <c r="B346" s="85"/>
      <c r="C346" s="40" t="s">
        <v>33</v>
      </c>
      <c r="D346" s="41">
        <f t="shared" si="46"/>
        <v>24</v>
      </c>
      <c r="E346" s="42">
        <f>SUM(E347+E350)</f>
        <v>0</v>
      </c>
      <c r="F346" s="42">
        <f>SUM(F347+F350)</f>
        <v>0</v>
      </c>
      <c r="G346" s="41">
        <f>SUM(G347+G350)</f>
        <v>24</v>
      </c>
    </row>
    <row r="347" spans="1:7" x14ac:dyDescent="0.25">
      <c r="A347" s="86"/>
      <c r="B347" s="34" t="s">
        <v>25</v>
      </c>
      <c r="C347" s="49"/>
      <c r="D347" s="47">
        <f>SUM(D348)</f>
        <v>24</v>
      </c>
      <c r="E347" s="47"/>
      <c r="F347" s="47"/>
      <c r="G347" s="47">
        <f>SUM(G348)</f>
        <v>24</v>
      </c>
    </row>
    <row r="348" spans="1:7" x14ac:dyDescent="0.25">
      <c r="A348" s="86"/>
      <c r="B348" s="37" t="s">
        <v>27</v>
      </c>
      <c r="C348" s="50"/>
      <c r="D348" s="38">
        <f>SUM(G348+E348)</f>
        <v>24</v>
      </c>
      <c r="E348" s="51"/>
      <c r="F348" s="51"/>
      <c r="G348" s="51">
        <f>SUM(G40)</f>
        <v>24</v>
      </c>
    </row>
    <row r="349" spans="1:7" x14ac:dyDescent="0.25">
      <c r="A349" s="95" t="s">
        <v>160</v>
      </c>
      <c r="B349" s="95"/>
      <c r="C349" s="95"/>
      <c r="D349" s="95"/>
      <c r="E349" s="95"/>
      <c r="F349" s="95"/>
      <c r="G349" s="95"/>
    </row>
  </sheetData>
  <mergeCells count="85">
    <mergeCell ref="A349:G349"/>
    <mergeCell ref="A141:A145"/>
    <mergeCell ref="A64:A70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38"/>
    <mergeCell ref="A41:A47"/>
    <mergeCell ref="A48:A54"/>
    <mergeCell ref="A55:A63"/>
    <mergeCell ref="A109:A118"/>
    <mergeCell ref="A119:A127"/>
    <mergeCell ref="A128:A131"/>
    <mergeCell ref="A132:A135"/>
    <mergeCell ref="A186:A188"/>
    <mergeCell ref="A136:A140"/>
    <mergeCell ref="A71:A79"/>
    <mergeCell ref="A80:A84"/>
    <mergeCell ref="A92:A97"/>
    <mergeCell ref="A98:A104"/>
    <mergeCell ref="A105:A108"/>
    <mergeCell ref="A85:A91"/>
    <mergeCell ref="A167:A169"/>
    <mergeCell ref="A170:A172"/>
    <mergeCell ref="A173:A175"/>
    <mergeCell ref="A176:A180"/>
    <mergeCell ref="A181:A185"/>
    <mergeCell ref="A146:A150"/>
    <mergeCell ref="A240:A241"/>
    <mergeCell ref="A194:A196"/>
    <mergeCell ref="A197:A202"/>
    <mergeCell ref="A203:A207"/>
    <mergeCell ref="A213:A217"/>
    <mergeCell ref="A218:A220"/>
    <mergeCell ref="A221:A223"/>
    <mergeCell ref="A224:A228"/>
    <mergeCell ref="A229:A231"/>
    <mergeCell ref="A232:A236"/>
    <mergeCell ref="A237:A239"/>
    <mergeCell ref="A189:A193"/>
    <mergeCell ref="A151:A155"/>
    <mergeCell ref="A156:A161"/>
    <mergeCell ref="A162:A166"/>
    <mergeCell ref="A286:A290"/>
    <mergeCell ref="A242:A246"/>
    <mergeCell ref="A247:A251"/>
    <mergeCell ref="A252:A256"/>
    <mergeCell ref="A257:A259"/>
    <mergeCell ref="A260:A262"/>
    <mergeCell ref="A263:A267"/>
    <mergeCell ref="A268:A271"/>
    <mergeCell ref="A272:A274"/>
    <mergeCell ref="A278:A282"/>
    <mergeCell ref="A283:A285"/>
    <mergeCell ref="A275:A277"/>
    <mergeCell ref="A326:B326"/>
    <mergeCell ref="A291:A295"/>
    <mergeCell ref="A296:A298"/>
    <mergeCell ref="A299:A300"/>
    <mergeCell ref="A301:A303"/>
    <mergeCell ref="A306:B306"/>
    <mergeCell ref="A307:B307"/>
    <mergeCell ref="A342:A345"/>
    <mergeCell ref="A346:B346"/>
    <mergeCell ref="A347:A348"/>
    <mergeCell ref="A208:A212"/>
    <mergeCell ref="A304:A305"/>
    <mergeCell ref="A327:A331"/>
    <mergeCell ref="A332:B332"/>
    <mergeCell ref="A333:A335"/>
    <mergeCell ref="A336:B336"/>
    <mergeCell ref="A337:A340"/>
    <mergeCell ref="A341:B341"/>
    <mergeCell ref="A308:A311"/>
    <mergeCell ref="A312:B312"/>
    <mergeCell ref="A313:A318"/>
    <mergeCell ref="A319:B319"/>
    <mergeCell ref="A320:A325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2018-05-30T10:16:14Z</dcterms:modified>
</cp:coreProperties>
</file>