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dokumentai\"/>
    </mc:Choice>
  </mc:AlternateContent>
  <bookViews>
    <workbookView xWindow="0" yWindow="0" windowWidth="28770" windowHeight="11760"/>
  </bookViews>
  <sheets>
    <sheet name="Lapas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04" i="1" l="1"/>
  <c r="G304" i="1"/>
  <c r="E302" i="1"/>
  <c r="E296" i="1"/>
  <c r="G296" i="1"/>
  <c r="E298" i="1"/>
  <c r="G298" i="1"/>
  <c r="E39" i="1" l="1"/>
  <c r="E38" i="1" s="1"/>
  <c r="F289" i="1" l="1"/>
  <c r="E291" i="1"/>
  <c r="E290" i="1" s="1"/>
  <c r="E292" i="1"/>
  <c r="D69" i="1"/>
  <c r="G292" i="1"/>
  <c r="G290" i="1" s="1"/>
  <c r="G297" i="1" l="1"/>
  <c r="E299" i="1"/>
  <c r="G303" i="1"/>
  <c r="E306" i="1"/>
  <c r="E311" i="1"/>
  <c r="E310" i="1"/>
  <c r="G310" i="1"/>
  <c r="E309" i="1"/>
  <c r="G309" i="1"/>
  <c r="E315" i="1"/>
  <c r="F316" i="1"/>
  <c r="F313" i="1" s="1"/>
  <c r="G316" i="1"/>
  <c r="E320" i="1"/>
  <c r="E319" i="1"/>
  <c r="F15" i="1"/>
  <c r="E29" i="1"/>
  <c r="D30" i="1"/>
  <c r="D29" i="1" s="1"/>
  <c r="D31" i="1"/>
  <c r="G329" i="1"/>
  <c r="E325" i="1"/>
  <c r="G293" i="1"/>
  <c r="D37" i="1"/>
  <c r="D36" i="1" s="1"/>
  <c r="G36" i="1"/>
  <c r="D287" i="1"/>
  <c r="F260" i="1"/>
  <c r="G260" i="1"/>
  <c r="D263" i="1"/>
  <c r="D262" i="1"/>
  <c r="E261" i="1"/>
  <c r="D261" i="1" s="1"/>
  <c r="E257" i="1"/>
  <c r="D259" i="1"/>
  <c r="F250" i="1"/>
  <c r="G250" i="1"/>
  <c r="E251" i="1"/>
  <c r="E250" i="1" s="1"/>
  <c r="D252" i="1"/>
  <c r="D253" i="1"/>
  <c r="F234" i="1"/>
  <c r="G234" i="1"/>
  <c r="E235" i="1"/>
  <c r="E234" i="1" s="1"/>
  <c r="D236" i="1"/>
  <c r="D237" i="1"/>
  <c r="E209" i="1"/>
  <c r="E208" i="1" s="1"/>
  <c r="D211" i="1"/>
  <c r="D210" i="1"/>
  <c r="E202" i="1"/>
  <c r="F192" i="1"/>
  <c r="E193" i="1"/>
  <c r="E192" i="1" s="1"/>
  <c r="G193" i="1"/>
  <c r="G192" i="1" s="1"/>
  <c r="D194" i="1"/>
  <c r="D195" i="1"/>
  <c r="F182" i="1"/>
  <c r="G182" i="1"/>
  <c r="D185" i="1"/>
  <c r="D184" i="1"/>
  <c r="E183" i="1"/>
  <c r="D183" i="1" s="1"/>
  <c r="G162" i="1"/>
  <c r="F133" i="1"/>
  <c r="G133" i="1"/>
  <c r="D137" i="1"/>
  <c r="G125" i="1"/>
  <c r="G112" i="1"/>
  <c r="G111" i="1" s="1"/>
  <c r="D114" i="1"/>
  <c r="D113" i="1"/>
  <c r="G103" i="1"/>
  <c r="G91" i="1"/>
  <c r="F85" i="1"/>
  <c r="D88" i="1"/>
  <c r="E86" i="1"/>
  <c r="E85" i="1" s="1"/>
  <c r="G86" i="1"/>
  <c r="G85" i="1" s="1"/>
  <c r="D87" i="1"/>
  <c r="F78" i="1"/>
  <c r="D84" i="1"/>
  <c r="G80" i="1"/>
  <c r="G78" i="1" s="1"/>
  <c r="F66" i="1"/>
  <c r="E67" i="1"/>
  <c r="E66" i="1" s="1"/>
  <c r="G67" i="1"/>
  <c r="G66" i="1" s="1"/>
  <c r="D68" i="1"/>
  <c r="G59" i="1"/>
  <c r="E61" i="1"/>
  <c r="D63" i="1"/>
  <c r="D62" i="1"/>
  <c r="E51" i="1"/>
  <c r="D53" i="1"/>
  <c r="D52" i="1"/>
  <c r="G301" i="1" l="1"/>
  <c r="E260" i="1"/>
  <c r="E182" i="1"/>
  <c r="G39" i="1"/>
  <c r="G38" i="1" s="1"/>
  <c r="D40" i="1"/>
  <c r="D41" i="1"/>
  <c r="E23" i="1" l="1"/>
  <c r="G23" i="1"/>
  <c r="D27" i="1"/>
  <c r="E21" i="1" l="1"/>
  <c r="E305" i="1" s="1"/>
  <c r="E301" i="1" s="1"/>
  <c r="G18" i="1"/>
  <c r="D18" i="1" s="1"/>
  <c r="D20" i="1"/>
  <c r="G286" i="1"/>
  <c r="F286" i="1"/>
  <c r="E286" i="1"/>
  <c r="D286" i="1" l="1"/>
  <c r="E327" i="1"/>
  <c r="F327" i="1"/>
  <c r="E326" i="1"/>
  <c r="D326" i="1" s="1"/>
  <c r="G325" i="1"/>
  <c r="D325" i="1" s="1"/>
  <c r="E324" i="1"/>
  <c r="E323" i="1" s="1"/>
  <c r="F322" i="1"/>
  <c r="E321" i="1"/>
  <c r="D321" i="1" s="1"/>
  <c r="D320" i="1"/>
  <c r="E318" i="1"/>
  <c r="F317" i="1"/>
  <c r="E316" i="1"/>
  <c r="D316" i="1" s="1"/>
  <c r="D315" i="1"/>
  <c r="G313" i="1"/>
  <c r="E312" i="1"/>
  <c r="D312" i="1" s="1"/>
  <c r="D310" i="1"/>
  <c r="F307" i="1"/>
  <c r="D306" i="1"/>
  <c r="D302" i="1"/>
  <c r="F300" i="1"/>
  <c r="D299" i="1"/>
  <c r="D297" i="1"/>
  <c r="E295" i="1"/>
  <c r="F294" i="1"/>
  <c r="E293" i="1"/>
  <c r="G289" i="1"/>
  <c r="D285" i="1"/>
  <c r="D284" i="1"/>
  <c r="G283" i="1"/>
  <c r="F283" i="1"/>
  <c r="D282" i="1"/>
  <c r="G281" i="1"/>
  <c r="F281" i="1"/>
  <c r="E281" i="1"/>
  <c r="D280" i="1"/>
  <c r="D279" i="1"/>
  <c r="G278" i="1"/>
  <c r="F278" i="1"/>
  <c r="E278" i="1"/>
  <c r="D277" i="1"/>
  <c r="D276" i="1"/>
  <c r="D275" i="1"/>
  <c r="E274" i="1"/>
  <c r="E273" i="1" s="1"/>
  <c r="G273" i="1"/>
  <c r="F273" i="1"/>
  <c r="D272" i="1"/>
  <c r="D271" i="1"/>
  <c r="D270" i="1"/>
  <c r="G269" i="1"/>
  <c r="G268" i="1" s="1"/>
  <c r="E269" i="1"/>
  <c r="E268" i="1" s="1"/>
  <c r="F268" i="1"/>
  <c r="D267" i="1"/>
  <c r="D266" i="1"/>
  <c r="G265" i="1"/>
  <c r="F265" i="1"/>
  <c r="E265" i="1"/>
  <c r="D264" i="1"/>
  <c r="D258" i="1"/>
  <c r="G257" i="1"/>
  <c r="F257" i="1"/>
  <c r="D256" i="1"/>
  <c r="G254" i="1"/>
  <c r="F254" i="1"/>
  <c r="E254" i="1"/>
  <c r="D251" i="1"/>
  <c r="D249" i="1"/>
  <c r="D248" i="1"/>
  <c r="D303" i="1" s="1"/>
  <c r="D247" i="1"/>
  <c r="G246" i="1"/>
  <c r="E246" i="1"/>
  <c r="E245" i="1" s="1"/>
  <c r="F245" i="1"/>
  <c r="D244" i="1"/>
  <c r="G242" i="1"/>
  <c r="E242" i="1"/>
  <c r="F242" i="1"/>
  <c r="D241" i="1"/>
  <c r="D240" i="1"/>
  <c r="G239" i="1"/>
  <c r="F239" i="1"/>
  <c r="D238" i="1"/>
  <c r="D235" i="1"/>
  <c r="D233" i="1"/>
  <c r="E231" i="1"/>
  <c r="F231" i="1"/>
  <c r="D230" i="1"/>
  <c r="D229" i="1"/>
  <c r="D228" i="1"/>
  <c r="E227" i="1"/>
  <c r="E226" i="1" s="1"/>
  <c r="F226" i="1"/>
  <c r="D225" i="1"/>
  <c r="G224" i="1"/>
  <c r="F224" i="1"/>
  <c r="E224" i="1"/>
  <c r="D223" i="1"/>
  <c r="D222" i="1"/>
  <c r="G221" i="1"/>
  <c r="F221" i="1"/>
  <c r="E221" i="1"/>
  <c r="D220" i="1"/>
  <c r="D219" i="1"/>
  <c r="D218" i="1"/>
  <c r="G217" i="1"/>
  <c r="E217" i="1"/>
  <c r="E216" i="1" s="1"/>
  <c r="F216" i="1"/>
  <c r="D215" i="1"/>
  <c r="D214" i="1"/>
  <c r="G213" i="1"/>
  <c r="F213" i="1"/>
  <c r="D212" i="1"/>
  <c r="D209" i="1"/>
  <c r="G208" i="1"/>
  <c r="F208" i="1"/>
  <c r="D207" i="1"/>
  <c r="D206" i="1"/>
  <c r="G205" i="1"/>
  <c r="F205" i="1"/>
  <c r="E205" i="1"/>
  <c r="D204" i="1"/>
  <c r="D203" i="1"/>
  <c r="G202" i="1"/>
  <c r="F202" i="1"/>
  <c r="D201" i="1"/>
  <c r="D200" i="1"/>
  <c r="D199" i="1"/>
  <c r="E198" i="1"/>
  <c r="E197" i="1" s="1"/>
  <c r="F197" i="1"/>
  <c r="D196" i="1"/>
  <c r="D193" i="1"/>
  <c r="D191" i="1"/>
  <c r="D190" i="1"/>
  <c r="D189" i="1"/>
  <c r="G188" i="1"/>
  <c r="G187" i="1" s="1"/>
  <c r="E188" i="1"/>
  <c r="E187" i="1" s="1"/>
  <c r="F187" i="1"/>
  <c r="D186" i="1"/>
  <c r="D181" i="1"/>
  <c r="D180" i="1"/>
  <c r="G179" i="1"/>
  <c r="F179" i="1"/>
  <c r="D178" i="1"/>
  <c r="D177" i="1"/>
  <c r="D176" i="1"/>
  <c r="G174" i="1"/>
  <c r="E175" i="1"/>
  <c r="E174" i="1" s="1"/>
  <c r="F174" i="1"/>
  <c r="D173" i="1"/>
  <c r="E171" i="1"/>
  <c r="F171" i="1"/>
  <c r="D170" i="1"/>
  <c r="D169" i="1"/>
  <c r="D168" i="1"/>
  <c r="G166" i="1"/>
  <c r="E167" i="1"/>
  <c r="E166" i="1" s="1"/>
  <c r="F166" i="1"/>
  <c r="D165" i="1"/>
  <c r="D164" i="1"/>
  <c r="D163" i="1"/>
  <c r="E162" i="1"/>
  <c r="D162" i="1" s="1"/>
  <c r="G161" i="1"/>
  <c r="F161" i="1"/>
  <c r="D160" i="1"/>
  <c r="D159" i="1"/>
  <c r="G158" i="1"/>
  <c r="F158" i="1"/>
  <c r="D157" i="1"/>
  <c r="D156" i="1"/>
  <c r="G155" i="1"/>
  <c r="F155" i="1"/>
  <c r="E155" i="1"/>
  <c r="D154" i="1"/>
  <c r="D153" i="1"/>
  <c r="G152" i="1"/>
  <c r="F152" i="1"/>
  <c r="E152" i="1"/>
  <c r="D151" i="1"/>
  <c r="G150" i="1"/>
  <c r="F150" i="1"/>
  <c r="D149" i="1"/>
  <c r="D148" i="1"/>
  <c r="D147" i="1"/>
  <c r="E146" i="1"/>
  <c r="E145" i="1" s="1"/>
  <c r="G145" i="1"/>
  <c r="F145" i="1"/>
  <c r="D144" i="1"/>
  <c r="E142" i="1"/>
  <c r="F142" i="1"/>
  <c r="D141" i="1"/>
  <c r="D140" i="1"/>
  <c r="E139" i="1"/>
  <c r="E138" i="1" s="1"/>
  <c r="F138" i="1"/>
  <c r="D136" i="1"/>
  <c r="D135" i="1"/>
  <c r="E134" i="1"/>
  <c r="D132" i="1"/>
  <c r="D131" i="1"/>
  <c r="D130" i="1"/>
  <c r="E129" i="1"/>
  <c r="E128" i="1" s="1"/>
  <c r="F128" i="1"/>
  <c r="D127" i="1"/>
  <c r="D126" i="1"/>
  <c r="E125" i="1"/>
  <c r="D125" i="1" s="1"/>
  <c r="G124" i="1"/>
  <c r="F124" i="1"/>
  <c r="D123" i="1"/>
  <c r="D122" i="1"/>
  <c r="E121" i="1"/>
  <c r="D121" i="1" s="1"/>
  <c r="G120" i="1"/>
  <c r="F120" i="1"/>
  <c r="D119" i="1"/>
  <c r="D118" i="1"/>
  <c r="D117" i="1"/>
  <c r="D116" i="1"/>
  <c r="E115" i="1"/>
  <c r="E111" i="1" s="1"/>
  <c r="D112" i="1"/>
  <c r="F111" i="1"/>
  <c r="D110" i="1"/>
  <c r="D109" i="1"/>
  <c r="D108" i="1"/>
  <c r="D107" i="1"/>
  <c r="G106" i="1"/>
  <c r="G102" i="1" s="1"/>
  <c r="E106" i="1"/>
  <c r="D105" i="1"/>
  <c r="D104" i="1"/>
  <c r="E103" i="1"/>
  <c r="D103" i="1" s="1"/>
  <c r="F102" i="1"/>
  <c r="D101" i="1"/>
  <c r="D100" i="1"/>
  <c r="D99" i="1"/>
  <c r="G98" i="1"/>
  <c r="F98" i="1"/>
  <c r="E98" i="1"/>
  <c r="D97" i="1"/>
  <c r="D96" i="1"/>
  <c r="D95" i="1"/>
  <c r="D94" i="1"/>
  <c r="D93" i="1"/>
  <c r="E92" i="1"/>
  <c r="D92" i="1" s="1"/>
  <c r="F91" i="1"/>
  <c r="D90" i="1"/>
  <c r="D86" i="1"/>
  <c r="D83" i="1"/>
  <c r="D82" i="1"/>
  <c r="D81" i="1"/>
  <c r="E80" i="1"/>
  <c r="D79" i="1"/>
  <c r="D77" i="1"/>
  <c r="D76" i="1"/>
  <c r="D75" i="1"/>
  <c r="D74" i="1"/>
  <c r="G73" i="1"/>
  <c r="F73" i="1"/>
  <c r="E73" i="1"/>
  <c r="D72" i="1"/>
  <c r="D71" i="1"/>
  <c r="D67" i="1"/>
  <c r="D65" i="1"/>
  <c r="D64" i="1"/>
  <c r="D61" i="1"/>
  <c r="D60" i="1"/>
  <c r="F59" i="1"/>
  <c r="E59" i="1"/>
  <c r="D58" i="1"/>
  <c r="D57" i="1"/>
  <c r="D56" i="1"/>
  <c r="D55" i="1"/>
  <c r="G54" i="1"/>
  <c r="G50" i="1" s="1"/>
  <c r="E54" i="1"/>
  <c r="E50" i="1" s="1"/>
  <c r="D51" i="1"/>
  <c r="F50" i="1"/>
  <c r="D49" i="1"/>
  <c r="D48" i="1"/>
  <c r="D47" i="1"/>
  <c r="D46" i="1"/>
  <c r="G45" i="1"/>
  <c r="F45" i="1"/>
  <c r="E45" i="1"/>
  <c r="D44" i="1"/>
  <c r="D43" i="1"/>
  <c r="D42" i="1"/>
  <c r="F38" i="1"/>
  <c r="D35" i="1"/>
  <c r="D34" i="1"/>
  <c r="D33" i="1"/>
  <c r="G32" i="1"/>
  <c r="G15" i="1" s="1"/>
  <c r="E32" i="1"/>
  <c r="E15" i="1" s="1"/>
  <c r="D28" i="1"/>
  <c r="D26" i="1"/>
  <c r="D25" i="1"/>
  <c r="D24" i="1"/>
  <c r="D22" i="1"/>
  <c r="D21" i="1"/>
  <c r="D305" i="1" s="1"/>
  <c r="D19" i="1"/>
  <c r="D17" i="1"/>
  <c r="D16" i="1"/>
  <c r="D14" i="1"/>
  <c r="G13" i="1"/>
  <c r="F13" i="1"/>
  <c r="E13" i="1"/>
  <c r="D291" i="1" l="1"/>
  <c r="D293" i="1"/>
  <c r="E289" i="1"/>
  <c r="D134" i="1"/>
  <c r="E133" i="1"/>
  <c r="D133" i="1" s="1"/>
  <c r="D80" i="1"/>
  <c r="E78" i="1"/>
  <c r="D78" i="1" s="1"/>
  <c r="D255" i="1"/>
  <c r="E283" i="1"/>
  <c r="D283" i="1" s="1"/>
  <c r="D324" i="1"/>
  <c r="D254" i="1"/>
  <c r="D227" i="1"/>
  <c r="E150" i="1"/>
  <c r="D150" i="1" s="1"/>
  <c r="D292" i="1"/>
  <c r="D155" i="1"/>
  <c r="D59" i="1"/>
  <c r="D260" i="1"/>
  <c r="D274" i="1"/>
  <c r="D281" i="1"/>
  <c r="D146" i="1"/>
  <c r="D224" i="1"/>
  <c r="D139" i="1"/>
  <c r="E179" i="1"/>
  <c r="D179" i="1" s="1"/>
  <c r="D187" i="1"/>
  <c r="G226" i="1"/>
  <c r="D226" i="1" s="1"/>
  <c r="D50" i="1"/>
  <c r="D73" i="1"/>
  <c r="D182" i="1"/>
  <c r="D188" i="1"/>
  <c r="D192" i="1"/>
  <c r="D250" i="1"/>
  <c r="E308" i="1"/>
  <c r="E307" i="1" s="1"/>
  <c r="E91" i="1"/>
  <c r="D91" i="1" s="1"/>
  <c r="D172" i="1"/>
  <c r="D246" i="1"/>
  <c r="E322" i="1"/>
  <c r="D23" i="1"/>
  <c r="G138" i="1"/>
  <c r="D138" i="1" s="1"/>
  <c r="D145" i="1"/>
  <c r="D175" i="1"/>
  <c r="E213" i="1"/>
  <c r="D213" i="1" s="1"/>
  <c r="D221" i="1"/>
  <c r="G295" i="1"/>
  <c r="D295" i="1" s="1"/>
  <c r="D311" i="1"/>
  <c r="E317" i="1"/>
  <c r="D319" i="1"/>
  <c r="D143" i="1"/>
  <c r="E158" i="1"/>
  <c r="D158" i="1" s="1"/>
  <c r="D198" i="1"/>
  <c r="D202" i="1"/>
  <c r="D234" i="1"/>
  <c r="G323" i="1"/>
  <c r="D323" i="1" s="1"/>
  <c r="D329" i="1"/>
  <c r="D328" i="1" s="1"/>
  <c r="D268" i="1"/>
  <c r="G328" i="1"/>
  <c r="G327" i="1" s="1"/>
  <c r="D327" i="1" s="1"/>
  <c r="D13" i="1"/>
  <c r="D45" i="1"/>
  <c r="D70" i="1"/>
  <c r="D115" i="1"/>
  <c r="D152" i="1"/>
  <c r="D167" i="1"/>
  <c r="G171" i="1"/>
  <c r="D171" i="1" s="1"/>
  <c r="D174" i="1"/>
  <c r="D208" i="1"/>
  <c r="D243" i="1"/>
  <c r="G245" i="1"/>
  <c r="D245" i="1" s="1"/>
  <c r="D265" i="1"/>
  <c r="D296" i="1"/>
  <c r="D298" i="1"/>
  <c r="F288" i="1"/>
  <c r="D66" i="1"/>
  <c r="D98" i="1"/>
  <c r="D111" i="1"/>
  <c r="D166" i="1"/>
  <c r="D205" i="1"/>
  <c r="D242" i="1"/>
  <c r="D269" i="1"/>
  <c r="D273" i="1"/>
  <c r="D129" i="1"/>
  <c r="G128" i="1"/>
  <c r="D128" i="1" s="1"/>
  <c r="D217" i="1"/>
  <c r="G216" i="1"/>
  <c r="D216" i="1" s="1"/>
  <c r="D232" i="1"/>
  <c r="G231" i="1"/>
  <c r="D231" i="1" s="1"/>
  <c r="D32" i="1"/>
  <c r="D89" i="1"/>
  <c r="E102" i="1"/>
  <c r="D102" i="1" s="1"/>
  <c r="E120" i="1"/>
  <c r="D120" i="1" s="1"/>
  <c r="D304" i="1"/>
  <c r="D85" i="1"/>
  <c r="E161" i="1"/>
  <c r="D161" i="1" s="1"/>
  <c r="G197" i="1"/>
  <c r="D197" i="1" s="1"/>
  <c r="E239" i="1"/>
  <c r="D239" i="1" s="1"/>
  <c r="D257" i="1"/>
  <c r="D278" i="1"/>
  <c r="D309" i="1"/>
  <c r="G308" i="1"/>
  <c r="E314" i="1"/>
  <c r="E313" i="1" s="1"/>
  <c r="D54" i="1"/>
  <c r="D106" i="1"/>
  <c r="E124" i="1"/>
  <c r="D124" i="1" s="1"/>
  <c r="G142" i="1"/>
  <c r="D142" i="1" s="1"/>
  <c r="E294" i="1"/>
  <c r="E300" i="1"/>
  <c r="D290" i="1" l="1"/>
  <c r="D289" i="1" s="1"/>
  <c r="G322" i="1"/>
  <c r="D322" i="1" s="1"/>
  <c r="D15" i="1"/>
  <c r="G294" i="1"/>
  <c r="D294" i="1" s="1"/>
  <c r="D314" i="1"/>
  <c r="G307" i="1"/>
  <c r="D307" i="1" s="1"/>
  <c r="D308" i="1"/>
  <c r="D318" i="1"/>
  <c r="G317" i="1"/>
  <c r="D301" i="1"/>
  <c r="G300" i="1"/>
  <c r="D300" i="1" s="1"/>
  <c r="D317" i="1" l="1"/>
  <c r="G288" i="1"/>
  <c r="E288" i="1"/>
  <c r="D313" i="1"/>
  <c r="D288" i="1" l="1"/>
  <c r="D39" i="1" l="1"/>
  <c r="D38" i="1"/>
</calcChain>
</file>

<file path=xl/sharedStrings.xml><?xml version="1.0" encoding="utf-8"?>
<sst xmlns="http://schemas.openxmlformats.org/spreadsheetml/2006/main" count="536" uniqueCount="162">
  <si>
    <t>PATVIRTINTA</t>
  </si>
  <si>
    <t>Panevėžio rajono savivaldybės tarybos</t>
  </si>
  <si>
    <t xml:space="preserve"> 5 priedas</t>
  </si>
  <si>
    <t>(tūkst.Eur)</t>
  </si>
  <si>
    <t>Eil.
Nr.</t>
  </si>
  <si>
    <t>Asignavimų valdytojas</t>
  </si>
  <si>
    <t>Programos kodas</t>
  </si>
  <si>
    <t>Iš viso</t>
  </si>
  <si>
    <t>Iš jų</t>
  </si>
  <si>
    <t>išlaidoms</t>
  </si>
  <si>
    <t>turtui</t>
  </si>
  <si>
    <t>iš viso</t>
  </si>
  <si>
    <t>iš jų darbo
užmokesčiui</t>
  </si>
  <si>
    <t>1.</t>
  </si>
  <si>
    <t>Savivaldybės kontrolės ir audito tarnyba, iš viso</t>
  </si>
  <si>
    <t>savivaldybės biudžeto lėšų likutis trumpalaikiams įsiskolinimams dengti</t>
  </si>
  <si>
    <t>01</t>
  </si>
  <si>
    <t>2.</t>
  </si>
  <si>
    <t>Savivaldybės administracija, iš viso</t>
  </si>
  <si>
    <t>savivaldybės biudžeto lėšų likutis</t>
  </si>
  <si>
    <t>trumpalaikiams įsiskolinimams dengti</t>
  </si>
  <si>
    <t>ES projekto vykdymui</t>
  </si>
  <si>
    <t>ilgalaikiam materialiajam turtui kurti, įsigyti, remontuoti</t>
  </si>
  <si>
    <t>įstaigos pajamų lėšų likutis</t>
  </si>
  <si>
    <t>02</t>
  </si>
  <si>
    <t xml:space="preserve">savivaldybės biudžeto lėšų likutis </t>
  </si>
  <si>
    <t>03</t>
  </si>
  <si>
    <t>ES projektų vykdymui</t>
  </si>
  <si>
    <t>04</t>
  </si>
  <si>
    <t>05</t>
  </si>
  <si>
    <t>06</t>
  </si>
  <si>
    <t>aplinkos apsaugos rėmimo specialiosios programos likutis</t>
  </si>
  <si>
    <t>07</t>
  </si>
  <si>
    <t>08</t>
  </si>
  <si>
    <t>3.</t>
  </si>
  <si>
    <t>Karsakiškio seniūnija, iš viso</t>
  </si>
  <si>
    <t>4.</t>
  </si>
  <si>
    <t>Krekenavos seniūnija, iš viso</t>
  </si>
  <si>
    <t>5.</t>
  </si>
  <si>
    <t>Miežiškių seniūnija, iš viso</t>
  </si>
  <si>
    <t>6.</t>
  </si>
  <si>
    <t>Naujamiesčio seniūnija, iš viso</t>
  </si>
  <si>
    <t>7.</t>
  </si>
  <si>
    <t>Paįstrio seniūnija, iš viso</t>
  </si>
  <si>
    <t>8.</t>
  </si>
  <si>
    <t>Panevėžio seniūnija, iš viso</t>
  </si>
  <si>
    <t>9.</t>
  </si>
  <si>
    <t>Raguvos seniūnija, iš viso</t>
  </si>
  <si>
    <t>10.</t>
  </si>
  <si>
    <t>Ramygalos seniūnija, iš viso</t>
  </si>
  <si>
    <t>11.</t>
  </si>
  <si>
    <t>Smilgių seniūnija, iš viso</t>
  </si>
  <si>
    <t>12.</t>
  </si>
  <si>
    <t>Upytės seniūnija, iš viso</t>
  </si>
  <si>
    <t>13.</t>
  </si>
  <si>
    <t>Vadoklių seniūnija, iš viso</t>
  </si>
  <si>
    <t>14.</t>
  </si>
  <si>
    <t>Velžio seniūnija, iš viso</t>
  </si>
  <si>
    <t>15.</t>
  </si>
  <si>
    <t>Krekenavos Mykolo Antanaičio gimnazija, iš viso</t>
  </si>
  <si>
    <t>16.</t>
  </si>
  <si>
    <t>Naujamiesčio gimnazija, iš viso</t>
  </si>
  <si>
    <t>17.</t>
  </si>
  <si>
    <t>Paįstrio Juozo Zikaro gimnazija, iš viso</t>
  </si>
  <si>
    <t>18.</t>
  </si>
  <si>
    <t>Raguvos gimnazija, iš viso</t>
  </si>
  <si>
    <t>19.</t>
  </si>
  <si>
    <t>Ramygalos gimnazija, iš viso</t>
  </si>
  <si>
    <t>20.</t>
  </si>
  <si>
    <t>Smilgių gimnazija, iš viso</t>
  </si>
  <si>
    <t>21.</t>
  </si>
  <si>
    <t>Velžio gimnazija, iš viso</t>
  </si>
  <si>
    <t>22.</t>
  </si>
  <si>
    <t>Berčiūnų pagrindinė mokykla, iš viso</t>
  </si>
  <si>
    <t>23.</t>
  </si>
  <si>
    <t>Dembavos progimnazija, iš viso</t>
  </si>
  <si>
    <t>24.</t>
  </si>
  <si>
    <t>25.</t>
  </si>
  <si>
    <t>Karsakiškio Strazdelio pagrindinė mokykla, iš viso</t>
  </si>
  <si>
    <t>26.</t>
  </si>
  <si>
    <t>Linkaučių pagrindinė mokykla, iš viso</t>
  </si>
  <si>
    <t>27.</t>
  </si>
  <si>
    <t>Miežiškių pagrindinė mokykla, iš viso</t>
  </si>
  <si>
    <t>28.</t>
  </si>
  <si>
    <t>Paliūniškio pagrindinė mokykla, iš viso</t>
  </si>
  <si>
    <t>29.</t>
  </si>
  <si>
    <t>Upytės Antano Belazaro pagrindinė mokykla, iš viso</t>
  </si>
  <si>
    <t>30.</t>
  </si>
  <si>
    <t>Vadoklių pagrindinė mokykla, iš viso</t>
  </si>
  <si>
    <t>31.</t>
  </si>
  <si>
    <t>Žibartonių pagrindinė mokykla, iš viso</t>
  </si>
  <si>
    <t>32.</t>
  </si>
  <si>
    <t>Bernatonių mokykla-darželis, iš viso</t>
  </si>
  <si>
    <t>33.</t>
  </si>
  <si>
    <t>Pažagienių mokykla-darželis, iš viso</t>
  </si>
  <si>
    <t>34.</t>
  </si>
  <si>
    <t>Piniavos mokykla-darželis, iš viso</t>
  </si>
  <si>
    <t>35.</t>
  </si>
  <si>
    <t>Dembavos lopšelis-darželis „Smalsutis", iš viso</t>
  </si>
  <si>
    <t>36.</t>
  </si>
  <si>
    <t>Krekenavos lopšelis-darželis „Sigutė", iš viso</t>
  </si>
  <si>
    <t>37.</t>
  </si>
  <si>
    <t>Naujamiesčio lopšelis-darželis „Bitutė“, iš viso</t>
  </si>
  <si>
    <t>38.</t>
  </si>
  <si>
    <t>Raguvos lopšelis-darželis „Skruzdėliukas“, iš viso</t>
  </si>
  <si>
    <t>39.</t>
  </si>
  <si>
    <t>Ramygalos lopšelis-darželis „Gandriukas“, iš viso</t>
  </si>
  <si>
    <t>40.</t>
  </si>
  <si>
    <t>Velžio lopšelis-darželis, iš viso</t>
  </si>
  <si>
    <t>41.</t>
  </si>
  <si>
    <t>Švietimo centras, iš viso</t>
  </si>
  <si>
    <t>42.</t>
  </si>
  <si>
    <t>Pedagoginė psichologinė tarnyba, iš viso</t>
  </si>
  <si>
    <t>43.</t>
  </si>
  <si>
    <t>Muzikos mokykla, iš viso</t>
  </si>
  <si>
    <t>44.</t>
  </si>
  <si>
    <t>Viešoji biblioteka, iš viso</t>
  </si>
  <si>
    <t>45.</t>
  </si>
  <si>
    <t>Ėriškių kultūros centras, iš viso</t>
  </si>
  <si>
    <t>46.</t>
  </si>
  <si>
    <t>Krekenavos kultūros centras, iš viso</t>
  </si>
  <si>
    <t>47.</t>
  </si>
  <si>
    <t>Liūdynės kultūros centras, iš viso</t>
  </si>
  <si>
    <t>48.</t>
  </si>
  <si>
    <t>Miežiškių kultūros centras, iš viso</t>
  </si>
  <si>
    <t>49.</t>
  </si>
  <si>
    <t>Naujamiesčio kultūros centras-dailės galerija, iš viso</t>
  </si>
  <si>
    <t>50.</t>
  </si>
  <si>
    <t>Paįstrio kultūros centras, iš viso</t>
  </si>
  <si>
    <t>51.</t>
  </si>
  <si>
    <t>Raguvos kultūros centras, iš viso</t>
  </si>
  <si>
    <t>52.</t>
  </si>
  <si>
    <t>Ramygalos kultūros centras, iš viso</t>
  </si>
  <si>
    <t>53.</t>
  </si>
  <si>
    <t>Smilgių kultūros centras, iš viso</t>
  </si>
  <si>
    <t>54.</t>
  </si>
  <si>
    <t>Šilagalio kultūros centras, iš viso</t>
  </si>
  <si>
    <t>55.</t>
  </si>
  <si>
    <t>Tiltagalių kultūros centras, iš viso</t>
  </si>
  <si>
    <t>56.</t>
  </si>
  <si>
    <t>Vadoklių kultūros centras, iš viso</t>
  </si>
  <si>
    <t>57.</t>
  </si>
  <si>
    <t>Rajono socialinių paslaugų centras, iš viso</t>
  </si>
  <si>
    <t>58.</t>
  </si>
  <si>
    <t>Vaikų globos namai, iš viso</t>
  </si>
  <si>
    <t xml:space="preserve">Iš viso </t>
  </si>
  <si>
    <t>Savivaldybės valdymo programa</t>
  </si>
  <si>
    <t>Ugdymo proceso ir kokybiškos ugdymosi aplinkos užtikrinimo programa</t>
  </si>
  <si>
    <t>Aktyvaus bendruomenės gyvenimo skatinimo programa</t>
  </si>
  <si>
    <t>Rajono infrastruktūros priežiūros, modernizavimo ir plėtros programa</t>
  </si>
  <si>
    <t>Socialinės atskirties mažinimo programa</t>
  </si>
  <si>
    <t>Sveikatos apsaugos programa</t>
  </si>
  <si>
    <t>aplinkos apsaugos rėmimo specialiosios programos lėšų likutis</t>
  </si>
  <si>
    <t>Aplinkos apsaugos programa</t>
  </si>
  <si>
    <t>Ekonominio konkurencingumo didinimo programa</t>
  </si>
  <si>
    <t>PANEVĖŽIO RAJONO SAVIVALDYBĖS 2018 METŲ KITŲ FINANSAVIMO ŠALTINIŲ PASKIRSTYMAS PROGRAMOMS VYKDYTI</t>
  </si>
  <si>
    <t>Visuomenės sveikatos biuras, iš viso</t>
  </si>
  <si>
    <t>iš jų: krepšinio klubui „Lietkabelis" paremti</t>
  </si>
  <si>
    <t>iš jų: VšĮ "Velžio komunalinis"</t>
  </si>
  <si>
    <t>iš jų: VšĮ "Krekenavos pirminės sveikatos priežiūros centro" pastatui remontuoti</t>
  </si>
  <si>
    <t>___________________________</t>
  </si>
  <si>
    <t>2018-02-22 sprendimu Nr. T-20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</si>
</sst>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4" x14ac:knownFonts="1">
    <font>
      <sz val="11"/>
      <color theme="1"/>
      <name val="Calibri"/>
      <family val="2"/>
      <charset val="186"/>
      <scheme val="minor"/>
    </font>
    <font>
      <sz val="11"/>
      <color rgb="FF006100"/>
      <name val="Calibri"/>
      <family val="2"/>
      <charset val="186"/>
      <scheme val="minor"/>
    </font>
    <font>
      <sz val="12"/>
      <name val="Times New Roman"/>
      <family val="1"/>
      <charset val="186"/>
    </font>
    <font>
      <b/>
      <u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color indexed="56"/>
      <name val="Calibri"/>
      <family val="2"/>
      <charset val="186"/>
    </font>
    <font>
      <b/>
      <sz val="11"/>
      <color indexed="8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1"/>
      <name val="Calibri"/>
      <family val="2"/>
      <charset val="186"/>
    </font>
    <font>
      <sz val="10"/>
      <name val="Times New Roman"/>
      <family val="1"/>
      <charset val="186"/>
    </font>
    <font>
      <i/>
      <sz val="9"/>
      <name val="Times New Roman"/>
      <family val="1"/>
      <charset val="186"/>
    </font>
    <font>
      <sz val="9"/>
      <name val="Times New Roman"/>
      <family val="1"/>
      <charset val="186"/>
    </font>
    <font>
      <sz val="10"/>
      <color indexed="8"/>
      <name val="Times New Roman"/>
      <family val="1"/>
      <charset val="186"/>
    </font>
    <font>
      <b/>
      <sz val="10"/>
      <color indexed="8"/>
      <name val="Times New Roman"/>
      <family val="1"/>
      <charset val="186"/>
    </font>
    <font>
      <sz val="10"/>
      <color theme="1"/>
      <name val="Times New Roman"/>
      <family val="1"/>
      <charset val="186"/>
    </font>
    <font>
      <i/>
      <sz val="10"/>
      <name val="Times New Roman"/>
      <family val="1"/>
      <charset val="186"/>
    </font>
    <font>
      <sz val="11"/>
      <name val="Times New Roman"/>
      <family val="1"/>
      <charset val="186"/>
    </font>
    <font>
      <b/>
      <sz val="9"/>
      <name val="Times New Roman"/>
      <family val="1"/>
      <charset val="186"/>
    </font>
    <font>
      <b/>
      <i/>
      <sz val="11"/>
      <name val="Times New Roman"/>
      <family val="1"/>
      <charset val="186"/>
    </font>
    <font>
      <b/>
      <i/>
      <sz val="11"/>
      <name val="Calibri"/>
      <family val="2"/>
      <charset val="186"/>
    </font>
    <font>
      <b/>
      <i/>
      <sz val="10"/>
      <name val="Times New Roman"/>
      <family val="1"/>
      <charset val="186"/>
    </font>
    <font>
      <i/>
      <u/>
      <sz val="9"/>
      <name val="Times New Roman"/>
      <family val="1"/>
      <charset val="186"/>
    </font>
    <font>
      <i/>
      <sz val="10"/>
      <color indexed="8"/>
      <name val="Times New Roman"/>
      <family val="1"/>
      <charset val="186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indexed="27"/>
        <bgColor indexed="41"/>
      </patternFill>
    </fill>
  </fills>
  <borders count="1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6" fillId="0" borderId="0" applyNumberFormat="0" applyFill="0" applyBorder="0" applyAlignment="0" applyProtection="0"/>
  </cellStyleXfs>
  <cellXfs count="102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left"/>
    </xf>
    <xf numFmtId="49" fontId="10" fillId="3" borderId="3" xfId="0" applyNumberFormat="1" applyFont="1" applyFill="1" applyBorder="1" applyAlignment="1">
      <alignment horizontal="right"/>
    </xf>
    <xf numFmtId="164" fontId="10" fillId="3" borderId="3" xfId="0" applyNumberFormat="1" applyFont="1" applyFill="1" applyBorder="1"/>
    <xf numFmtId="1" fontId="9" fillId="3" borderId="3" xfId="2" applyNumberFormat="1" applyFont="1" applyFill="1" applyBorder="1" applyAlignment="1" applyProtection="1"/>
    <xf numFmtId="164" fontId="10" fillId="5" borderId="1" xfId="1" applyNumberFormat="1" applyFont="1" applyFill="1" applyBorder="1" applyAlignment="1">
      <alignment vertical="center"/>
    </xf>
    <xf numFmtId="0" fontId="11" fillId="3" borderId="3" xfId="0" applyFont="1" applyFill="1" applyBorder="1" applyAlignment="1">
      <alignment horizontal="right"/>
    </xf>
    <xf numFmtId="49" fontId="12" fillId="3" borderId="3" xfId="0" applyNumberFormat="1" applyFont="1" applyFill="1" applyBorder="1" applyAlignment="1">
      <alignment horizontal="right"/>
    </xf>
    <xf numFmtId="0" fontId="10" fillId="4" borderId="3" xfId="0" applyFont="1" applyFill="1" applyBorder="1" applyAlignment="1">
      <alignment horizontal="left"/>
    </xf>
    <xf numFmtId="164" fontId="10" fillId="4" borderId="5" xfId="0" applyNumberFormat="1" applyFont="1" applyFill="1" applyBorder="1"/>
    <xf numFmtId="164" fontId="10" fillId="4" borderId="3" xfId="0" applyNumberFormat="1" applyFont="1" applyFill="1" applyBorder="1" applyAlignment="1">
      <alignment horizontal="right" vertical="center"/>
    </xf>
    <xf numFmtId="164" fontId="10" fillId="4" borderId="3" xfId="0" applyNumberFormat="1" applyFont="1" applyFill="1" applyBorder="1"/>
    <xf numFmtId="1" fontId="10" fillId="4" borderId="3" xfId="0" applyNumberFormat="1" applyFont="1" applyFill="1" applyBorder="1"/>
    <xf numFmtId="164" fontId="11" fillId="4" borderId="3" xfId="0" applyNumberFormat="1" applyFont="1" applyFill="1" applyBorder="1"/>
    <xf numFmtId="1" fontId="11" fillId="4" borderId="3" xfId="0" applyNumberFormat="1" applyFont="1" applyFill="1" applyBorder="1"/>
    <xf numFmtId="164" fontId="11" fillId="4" borderId="3" xfId="0" applyNumberFormat="1" applyFont="1" applyFill="1" applyBorder="1" applyAlignment="1">
      <alignment horizontal="right" vertical="center"/>
    </xf>
    <xf numFmtId="49" fontId="11" fillId="3" borderId="3" xfId="0" applyNumberFormat="1" applyFont="1" applyFill="1" applyBorder="1" applyAlignment="1">
      <alignment horizontal="right"/>
    </xf>
    <xf numFmtId="0" fontId="10" fillId="3" borderId="3" xfId="0" applyFont="1" applyFill="1" applyBorder="1" applyAlignment="1">
      <alignment horizontal="left" wrapText="1"/>
    </xf>
    <xf numFmtId="164" fontId="12" fillId="3" borderId="3" xfId="0" applyNumberFormat="1" applyFont="1" applyFill="1" applyBorder="1"/>
    <xf numFmtId="164" fontId="13" fillId="3" borderId="3" xfId="2" applyNumberFormat="1" applyFont="1" applyFill="1" applyBorder="1" applyAlignment="1" applyProtection="1"/>
    <xf numFmtId="1" fontId="14" fillId="3" borderId="3" xfId="2" applyNumberFormat="1" applyFont="1" applyFill="1" applyBorder="1" applyAlignment="1" applyProtection="1"/>
    <xf numFmtId="1" fontId="10" fillId="3" borderId="3" xfId="0" applyNumberFormat="1" applyFont="1" applyFill="1" applyBorder="1"/>
    <xf numFmtId="1" fontId="15" fillId="5" borderId="3" xfId="1" applyNumberFormat="1" applyFont="1" applyFill="1" applyBorder="1" applyAlignment="1">
      <alignment vertical="center"/>
    </xf>
    <xf numFmtId="164" fontId="16" fillId="3" borderId="3" xfId="0" applyNumberFormat="1" applyFont="1" applyFill="1" applyBorder="1"/>
    <xf numFmtId="164" fontId="15" fillId="5" borderId="3" xfId="1" applyNumberFormat="1" applyFont="1" applyFill="1" applyBorder="1" applyAlignment="1">
      <alignment vertical="center"/>
    </xf>
    <xf numFmtId="1" fontId="16" fillId="3" borderId="3" xfId="0" applyNumberFormat="1" applyFont="1" applyFill="1" applyBorder="1"/>
    <xf numFmtId="0" fontId="8" fillId="6" borderId="7" xfId="0" applyFont="1" applyFill="1" applyBorder="1" applyAlignment="1">
      <alignment vertical="center"/>
    </xf>
    <xf numFmtId="164" fontId="8" fillId="6" borderId="7" xfId="0" applyNumberFormat="1" applyFont="1" applyFill="1" applyBorder="1" applyAlignment="1">
      <alignment vertical="center"/>
    </xf>
    <xf numFmtId="49" fontId="5" fillId="3" borderId="10" xfId="0" applyNumberFormat="1" applyFont="1" applyFill="1" applyBorder="1" applyAlignment="1">
      <alignment horizontal="right"/>
    </xf>
    <xf numFmtId="164" fontId="5" fillId="3" borderId="10" xfId="0" applyNumberFormat="1" applyFont="1" applyFill="1" applyBorder="1" applyAlignment="1">
      <alignment vertical="center"/>
    </xf>
    <xf numFmtId="1" fontId="5" fillId="3" borderId="10" xfId="0" applyNumberFormat="1" applyFont="1" applyFill="1" applyBorder="1" applyAlignment="1">
      <alignment vertical="center"/>
    </xf>
    <xf numFmtId="0" fontId="10" fillId="3" borderId="7" xfId="0" applyFont="1" applyFill="1" applyBorder="1" applyAlignment="1">
      <alignment horizontal="left"/>
    </xf>
    <xf numFmtId="0" fontId="5" fillId="3" borderId="7" xfId="0" applyFont="1" applyFill="1" applyBorder="1"/>
    <xf numFmtId="164" fontId="10" fillId="3" borderId="7" xfId="0" applyNumberFormat="1" applyFont="1" applyFill="1" applyBorder="1"/>
    <xf numFmtId="0" fontId="11" fillId="3" borderId="7" xfId="0" applyFont="1" applyFill="1" applyBorder="1" applyAlignment="1">
      <alignment horizontal="right"/>
    </xf>
    <xf numFmtId="164" fontId="11" fillId="3" borderId="7" xfId="0" applyNumberFormat="1" applyFont="1" applyFill="1" applyBorder="1"/>
    <xf numFmtId="0" fontId="10" fillId="4" borderId="7" xfId="0" applyFont="1" applyFill="1" applyBorder="1" applyAlignment="1">
      <alignment horizontal="left"/>
    </xf>
    <xf numFmtId="49" fontId="5" fillId="3" borderId="7" xfId="0" applyNumberFormat="1" applyFont="1" applyFill="1" applyBorder="1" applyAlignment="1">
      <alignment horizontal="right"/>
    </xf>
    <xf numFmtId="164" fontId="5" fillId="3" borderId="7" xfId="0" applyNumberFormat="1" applyFont="1" applyFill="1" applyBorder="1" applyAlignment="1">
      <alignment vertical="center"/>
    </xf>
    <xf numFmtId="1" fontId="5" fillId="3" borderId="7" xfId="0" applyNumberFormat="1" applyFont="1" applyFill="1" applyBorder="1" applyAlignment="1">
      <alignment vertical="center"/>
    </xf>
    <xf numFmtId="0" fontId="18" fillId="3" borderId="7" xfId="0" applyFont="1" applyFill="1" applyBorder="1"/>
    <xf numFmtId="164" fontId="12" fillId="3" borderId="7" xfId="0" applyNumberFormat="1" applyFont="1" applyFill="1" applyBorder="1"/>
    <xf numFmtId="164" fontId="16" fillId="3" borderId="7" xfId="0" applyNumberFormat="1" applyFont="1" applyFill="1" applyBorder="1"/>
    <xf numFmtId="0" fontId="0" fillId="0" borderId="7" xfId="0" applyFont="1" applyBorder="1"/>
    <xf numFmtId="164" fontId="10" fillId="0" borderId="7" xfId="0" applyNumberFormat="1" applyFont="1" applyBorder="1"/>
    <xf numFmtId="1" fontId="10" fillId="0" borderId="7" xfId="0" applyNumberFormat="1" applyFont="1" applyBorder="1"/>
    <xf numFmtId="0" fontId="0" fillId="0" borderId="7" xfId="0" applyBorder="1"/>
    <xf numFmtId="0" fontId="12" fillId="0" borderId="7" xfId="0" applyFont="1" applyBorder="1"/>
    <xf numFmtId="164" fontId="11" fillId="0" borderId="7" xfId="0" applyNumberFormat="1" applyFont="1" applyBorder="1"/>
    <xf numFmtId="0" fontId="19" fillId="3" borderId="3" xfId="2" applyNumberFormat="1" applyFont="1" applyFill="1" applyBorder="1" applyAlignment="1" applyProtection="1">
      <alignment horizontal="left" vertical="center"/>
    </xf>
    <xf numFmtId="49" fontId="20" fillId="3" borderId="3" xfId="2" applyNumberFormat="1" applyFont="1" applyFill="1" applyBorder="1" applyAlignment="1" applyProtection="1">
      <alignment horizontal="left" vertical="center"/>
    </xf>
    <xf numFmtId="164" fontId="19" fillId="3" borderId="3" xfId="2" applyNumberFormat="1" applyFont="1" applyFill="1" applyBorder="1" applyAlignment="1" applyProtection="1">
      <alignment horizontal="right" vertical="center"/>
    </xf>
    <xf numFmtId="1" fontId="19" fillId="3" borderId="3" xfId="2" applyNumberFormat="1" applyFont="1" applyFill="1" applyBorder="1" applyAlignment="1" applyProtection="1">
      <alignment horizontal="right" vertical="center"/>
    </xf>
    <xf numFmtId="0" fontId="19" fillId="4" borderId="3" xfId="0" applyFont="1" applyFill="1" applyBorder="1" applyAlignment="1">
      <alignment horizontal="left" vertical="center"/>
    </xf>
    <xf numFmtId="49" fontId="19" fillId="4" borderId="3" xfId="0" applyNumberFormat="1" applyFont="1" applyFill="1" applyBorder="1" applyAlignment="1">
      <alignment horizontal="left" vertical="center"/>
    </xf>
    <xf numFmtId="164" fontId="19" fillId="4" borderId="3" xfId="0" applyNumberFormat="1" applyFont="1" applyFill="1" applyBorder="1" applyAlignment="1">
      <alignment horizontal="right" vertical="center"/>
    </xf>
    <xf numFmtId="0" fontId="19" fillId="4" borderId="3" xfId="0" applyFont="1" applyFill="1" applyBorder="1" applyAlignment="1">
      <alignment vertical="center"/>
    </xf>
    <xf numFmtId="49" fontId="19" fillId="4" borderId="3" xfId="0" applyNumberFormat="1" applyFont="1" applyFill="1" applyBorder="1" applyAlignment="1">
      <alignment horizontal="right"/>
    </xf>
    <xf numFmtId="164" fontId="19" fillId="4" borderId="3" xfId="0" applyNumberFormat="1" applyFont="1" applyFill="1" applyBorder="1" applyAlignment="1">
      <alignment vertical="center"/>
    </xf>
    <xf numFmtId="1" fontId="19" fillId="4" borderId="3" xfId="0" applyNumberFormat="1" applyFont="1" applyFill="1" applyBorder="1" applyAlignment="1">
      <alignment vertical="center"/>
    </xf>
    <xf numFmtId="0" fontId="19" fillId="3" borderId="5" xfId="0" applyFont="1" applyFill="1" applyBorder="1" applyAlignment="1">
      <alignment vertical="center"/>
    </xf>
    <xf numFmtId="49" fontId="19" fillId="3" borderId="3" xfId="0" applyNumberFormat="1" applyFont="1" applyFill="1" applyBorder="1" applyAlignment="1">
      <alignment horizontal="right"/>
    </xf>
    <xf numFmtId="0" fontId="10" fillId="4" borderId="4" xfId="0" applyFont="1" applyFill="1" applyBorder="1" applyAlignment="1">
      <alignment horizontal="left"/>
    </xf>
    <xf numFmtId="49" fontId="10" fillId="3" borderId="4" xfId="0" applyNumberFormat="1" applyFont="1" applyFill="1" applyBorder="1" applyAlignment="1">
      <alignment horizontal="right"/>
    </xf>
    <xf numFmtId="164" fontId="10" fillId="3" borderId="4" xfId="0" applyNumberFormat="1" applyFont="1" applyFill="1" applyBorder="1"/>
    <xf numFmtId="164" fontId="16" fillId="3" borderId="4" xfId="0" applyNumberFormat="1" applyFont="1" applyFill="1" applyBorder="1"/>
    <xf numFmtId="1" fontId="16" fillId="3" borderId="4" xfId="0" applyNumberFormat="1" applyFont="1" applyFill="1" applyBorder="1"/>
    <xf numFmtId="49" fontId="10" fillId="3" borderId="7" xfId="0" applyNumberFormat="1" applyFont="1" applyFill="1" applyBorder="1" applyAlignment="1">
      <alignment horizontal="right"/>
    </xf>
    <xf numFmtId="1" fontId="16" fillId="3" borderId="7" xfId="0" applyNumberFormat="1" applyFont="1" applyFill="1" applyBorder="1"/>
    <xf numFmtId="49" fontId="21" fillId="3" borderId="3" xfId="0" applyNumberFormat="1" applyFont="1" applyFill="1" applyBorder="1" applyAlignment="1">
      <alignment horizontal="right"/>
    </xf>
    <xf numFmtId="0" fontId="19" fillId="4" borderId="7" xfId="0" applyFont="1" applyFill="1" applyBorder="1" applyAlignment="1">
      <alignment horizontal="left"/>
    </xf>
    <xf numFmtId="0" fontId="7" fillId="3" borderId="6" xfId="2" applyNumberFormat="1" applyFont="1" applyFill="1" applyBorder="1" applyAlignment="1" applyProtection="1">
      <alignment horizontal="center" vertical="top" wrapText="1"/>
    </xf>
    <xf numFmtId="0" fontId="22" fillId="3" borderId="3" xfId="0" applyFont="1" applyFill="1" applyBorder="1" applyAlignment="1">
      <alignment horizontal="right"/>
    </xf>
    <xf numFmtId="164" fontId="11" fillId="3" borderId="3" xfId="0" applyNumberFormat="1" applyFont="1" applyFill="1" applyBorder="1"/>
    <xf numFmtId="1" fontId="11" fillId="3" borderId="3" xfId="0" applyNumberFormat="1" applyFont="1" applyFill="1" applyBorder="1"/>
    <xf numFmtId="164" fontId="23" fillId="3" borderId="3" xfId="2" applyNumberFormat="1" applyFont="1" applyFill="1" applyBorder="1" applyAlignment="1" applyProtection="1"/>
    <xf numFmtId="164" fontId="19" fillId="4" borderId="7" xfId="0" applyNumberFormat="1" applyFont="1" applyFill="1" applyBorder="1" applyAlignment="1">
      <alignment vertical="center"/>
    </xf>
    <xf numFmtId="1" fontId="19" fillId="4" borderId="7" xfId="0" applyNumberFormat="1" applyFont="1" applyFill="1" applyBorder="1" applyAlignment="1">
      <alignment vertical="center"/>
    </xf>
    <xf numFmtId="1" fontId="19" fillId="4" borderId="3" xfId="0" applyNumberFormat="1" applyFont="1" applyFill="1" applyBorder="1" applyAlignment="1">
      <alignment horizontal="right" vertical="center"/>
    </xf>
    <xf numFmtId="0" fontId="17" fillId="3" borderId="7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8" fillId="3" borderId="4" xfId="0" applyFont="1" applyFill="1" applyBorder="1" applyAlignment="1">
      <alignment horizontal="center" vertical="top" wrapText="1"/>
    </xf>
    <xf numFmtId="0" fontId="8" fillId="3" borderId="6" xfId="0" applyFont="1" applyFill="1" applyBorder="1" applyAlignment="1">
      <alignment horizontal="center" vertical="top" wrapText="1"/>
    </xf>
    <xf numFmtId="0" fontId="8" fillId="3" borderId="7" xfId="0" applyFont="1" applyFill="1" applyBorder="1" applyAlignment="1">
      <alignment horizontal="center" vertical="top" wrapText="1"/>
    </xf>
    <xf numFmtId="0" fontId="8" fillId="6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top" wrapText="1"/>
    </xf>
    <xf numFmtId="0" fontId="8" fillId="3" borderId="3" xfId="0" applyFont="1" applyFill="1" applyBorder="1" applyAlignment="1">
      <alignment horizontal="center" vertical="top" wrapText="1"/>
    </xf>
    <xf numFmtId="0" fontId="0" fillId="0" borderId="11" xfId="0" applyBorder="1" applyAlignment="1">
      <alignment horizontal="center"/>
    </xf>
    <xf numFmtId="0" fontId="4" fillId="0" borderId="0" xfId="0" applyFont="1" applyBorder="1" applyAlignment="1">
      <alignment horizontal="center" wrapText="1"/>
    </xf>
    <xf numFmtId="0" fontId="2" fillId="0" borderId="2" xfId="0" applyFont="1" applyBorder="1" applyAlignment="1">
      <alignment horizontal="right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7" fillId="3" borderId="4" xfId="2" applyNumberFormat="1" applyFont="1" applyFill="1" applyBorder="1" applyAlignment="1" applyProtection="1">
      <alignment horizontal="center" vertical="top" wrapText="1"/>
    </xf>
    <xf numFmtId="0" fontId="7" fillId="3" borderId="5" xfId="2" applyNumberFormat="1" applyFont="1" applyFill="1" applyBorder="1" applyAlignment="1" applyProtection="1">
      <alignment horizontal="center" vertical="top" wrapText="1"/>
    </xf>
    <xf numFmtId="0" fontId="7" fillId="3" borderId="6" xfId="2" applyNumberFormat="1" applyFont="1" applyFill="1" applyBorder="1" applyAlignment="1" applyProtection="1">
      <alignment horizontal="center" vertical="top" wrapText="1"/>
    </xf>
  </cellXfs>
  <cellStyles count="3">
    <cellStyle name="Excel_BuiltIn_4 antraštė" xfId="2"/>
    <cellStyle name="Geras" xfId="1" builtinId="26"/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30"/>
  <sheetViews>
    <sheetView tabSelected="1" workbookViewId="0">
      <selection activeCell="D3" sqref="D3"/>
    </sheetView>
  </sheetViews>
  <sheetFormatPr defaultRowHeight="15" x14ac:dyDescent="0.25"/>
  <cols>
    <col min="1" max="1" width="3.85546875" bestFit="1" customWidth="1"/>
    <col min="2" max="2" width="56.7109375" bestFit="1" customWidth="1"/>
    <col min="3" max="3" width="9.7109375" customWidth="1"/>
  </cols>
  <sheetData>
    <row r="1" spans="1:7" ht="15.75" x14ac:dyDescent="0.25">
      <c r="A1" s="1"/>
      <c r="B1" s="1"/>
      <c r="C1" s="1"/>
      <c r="D1" s="1" t="s">
        <v>0</v>
      </c>
      <c r="E1" s="1"/>
      <c r="F1" s="1"/>
      <c r="G1" s="1"/>
    </row>
    <row r="2" spans="1:7" ht="15.75" x14ac:dyDescent="0.25">
      <c r="A2" s="1"/>
      <c r="B2" s="1"/>
      <c r="C2" s="1"/>
      <c r="D2" s="1" t="s">
        <v>1</v>
      </c>
      <c r="E2" s="1"/>
      <c r="F2" s="1"/>
      <c r="G2" s="1"/>
    </row>
    <row r="3" spans="1:7" ht="15.75" x14ac:dyDescent="0.25">
      <c r="A3" s="1"/>
      <c r="B3" s="1"/>
      <c r="C3" s="1"/>
      <c r="D3" s="1" t="s">
        <v>161</v>
      </c>
      <c r="E3" s="1"/>
      <c r="F3" s="1"/>
      <c r="G3" s="1"/>
    </row>
    <row r="4" spans="1:7" ht="15.75" x14ac:dyDescent="0.25">
      <c r="A4" s="1"/>
      <c r="B4" s="1"/>
      <c r="C4" s="1"/>
      <c r="D4" s="1" t="s">
        <v>2</v>
      </c>
      <c r="E4" s="1"/>
      <c r="F4" s="1"/>
      <c r="G4" s="1"/>
    </row>
    <row r="5" spans="1:7" ht="15.75" x14ac:dyDescent="0.25">
      <c r="A5" s="1"/>
      <c r="B5" s="1"/>
      <c r="C5" s="1"/>
      <c r="D5" s="1"/>
      <c r="E5" s="1"/>
      <c r="F5" s="2"/>
      <c r="G5" s="1"/>
    </row>
    <row r="6" spans="1:7" ht="15.75" x14ac:dyDescent="0.25">
      <c r="A6" s="1"/>
      <c r="B6" s="1"/>
      <c r="C6" s="1"/>
      <c r="D6" s="1"/>
      <c r="E6" s="1"/>
      <c r="F6" s="1"/>
      <c r="G6" s="1"/>
    </row>
    <row r="7" spans="1:7" ht="32.25" customHeight="1" x14ac:dyDescent="0.25">
      <c r="A7" s="95" t="s">
        <v>155</v>
      </c>
      <c r="B7" s="95"/>
      <c r="C7" s="95"/>
      <c r="D7" s="95"/>
      <c r="E7" s="95"/>
      <c r="F7" s="95"/>
      <c r="G7" s="95"/>
    </row>
    <row r="8" spans="1:7" ht="15.75" x14ac:dyDescent="0.25">
      <c r="A8" s="1"/>
      <c r="B8" s="1"/>
      <c r="C8" s="1"/>
      <c r="D8" s="1"/>
      <c r="E8" s="1"/>
      <c r="F8" s="1"/>
      <c r="G8" s="1"/>
    </row>
    <row r="9" spans="1:7" ht="15.75" x14ac:dyDescent="0.25">
      <c r="A9" s="1"/>
      <c r="B9" s="1"/>
      <c r="C9" s="1"/>
      <c r="D9" s="1"/>
      <c r="E9" s="1"/>
      <c r="F9" s="96" t="s">
        <v>3</v>
      </c>
      <c r="G9" s="96"/>
    </row>
    <row r="10" spans="1:7" x14ac:dyDescent="0.25">
      <c r="A10" s="97" t="s">
        <v>4</v>
      </c>
      <c r="B10" s="98" t="s">
        <v>5</v>
      </c>
      <c r="C10" s="97" t="s">
        <v>6</v>
      </c>
      <c r="D10" s="98" t="s">
        <v>7</v>
      </c>
      <c r="E10" s="98" t="s">
        <v>8</v>
      </c>
      <c r="F10" s="98"/>
      <c r="G10" s="98"/>
    </row>
    <row r="11" spans="1:7" x14ac:dyDescent="0.25">
      <c r="A11" s="97"/>
      <c r="B11" s="98"/>
      <c r="C11" s="97"/>
      <c r="D11" s="98"/>
      <c r="E11" s="98" t="s">
        <v>9</v>
      </c>
      <c r="F11" s="98"/>
      <c r="G11" s="98" t="s">
        <v>10</v>
      </c>
    </row>
    <row r="12" spans="1:7" ht="38.25" x14ac:dyDescent="0.25">
      <c r="A12" s="97"/>
      <c r="B12" s="98"/>
      <c r="C12" s="97"/>
      <c r="D12" s="98"/>
      <c r="E12" s="3" t="s">
        <v>11</v>
      </c>
      <c r="F12" s="4" t="s">
        <v>12</v>
      </c>
      <c r="G12" s="98"/>
    </row>
    <row r="13" spans="1:7" x14ac:dyDescent="0.25">
      <c r="A13" s="99" t="s">
        <v>13</v>
      </c>
      <c r="B13" s="53" t="s">
        <v>14</v>
      </c>
      <c r="C13" s="54"/>
      <c r="D13" s="55">
        <f t="shared" ref="D13:D37" si="0">SUM(G13+E13)</f>
        <v>0.2</v>
      </c>
      <c r="E13" s="55">
        <f>SUM(E14)</f>
        <v>0.2</v>
      </c>
      <c r="F13" s="56">
        <f>SUM(F14)</f>
        <v>0</v>
      </c>
      <c r="G13" s="56">
        <f>SUM(G14)</f>
        <v>0</v>
      </c>
    </row>
    <row r="14" spans="1:7" x14ac:dyDescent="0.25">
      <c r="A14" s="100"/>
      <c r="B14" s="5" t="s">
        <v>15</v>
      </c>
      <c r="C14" s="6" t="s">
        <v>16</v>
      </c>
      <c r="D14" s="7">
        <f t="shared" si="0"/>
        <v>0.2</v>
      </c>
      <c r="E14" s="7">
        <v>0.2</v>
      </c>
      <c r="F14" s="7"/>
      <c r="G14" s="8"/>
    </row>
    <row r="15" spans="1:7" x14ac:dyDescent="0.25">
      <c r="A15" s="99" t="s">
        <v>17</v>
      </c>
      <c r="B15" s="57" t="s">
        <v>18</v>
      </c>
      <c r="C15" s="58"/>
      <c r="D15" s="59">
        <f t="shared" si="0"/>
        <v>668.19999999999993</v>
      </c>
      <c r="E15" s="59">
        <f t="shared" ref="E15:F15" si="1">SUM(E35+E32+E31+E28+E23+E21+E18+E17+E16+E29)</f>
        <v>525.09999999999991</v>
      </c>
      <c r="F15" s="82">
        <f t="shared" si="1"/>
        <v>0</v>
      </c>
      <c r="G15" s="59">
        <f>SUM(G35+G32+G31+G28+G23+G21+G18+G17+G16+G29+G36)</f>
        <v>143.1</v>
      </c>
    </row>
    <row r="16" spans="1:7" ht="15" customHeight="1" x14ac:dyDescent="0.25">
      <c r="A16" s="101"/>
      <c r="B16" s="5" t="s">
        <v>15</v>
      </c>
      <c r="C16" s="6" t="s">
        <v>16</v>
      </c>
      <c r="D16" s="9">
        <f>SUM(G16+E16)</f>
        <v>12</v>
      </c>
      <c r="E16" s="9">
        <v>12</v>
      </c>
      <c r="F16" s="9"/>
      <c r="G16" s="9"/>
    </row>
    <row r="17" spans="1:7" ht="15" customHeight="1" x14ac:dyDescent="0.25">
      <c r="A17" s="101"/>
      <c r="B17" s="12" t="s">
        <v>23</v>
      </c>
      <c r="C17" s="6" t="s">
        <v>16</v>
      </c>
      <c r="D17" s="13">
        <f t="shared" si="0"/>
        <v>32.800000000000004</v>
      </c>
      <c r="E17" s="13">
        <v>5.2</v>
      </c>
      <c r="F17" s="13"/>
      <c r="G17" s="13">
        <v>27.6</v>
      </c>
    </row>
    <row r="18" spans="1:7" ht="15" customHeight="1" x14ac:dyDescent="0.25">
      <c r="A18" s="101"/>
      <c r="B18" s="5" t="s">
        <v>25</v>
      </c>
      <c r="C18" s="6" t="s">
        <v>24</v>
      </c>
      <c r="D18" s="13">
        <f t="shared" si="0"/>
        <v>60.6</v>
      </c>
      <c r="E18" s="13"/>
      <c r="F18" s="13"/>
      <c r="G18" s="13">
        <f>SUM(G19:G20)</f>
        <v>60.6</v>
      </c>
    </row>
    <row r="19" spans="1:7" ht="12.75" customHeight="1" x14ac:dyDescent="0.25">
      <c r="A19" s="101"/>
      <c r="B19" s="10" t="s">
        <v>20</v>
      </c>
      <c r="C19" s="6"/>
      <c r="D19" s="19">
        <f t="shared" si="0"/>
        <v>12.9</v>
      </c>
      <c r="E19" s="15"/>
      <c r="F19" s="15"/>
      <c r="G19" s="17">
        <v>12.9</v>
      </c>
    </row>
    <row r="20" spans="1:7" ht="12.75" customHeight="1" x14ac:dyDescent="0.25">
      <c r="A20" s="101"/>
      <c r="B20" s="10" t="s">
        <v>27</v>
      </c>
      <c r="C20" s="6"/>
      <c r="D20" s="19">
        <f t="shared" si="0"/>
        <v>47.7</v>
      </c>
      <c r="E20" s="15"/>
      <c r="F20" s="15"/>
      <c r="G20" s="17">
        <v>47.7</v>
      </c>
    </row>
    <row r="21" spans="1:7" ht="15" customHeight="1" x14ac:dyDescent="0.25">
      <c r="A21" s="101"/>
      <c r="B21" s="5" t="s">
        <v>25</v>
      </c>
      <c r="C21" s="6" t="s">
        <v>26</v>
      </c>
      <c r="D21" s="14">
        <f t="shared" si="0"/>
        <v>25</v>
      </c>
      <c r="E21" s="15">
        <f t="shared" ref="E21" si="2">SUM(E22)</f>
        <v>25</v>
      </c>
      <c r="F21" s="16"/>
      <c r="G21" s="16"/>
    </row>
    <row r="22" spans="1:7" ht="12.75" customHeight="1" x14ac:dyDescent="0.25">
      <c r="A22" s="101"/>
      <c r="B22" s="76" t="s">
        <v>157</v>
      </c>
      <c r="C22" s="11"/>
      <c r="D22" s="19">
        <f t="shared" si="0"/>
        <v>25</v>
      </c>
      <c r="E22" s="17">
        <v>25</v>
      </c>
      <c r="F22" s="17"/>
      <c r="G22" s="18"/>
    </row>
    <row r="23" spans="1:7" ht="15" customHeight="1" x14ac:dyDescent="0.25">
      <c r="A23" s="101"/>
      <c r="B23" s="5" t="s">
        <v>25</v>
      </c>
      <c r="C23" s="6" t="s">
        <v>28</v>
      </c>
      <c r="D23" s="14">
        <f t="shared" si="0"/>
        <v>263.7</v>
      </c>
      <c r="E23" s="15">
        <f t="shared" ref="E23" si="3">SUM(E24+E25+E27)</f>
        <v>262.5</v>
      </c>
      <c r="F23" s="15"/>
      <c r="G23" s="15">
        <f>SUM(G24+G25+G27)</f>
        <v>1.2</v>
      </c>
    </row>
    <row r="24" spans="1:7" ht="12.75" customHeight="1" x14ac:dyDescent="0.25">
      <c r="A24" s="101"/>
      <c r="B24" s="10" t="s">
        <v>20</v>
      </c>
      <c r="C24" s="11"/>
      <c r="D24" s="17">
        <f>SUM(G24+E24)</f>
        <v>12.6</v>
      </c>
      <c r="E24" s="17">
        <v>11.4</v>
      </c>
      <c r="F24" s="17"/>
      <c r="G24" s="17">
        <v>1.2</v>
      </c>
    </row>
    <row r="25" spans="1:7" ht="12.75" customHeight="1" x14ac:dyDescent="0.25">
      <c r="A25" s="101"/>
      <c r="B25" s="10" t="s">
        <v>22</v>
      </c>
      <c r="C25" s="11"/>
      <c r="D25" s="17">
        <f>SUM(G25+E25)</f>
        <v>250</v>
      </c>
      <c r="E25" s="17">
        <v>250</v>
      </c>
      <c r="F25" s="17"/>
      <c r="G25" s="17"/>
    </row>
    <row r="26" spans="1:7" ht="12.75" customHeight="1" x14ac:dyDescent="0.25">
      <c r="A26" s="101"/>
      <c r="B26" s="76" t="s">
        <v>158</v>
      </c>
      <c r="C26" s="11"/>
      <c r="D26" s="17">
        <f>SUM(G26+E26)</f>
        <v>250</v>
      </c>
      <c r="E26" s="17">
        <v>250</v>
      </c>
      <c r="F26" s="17"/>
      <c r="G26" s="17"/>
    </row>
    <row r="27" spans="1:7" ht="12.75" customHeight="1" x14ac:dyDescent="0.25">
      <c r="A27" s="101"/>
      <c r="B27" s="10" t="s">
        <v>9</v>
      </c>
      <c r="C27" s="11"/>
      <c r="D27" s="17">
        <f>SUM(G27+E27)</f>
        <v>1.1000000000000001</v>
      </c>
      <c r="E27" s="17">
        <v>1.1000000000000001</v>
      </c>
      <c r="F27" s="17"/>
      <c r="G27" s="17"/>
    </row>
    <row r="28" spans="1:7" ht="15" customHeight="1" x14ac:dyDescent="0.25">
      <c r="A28" s="101"/>
      <c r="B28" s="5" t="s">
        <v>15</v>
      </c>
      <c r="C28" s="6" t="s">
        <v>29</v>
      </c>
      <c r="D28" s="7">
        <f t="shared" si="0"/>
        <v>124.3</v>
      </c>
      <c r="E28" s="7">
        <v>124.3</v>
      </c>
      <c r="F28" s="7"/>
      <c r="G28" s="7"/>
    </row>
    <row r="29" spans="1:7" ht="15" customHeight="1" x14ac:dyDescent="0.25">
      <c r="A29" s="101"/>
      <c r="B29" s="5" t="s">
        <v>25</v>
      </c>
      <c r="C29" s="6" t="s">
        <v>30</v>
      </c>
      <c r="D29" s="7">
        <f>SUM(D30)</f>
        <v>20</v>
      </c>
      <c r="E29" s="7">
        <f>SUM(E30)</f>
        <v>20</v>
      </c>
      <c r="F29" s="7"/>
      <c r="G29" s="7"/>
    </row>
    <row r="30" spans="1:7" ht="15" customHeight="1" x14ac:dyDescent="0.25">
      <c r="A30" s="101"/>
      <c r="B30" s="76" t="s">
        <v>159</v>
      </c>
      <c r="C30" s="6"/>
      <c r="D30" s="17">
        <f>SUM(G30+E30)</f>
        <v>20</v>
      </c>
      <c r="E30" s="17">
        <v>20</v>
      </c>
      <c r="F30" s="7"/>
      <c r="G30" s="7"/>
    </row>
    <row r="31" spans="1:7" ht="15" customHeight="1" x14ac:dyDescent="0.25">
      <c r="A31" s="101"/>
      <c r="B31" s="21" t="s">
        <v>31</v>
      </c>
      <c r="C31" s="6" t="s">
        <v>30</v>
      </c>
      <c r="D31" s="7">
        <f t="shared" si="0"/>
        <v>11.1</v>
      </c>
      <c r="E31" s="7">
        <v>11.1</v>
      </c>
      <c r="F31" s="7"/>
      <c r="G31" s="7"/>
    </row>
    <row r="32" spans="1:7" ht="15" customHeight="1" x14ac:dyDescent="0.25">
      <c r="A32" s="101"/>
      <c r="B32" s="5" t="s">
        <v>25</v>
      </c>
      <c r="C32" s="6" t="s">
        <v>32</v>
      </c>
      <c r="D32" s="7">
        <f t="shared" si="0"/>
        <v>36.299999999999997</v>
      </c>
      <c r="E32" s="7">
        <f>SUM(E33:E34)</f>
        <v>6.6</v>
      </c>
      <c r="F32" s="7"/>
      <c r="G32" s="7">
        <f>SUM(G33:G34)</f>
        <v>29.7</v>
      </c>
    </row>
    <row r="33" spans="1:7" ht="12.75" customHeight="1" x14ac:dyDescent="0.25">
      <c r="A33" s="101"/>
      <c r="B33" s="10" t="s">
        <v>20</v>
      </c>
      <c r="C33" s="11"/>
      <c r="D33" s="17">
        <f t="shared" si="0"/>
        <v>3.6</v>
      </c>
      <c r="E33" s="17">
        <v>3.6</v>
      </c>
      <c r="F33" s="22"/>
      <c r="G33" s="17"/>
    </row>
    <row r="34" spans="1:7" ht="12.75" customHeight="1" x14ac:dyDescent="0.25">
      <c r="A34" s="101"/>
      <c r="B34" s="10" t="s">
        <v>27</v>
      </c>
      <c r="C34" s="11"/>
      <c r="D34" s="17">
        <f t="shared" si="0"/>
        <v>32.700000000000003</v>
      </c>
      <c r="E34" s="17">
        <v>3</v>
      </c>
      <c r="F34" s="22"/>
      <c r="G34" s="17">
        <v>29.7</v>
      </c>
    </row>
    <row r="35" spans="1:7" ht="15" customHeight="1" x14ac:dyDescent="0.25">
      <c r="A35" s="101"/>
      <c r="B35" s="21" t="s">
        <v>31</v>
      </c>
      <c r="C35" s="6" t="s">
        <v>32</v>
      </c>
      <c r="D35" s="7">
        <f t="shared" si="0"/>
        <v>58.4</v>
      </c>
      <c r="E35" s="23">
        <v>58.4</v>
      </c>
      <c r="F35" s="24"/>
      <c r="G35" s="23"/>
    </row>
    <row r="36" spans="1:7" ht="15" customHeight="1" x14ac:dyDescent="0.25">
      <c r="A36" s="75"/>
      <c r="B36" s="5" t="s">
        <v>25</v>
      </c>
      <c r="C36" s="6" t="s">
        <v>33</v>
      </c>
      <c r="D36" s="23">
        <f t="shared" ref="D36" si="4">SUM(D37)</f>
        <v>24</v>
      </c>
      <c r="E36" s="23"/>
      <c r="F36" s="23"/>
      <c r="G36" s="23">
        <f>SUM(G37)</f>
        <v>24</v>
      </c>
    </row>
    <row r="37" spans="1:7" ht="12.75" customHeight="1" x14ac:dyDescent="0.25">
      <c r="A37" s="75"/>
      <c r="B37" s="10" t="s">
        <v>27</v>
      </c>
      <c r="C37" s="6"/>
      <c r="D37" s="17">
        <f t="shared" si="0"/>
        <v>24</v>
      </c>
      <c r="E37" s="23"/>
      <c r="F37" s="24"/>
      <c r="G37" s="79">
        <v>24</v>
      </c>
    </row>
    <row r="38" spans="1:7" x14ac:dyDescent="0.25">
      <c r="A38" s="93" t="s">
        <v>34</v>
      </c>
      <c r="B38" s="60" t="s">
        <v>35</v>
      </c>
      <c r="C38" s="61"/>
      <c r="D38" s="62">
        <f t="shared" ref="D38:D123" si="5">SUM(G38+E38)</f>
        <v>16.8</v>
      </c>
      <c r="E38" s="62">
        <f>SUM(E39+E42+E43+E44)</f>
        <v>1.8000000000000003</v>
      </c>
      <c r="F38" s="63">
        <f>SUM(F39:F44)</f>
        <v>0</v>
      </c>
      <c r="G38" s="62">
        <f>SUM(G39+G44+G42+G43)</f>
        <v>15</v>
      </c>
    </row>
    <row r="39" spans="1:7" x14ac:dyDescent="0.25">
      <c r="A39" s="93"/>
      <c r="B39" s="5" t="s">
        <v>25</v>
      </c>
      <c r="C39" s="6" t="s">
        <v>16</v>
      </c>
      <c r="D39" s="7">
        <f t="shared" si="5"/>
        <v>15.7</v>
      </c>
      <c r="E39" s="7">
        <f t="shared" ref="E39" si="6">SUM(E40:E41)</f>
        <v>0.7</v>
      </c>
      <c r="F39" s="7"/>
      <c r="G39" s="7">
        <f>SUM(G40:G41)</f>
        <v>15</v>
      </c>
    </row>
    <row r="40" spans="1:7" ht="12.75" customHeight="1" x14ac:dyDescent="0.25">
      <c r="A40" s="93"/>
      <c r="B40" s="10" t="s">
        <v>20</v>
      </c>
      <c r="C40" s="6"/>
      <c r="D40" s="27">
        <f t="shared" si="5"/>
        <v>0.7</v>
      </c>
      <c r="E40" s="27">
        <v>0.7</v>
      </c>
      <c r="F40" s="25"/>
      <c r="G40" s="7"/>
    </row>
    <row r="41" spans="1:7" ht="12.75" customHeight="1" x14ac:dyDescent="0.25">
      <c r="A41" s="93"/>
      <c r="B41" s="10" t="s">
        <v>22</v>
      </c>
      <c r="C41" s="6"/>
      <c r="D41" s="27">
        <f t="shared" si="5"/>
        <v>15</v>
      </c>
      <c r="E41" s="7"/>
      <c r="F41" s="25"/>
      <c r="G41" s="27">
        <v>15</v>
      </c>
    </row>
    <row r="42" spans="1:7" x14ac:dyDescent="0.25">
      <c r="A42" s="93"/>
      <c r="B42" s="5" t="s">
        <v>15</v>
      </c>
      <c r="C42" s="6" t="s">
        <v>28</v>
      </c>
      <c r="D42" s="7">
        <f t="shared" si="5"/>
        <v>0.4</v>
      </c>
      <c r="E42" s="7">
        <v>0.4</v>
      </c>
      <c r="F42" s="25"/>
      <c r="G42" s="25"/>
    </row>
    <row r="43" spans="1:7" x14ac:dyDescent="0.25">
      <c r="A43" s="93"/>
      <c r="B43" s="12" t="s">
        <v>23</v>
      </c>
      <c r="C43" s="6" t="s">
        <v>28</v>
      </c>
      <c r="D43" s="7">
        <f t="shared" si="5"/>
        <v>0.6</v>
      </c>
      <c r="E43" s="7">
        <v>0.6</v>
      </c>
      <c r="F43" s="25"/>
      <c r="G43" s="25"/>
    </row>
    <row r="44" spans="1:7" x14ac:dyDescent="0.25">
      <c r="A44" s="93"/>
      <c r="B44" s="5" t="s">
        <v>15</v>
      </c>
      <c r="C44" s="6" t="s">
        <v>29</v>
      </c>
      <c r="D44" s="7">
        <f t="shared" si="5"/>
        <v>0.1</v>
      </c>
      <c r="E44" s="7">
        <v>0.1</v>
      </c>
      <c r="F44" s="26"/>
      <c r="G44" s="26"/>
    </row>
    <row r="45" spans="1:7" x14ac:dyDescent="0.25">
      <c r="A45" s="86" t="s">
        <v>36</v>
      </c>
      <c r="B45" s="60" t="s">
        <v>37</v>
      </c>
      <c r="C45" s="61"/>
      <c r="D45" s="62">
        <f t="shared" si="5"/>
        <v>2.1</v>
      </c>
      <c r="E45" s="62">
        <f>SUM(E46:E49)</f>
        <v>2.1</v>
      </c>
      <c r="F45" s="63">
        <f>SUM(F46:F49)</f>
        <v>0</v>
      </c>
      <c r="G45" s="63">
        <f>SUM(G46:G49)</f>
        <v>0</v>
      </c>
    </row>
    <row r="46" spans="1:7" x14ac:dyDescent="0.25">
      <c r="A46" s="87"/>
      <c r="B46" s="5" t="s">
        <v>15</v>
      </c>
      <c r="C46" s="6" t="s">
        <v>16</v>
      </c>
      <c r="D46" s="7">
        <f t="shared" si="5"/>
        <v>0.8</v>
      </c>
      <c r="E46" s="7">
        <v>0.8</v>
      </c>
      <c r="F46" s="27"/>
      <c r="G46" s="27"/>
    </row>
    <row r="47" spans="1:7" x14ac:dyDescent="0.25">
      <c r="A47" s="87"/>
      <c r="B47" s="5" t="s">
        <v>15</v>
      </c>
      <c r="C47" s="6" t="s">
        <v>28</v>
      </c>
      <c r="D47" s="7">
        <f t="shared" si="5"/>
        <v>0.5</v>
      </c>
      <c r="E47" s="7">
        <v>0.5</v>
      </c>
      <c r="F47" s="27"/>
      <c r="G47" s="27"/>
    </row>
    <row r="48" spans="1:7" x14ac:dyDescent="0.25">
      <c r="A48" s="87"/>
      <c r="B48" s="12" t="s">
        <v>23</v>
      </c>
      <c r="C48" s="6" t="s">
        <v>28</v>
      </c>
      <c r="D48" s="7">
        <f t="shared" si="5"/>
        <v>0.6</v>
      </c>
      <c r="E48" s="7">
        <v>0.6</v>
      </c>
      <c r="F48" s="27"/>
      <c r="G48" s="27"/>
    </row>
    <row r="49" spans="1:7" x14ac:dyDescent="0.25">
      <c r="A49" s="92"/>
      <c r="B49" s="5" t="s">
        <v>15</v>
      </c>
      <c r="C49" s="6" t="s">
        <v>29</v>
      </c>
      <c r="D49" s="7">
        <f t="shared" si="5"/>
        <v>0.2</v>
      </c>
      <c r="E49" s="7">
        <v>0.2</v>
      </c>
      <c r="F49" s="28"/>
      <c r="G49" s="26"/>
    </row>
    <row r="50" spans="1:7" x14ac:dyDescent="0.25">
      <c r="A50" s="86" t="s">
        <v>38</v>
      </c>
      <c r="B50" s="60" t="s">
        <v>39</v>
      </c>
      <c r="C50" s="61"/>
      <c r="D50" s="62">
        <f t="shared" si="5"/>
        <v>3.4000000000000004</v>
      </c>
      <c r="E50" s="62">
        <f>SUM(E51+E54+E57+E58)</f>
        <v>1.8</v>
      </c>
      <c r="F50" s="63">
        <f>SUM(F51+F54+F57+F58)</f>
        <v>0</v>
      </c>
      <c r="G50" s="62">
        <f>SUM(G51+G54+G57+G58)</f>
        <v>1.6</v>
      </c>
    </row>
    <row r="51" spans="1:7" x14ac:dyDescent="0.25">
      <c r="A51" s="87"/>
      <c r="B51" s="5" t="s">
        <v>25</v>
      </c>
      <c r="C51" s="6" t="s">
        <v>16</v>
      </c>
      <c r="D51" s="7">
        <f t="shared" si="5"/>
        <v>1</v>
      </c>
      <c r="E51" s="7">
        <f>SUM(E52:E53)</f>
        <v>1</v>
      </c>
      <c r="F51" s="27"/>
      <c r="G51" s="27"/>
    </row>
    <row r="52" spans="1:7" ht="12.75" customHeight="1" x14ac:dyDescent="0.25">
      <c r="A52" s="87"/>
      <c r="B52" s="10" t="s">
        <v>20</v>
      </c>
      <c r="C52" s="6"/>
      <c r="D52" s="27">
        <f t="shared" si="5"/>
        <v>0.6</v>
      </c>
      <c r="E52" s="27">
        <v>0.6</v>
      </c>
      <c r="F52" s="27"/>
      <c r="G52" s="27"/>
    </row>
    <row r="53" spans="1:7" ht="12.75" customHeight="1" x14ac:dyDescent="0.25">
      <c r="A53" s="87"/>
      <c r="B53" s="10" t="s">
        <v>22</v>
      </c>
      <c r="C53" s="6"/>
      <c r="D53" s="27">
        <f t="shared" si="5"/>
        <v>0.4</v>
      </c>
      <c r="E53" s="27">
        <v>0.4</v>
      </c>
      <c r="F53" s="27"/>
      <c r="G53" s="27"/>
    </row>
    <row r="54" spans="1:7" x14ac:dyDescent="0.25">
      <c r="A54" s="87"/>
      <c r="B54" s="5" t="s">
        <v>25</v>
      </c>
      <c r="C54" s="6" t="s">
        <v>28</v>
      </c>
      <c r="D54" s="7">
        <f t="shared" si="5"/>
        <v>1.8</v>
      </c>
      <c r="E54" s="7">
        <f>SUM(E55:E56)</f>
        <v>0.2</v>
      </c>
      <c r="F54" s="7"/>
      <c r="G54" s="7">
        <f>SUM(G55:G56)</f>
        <v>1.6</v>
      </c>
    </row>
    <row r="55" spans="1:7" ht="12.75" customHeight="1" x14ac:dyDescent="0.25">
      <c r="A55" s="87"/>
      <c r="B55" s="10" t="s">
        <v>20</v>
      </c>
      <c r="C55" s="11"/>
      <c r="D55" s="17">
        <f t="shared" si="5"/>
        <v>0.2</v>
      </c>
      <c r="E55" s="17">
        <v>0.2</v>
      </c>
      <c r="F55" s="18"/>
      <c r="G55" s="18"/>
    </row>
    <row r="56" spans="1:7" ht="12.75" customHeight="1" x14ac:dyDescent="0.25">
      <c r="A56" s="87"/>
      <c r="B56" s="10" t="s">
        <v>22</v>
      </c>
      <c r="C56" s="11"/>
      <c r="D56" s="17">
        <f t="shared" si="5"/>
        <v>1.6</v>
      </c>
      <c r="E56" s="17"/>
      <c r="F56" s="18"/>
      <c r="G56" s="17">
        <v>1.6</v>
      </c>
    </row>
    <row r="57" spans="1:7" x14ac:dyDescent="0.25">
      <c r="A57" s="87"/>
      <c r="B57" s="12" t="s">
        <v>23</v>
      </c>
      <c r="C57" s="6" t="s">
        <v>28</v>
      </c>
      <c r="D57" s="7">
        <f t="shared" si="5"/>
        <v>0.5</v>
      </c>
      <c r="E57" s="7">
        <v>0.5</v>
      </c>
      <c r="F57" s="27"/>
      <c r="G57" s="27"/>
    </row>
    <row r="58" spans="1:7" x14ac:dyDescent="0.25">
      <c r="A58" s="92"/>
      <c r="B58" s="5" t="s">
        <v>15</v>
      </c>
      <c r="C58" s="6" t="s">
        <v>29</v>
      </c>
      <c r="D58" s="7">
        <f t="shared" si="5"/>
        <v>0.1</v>
      </c>
      <c r="E58" s="7">
        <v>0.1</v>
      </c>
      <c r="F58" s="28"/>
      <c r="G58" s="26"/>
    </row>
    <row r="59" spans="1:7" x14ac:dyDescent="0.25">
      <c r="A59" s="86" t="s">
        <v>40</v>
      </c>
      <c r="B59" s="60" t="s">
        <v>41</v>
      </c>
      <c r="C59" s="61"/>
      <c r="D59" s="62">
        <f t="shared" si="5"/>
        <v>14.4</v>
      </c>
      <c r="E59" s="62">
        <f>SUM(E60+E61+E64+E65)</f>
        <v>14.4</v>
      </c>
      <c r="F59" s="63">
        <f>SUM(F60+F61+F64+F65:F65)</f>
        <v>0</v>
      </c>
      <c r="G59" s="63">
        <f>SUM(G60+G61+G64+G65:G65)</f>
        <v>0</v>
      </c>
    </row>
    <row r="60" spans="1:7" x14ac:dyDescent="0.25">
      <c r="A60" s="87"/>
      <c r="B60" s="5" t="s">
        <v>15</v>
      </c>
      <c r="C60" s="6" t="s">
        <v>16</v>
      </c>
      <c r="D60" s="7">
        <f t="shared" si="5"/>
        <v>1.3</v>
      </c>
      <c r="E60" s="7">
        <v>1.3</v>
      </c>
      <c r="F60" s="7"/>
      <c r="G60" s="27"/>
    </row>
    <row r="61" spans="1:7" x14ac:dyDescent="0.25">
      <c r="A61" s="87"/>
      <c r="B61" s="5" t="s">
        <v>25</v>
      </c>
      <c r="C61" s="6" t="s">
        <v>28</v>
      </c>
      <c r="D61" s="7">
        <f t="shared" si="5"/>
        <v>12.8</v>
      </c>
      <c r="E61" s="7">
        <f>SUM(E62:E63)</f>
        <v>12.8</v>
      </c>
      <c r="F61" s="7"/>
      <c r="G61" s="27"/>
    </row>
    <row r="62" spans="1:7" ht="12.75" customHeight="1" x14ac:dyDescent="0.25">
      <c r="A62" s="87"/>
      <c r="B62" s="10" t="s">
        <v>20</v>
      </c>
      <c r="C62" s="6"/>
      <c r="D62" s="7">
        <f t="shared" si="5"/>
        <v>0.3</v>
      </c>
      <c r="E62" s="7">
        <v>0.3</v>
      </c>
      <c r="F62" s="7"/>
      <c r="G62" s="27"/>
    </row>
    <row r="63" spans="1:7" ht="12.75" customHeight="1" x14ac:dyDescent="0.25">
      <c r="A63" s="87"/>
      <c r="B63" s="10" t="s">
        <v>22</v>
      </c>
      <c r="C63" s="6"/>
      <c r="D63" s="7">
        <f t="shared" si="5"/>
        <v>12.5</v>
      </c>
      <c r="E63" s="7">
        <v>12.5</v>
      </c>
      <c r="F63" s="7"/>
      <c r="G63" s="27"/>
    </row>
    <row r="64" spans="1:7" x14ac:dyDescent="0.25">
      <c r="A64" s="87"/>
      <c r="B64" s="12" t="s">
        <v>23</v>
      </c>
      <c r="C64" s="6" t="s">
        <v>28</v>
      </c>
      <c r="D64" s="7">
        <f t="shared" si="5"/>
        <v>0.2</v>
      </c>
      <c r="E64" s="7">
        <v>0.2</v>
      </c>
      <c r="F64" s="7"/>
      <c r="G64" s="27"/>
    </row>
    <row r="65" spans="1:7" x14ac:dyDescent="0.25">
      <c r="A65" s="92"/>
      <c r="B65" s="5" t="s">
        <v>15</v>
      </c>
      <c r="C65" s="6" t="s">
        <v>29</v>
      </c>
      <c r="D65" s="7">
        <f t="shared" si="5"/>
        <v>0.1</v>
      </c>
      <c r="E65" s="7">
        <v>0.1</v>
      </c>
      <c r="F65" s="28"/>
      <c r="G65" s="26"/>
    </row>
    <row r="66" spans="1:7" x14ac:dyDescent="0.25">
      <c r="A66" s="86" t="s">
        <v>42</v>
      </c>
      <c r="B66" s="60" t="s">
        <v>43</v>
      </c>
      <c r="C66" s="61"/>
      <c r="D66" s="62">
        <f t="shared" si="5"/>
        <v>2.8000000000000003</v>
      </c>
      <c r="E66" s="62">
        <f t="shared" ref="E66:F66" si="7">SUM(E67+E70+E71+E72:E72)</f>
        <v>1.3000000000000003</v>
      </c>
      <c r="F66" s="63">
        <f t="shared" si="7"/>
        <v>0</v>
      </c>
      <c r="G66" s="62">
        <f>SUM(G67+G70+G71+G72:G72)</f>
        <v>1.5</v>
      </c>
    </row>
    <row r="67" spans="1:7" x14ac:dyDescent="0.25">
      <c r="A67" s="87"/>
      <c r="B67" s="5" t="s">
        <v>19</v>
      </c>
      <c r="C67" s="6" t="s">
        <v>16</v>
      </c>
      <c r="D67" s="7">
        <f t="shared" si="5"/>
        <v>2.1</v>
      </c>
      <c r="E67" s="27">
        <f t="shared" ref="E67" si="8">SUM(E68:E69)</f>
        <v>0.6</v>
      </c>
      <c r="F67" s="27"/>
      <c r="G67" s="27">
        <f>SUM(G68:G69)</f>
        <v>1.5</v>
      </c>
    </row>
    <row r="68" spans="1:7" ht="12.75" customHeight="1" x14ac:dyDescent="0.25">
      <c r="A68" s="87"/>
      <c r="B68" s="10" t="s">
        <v>20</v>
      </c>
      <c r="C68" s="6"/>
      <c r="D68" s="27">
        <f t="shared" si="5"/>
        <v>0.6</v>
      </c>
      <c r="E68" s="27">
        <v>0.6</v>
      </c>
      <c r="F68" s="27"/>
      <c r="G68" s="27"/>
    </row>
    <row r="69" spans="1:7" ht="12.75" customHeight="1" x14ac:dyDescent="0.25">
      <c r="A69" s="87"/>
      <c r="B69" s="10" t="s">
        <v>22</v>
      </c>
      <c r="C69" s="6"/>
      <c r="D69" s="27">
        <f t="shared" si="5"/>
        <v>1.5</v>
      </c>
      <c r="E69" s="27"/>
      <c r="F69" s="27"/>
      <c r="G69" s="27">
        <v>1.5</v>
      </c>
    </row>
    <row r="70" spans="1:7" x14ac:dyDescent="0.25">
      <c r="A70" s="87"/>
      <c r="B70" s="5" t="s">
        <v>15</v>
      </c>
      <c r="C70" s="6" t="s">
        <v>28</v>
      </c>
      <c r="D70" s="7">
        <f t="shared" si="5"/>
        <v>0.2</v>
      </c>
      <c r="E70" s="7">
        <v>0.2</v>
      </c>
      <c r="F70" s="7"/>
      <c r="G70" s="7"/>
    </row>
    <row r="71" spans="1:7" x14ac:dyDescent="0.25">
      <c r="A71" s="87"/>
      <c r="B71" s="12" t="s">
        <v>23</v>
      </c>
      <c r="C71" s="6" t="s">
        <v>28</v>
      </c>
      <c r="D71" s="7">
        <f t="shared" si="5"/>
        <v>0.4</v>
      </c>
      <c r="E71" s="7">
        <v>0.4</v>
      </c>
      <c r="F71" s="27"/>
      <c r="G71" s="27"/>
    </row>
    <row r="72" spans="1:7" x14ac:dyDescent="0.25">
      <c r="A72" s="92"/>
      <c r="B72" s="5" t="s">
        <v>15</v>
      </c>
      <c r="C72" s="6" t="s">
        <v>29</v>
      </c>
      <c r="D72" s="7">
        <f t="shared" si="5"/>
        <v>0.1</v>
      </c>
      <c r="E72" s="7">
        <v>0.1</v>
      </c>
      <c r="F72" s="28"/>
      <c r="G72" s="26"/>
    </row>
    <row r="73" spans="1:7" x14ac:dyDescent="0.25">
      <c r="A73" s="86" t="s">
        <v>44</v>
      </c>
      <c r="B73" s="60" t="s">
        <v>45</v>
      </c>
      <c r="C73" s="61"/>
      <c r="D73" s="62">
        <f t="shared" si="5"/>
        <v>1.7000000000000002</v>
      </c>
      <c r="E73" s="62">
        <f>SUM(E74:E77)</f>
        <v>1.7000000000000002</v>
      </c>
      <c r="F73" s="63">
        <f>SUM(F74:F77)</f>
        <v>0</v>
      </c>
      <c r="G73" s="63">
        <f>SUM(G74:G77)</f>
        <v>0</v>
      </c>
    </row>
    <row r="74" spans="1:7" x14ac:dyDescent="0.25">
      <c r="A74" s="87"/>
      <c r="B74" s="5" t="s">
        <v>15</v>
      </c>
      <c r="C74" s="6" t="s">
        <v>16</v>
      </c>
      <c r="D74" s="7">
        <f t="shared" si="5"/>
        <v>0.4</v>
      </c>
      <c r="E74" s="7">
        <v>0.4</v>
      </c>
      <c r="F74" s="7"/>
      <c r="G74" s="7"/>
    </row>
    <row r="75" spans="1:7" x14ac:dyDescent="0.25">
      <c r="A75" s="87"/>
      <c r="B75" s="5" t="s">
        <v>15</v>
      </c>
      <c r="C75" s="6" t="s">
        <v>28</v>
      </c>
      <c r="D75" s="7">
        <f t="shared" si="5"/>
        <v>0.3</v>
      </c>
      <c r="E75" s="7">
        <v>0.3</v>
      </c>
      <c r="F75" s="7"/>
      <c r="G75" s="7"/>
    </row>
    <row r="76" spans="1:7" x14ac:dyDescent="0.25">
      <c r="A76" s="87"/>
      <c r="B76" s="12" t="s">
        <v>23</v>
      </c>
      <c r="C76" s="6" t="s">
        <v>28</v>
      </c>
      <c r="D76" s="7">
        <f t="shared" si="5"/>
        <v>0.9</v>
      </c>
      <c r="E76" s="7">
        <v>0.9</v>
      </c>
      <c r="F76" s="7"/>
      <c r="G76" s="7"/>
    </row>
    <row r="77" spans="1:7" x14ac:dyDescent="0.25">
      <c r="A77" s="92"/>
      <c r="B77" s="5" t="s">
        <v>15</v>
      </c>
      <c r="C77" s="6" t="s">
        <v>29</v>
      </c>
      <c r="D77" s="7">
        <f t="shared" si="5"/>
        <v>0.1</v>
      </c>
      <c r="E77" s="7">
        <v>0.1</v>
      </c>
      <c r="F77" s="28"/>
      <c r="G77" s="26"/>
    </row>
    <row r="78" spans="1:7" x14ac:dyDescent="0.25">
      <c r="A78" s="86" t="s">
        <v>46</v>
      </c>
      <c r="B78" s="60" t="s">
        <v>47</v>
      </c>
      <c r="C78" s="61"/>
      <c r="D78" s="62">
        <f t="shared" si="5"/>
        <v>13.399999999999999</v>
      </c>
      <c r="E78" s="62">
        <f t="shared" ref="E78:F78" si="9">SUM(E79+E80+E83+E84)</f>
        <v>3.3999999999999995</v>
      </c>
      <c r="F78" s="63">
        <f t="shared" si="9"/>
        <v>0</v>
      </c>
      <c r="G78" s="62">
        <f>SUM(G79+G80+G83+G84)</f>
        <v>10</v>
      </c>
    </row>
    <row r="79" spans="1:7" x14ac:dyDescent="0.25">
      <c r="A79" s="87"/>
      <c r="B79" s="5" t="s">
        <v>15</v>
      </c>
      <c r="C79" s="6" t="s">
        <v>16</v>
      </c>
      <c r="D79" s="7">
        <f t="shared" si="5"/>
        <v>1</v>
      </c>
      <c r="E79" s="7">
        <v>1</v>
      </c>
      <c r="F79" s="27"/>
      <c r="G79" s="27"/>
    </row>
    <row r="80" spans="1:7" x14ac:dyDescent="0.25">
      <c r="A80" s="87"/>
      <c r="B80" s="5" t="s">
        <v>25</v>
      </c>
      <c r="C80" s="6" t="s">
        <v>28</v>
      </c>
      <c r="D80" s="7">
        <f t="shared" si="5"/>
        <v>10.199999999999999</v>
      </c>
      <c r="E80" s="7">
        <f>SUM(E81:E82)</f>
        <v>0.2</v>
      </c>
      <c r="F80" s="7"/>
      <c r="G80" s="7">
        <f t="shared" ref="G80" si="10">SUM(G81:G82)</f>
        <v>10</v>
      </c>
    </row>
    <row r="81" spans="1:7" ht="12.75" customHeight="1" x14ac:dyDescent="0.25">
      <c r="A81" s="87"/>
      <c r="B81" s="10" t="s">
        <v>20</v>
      </c>
      <c r="C81" s="11"/>
      <c r="D81" s="17">
        <f t="shared" si="5"/>
        <v>0.2</v>
      </c>
      <c r="E81" s="17">
        <v>0.2</v>
      </c>
      <c r="F81" s="17"/>
      <c r="G81" s="17"/>
    </row>
    <row r="82" spans="1:7" ht="12.75" customHeight="1" x14ac:dyDescent="0.25">
      <c r="A82" s="87"/>
      <c r="B82" s="10" t="s">
        <v>22</v>
      </c>
      <c r="C82" s="11"/>
      <c r="D82" s="17">
        <f t="shared" si="5"/>
        <v>10</v>
      </c>
      <c r="E82" s="17"/>
      <c r="F82" s="17"/>
      <c r="G82" s="17">
        <v>10</v>
      </c>
    </row>
    <row r="83" spans="1:7" x14ac:dyDescent="0.25">
      <c r="A83" s="87"/>
      <c r="B83" s="12" t="s">
        <v>23</v>
      </c>
      <c r="C83" s="6" t="s">
        <v>28</v>
      </c>
      <c r="D83" s="7">
        <f t="shared" si="5"/>
        <v>1.4</v>
      </c>
      <c r="E83" s="7">
        <v>1.4</v>
      </c>
      <c r="F83" s="27"/>
      <c r="G83" s="27"/>
    </row>
    <row r="84" spans="1:7" x14ac:dyDescent="0.25">
      <c r="A84" s="92"/>
      <c r="B84" s="5" t="s">
        <v>15</v>
      </c>
      <c r="C84" s="6" t="s">
        <v>29</v>
      </c>
      <c r="D84" s="7">
        <f t="shared" ref="D84" si="11">SUM(G84+E84)</f>
        <v>0.8</v>
      </c>
      <c r="E84" s="7">
        <v>0.8</v>
      </c>
      <c r="F84" s="28"/>
      <c r="G84" s="26"/>
    </row>
    <row r="85" spans="1:7" x14ac:dyDescent="0.25">
      <c r="A85" s="86" t="s">
        <v>48</v>
      </c>
      <c r="B85" s="60" t="s">
        <v>49</v>
      </c>
      <c r="C85" s="61"/>
      <c r="D85" s="62">
        <f t="shared" si="5"/>
        <v>28.1</v>
      </c>
      <c r="E85" s="62">
        <f t="shared" ref="E85:F85" si="12">SUM(E86+E89+E90)</f>
        <v>3.0999999999999996</v>
      </c>
      <c r="F85" s="63">
        <f t="shared" si="12"/>
        <v>0</v>
      </c>
      <c r="G85" s="62">
        <f>SUM(G86+G89+G90)</f>
        <v>25</v>
      </c>
    </row>
    <row r="86" spans="1:7" x14ac:dyDescent="0.25">
      <c r="A86" s="87"/>
      <c r="B86" s="5" t="s">
        <v>25</v>
      </c>
      <c r="C86" s="6" t="s">
        <v>16</v>
      </c>
      <c r="D86" s="7">
        <f t="shared" si="5"/>
        <v>26.4</v>
      </c>
      <c r="E86" s="7">
        <f t="shared" ref="E86" si="13">SUM(E87:E88)</f>
        <v>1.4</v>
      </c>
      <c r="F86" s="7"/>
      <c r="G86" s="7">
        <f>SUM(G87:G88)</f>
        <v>25</v>
      </c>
    </row>
    <row r="87" spans="1:7" ht="12.75" customHeight="1" x14ac:dyDescent="0.25">
      <c r="A87" s="87"/>
      <c r="B87" s="10" t="s">
        <v>20</v>
      </c>
      <c r="C87" s="6"/>
      <c r="D87" s="27">
        <f t="shared" si="5"/>
        <v>1.4</v>
      </c>
      <c r="E87" s="27">
        <v>1.4</v>
      </c>
      <c r="F87" s="27"/>
      <c r="G87" s="27"/>
    </row>
    <row r="88" spans="1:7" ht="12.75" customHeight="1" x14ac:dyDescent="0.25">
      <c r="A88" s="87"/>
      <c r="B88" s="10" t="s">
        <v>22</v>
      </c>
      <c r="C88" s="6"/>
      <c r="D88" s="27">
        <f t="shared" si="5"/>
        <v>25</v>
      </c>
      <c r="E88" s="7"/>
      <c r="F88" s="27"/>
      <c r="G88" s="27">
        <v>25</v>
      </c>
    </row>
    <row r="89" spans="1:7" x14ac:dyDescent="0.25">
      <c r="A89" s="87"/>
      <c r="B89" s="5" t="s">
        <v>15</v>
      </c>
      <c r="C89" s="6" t="s">
        <v>28</v>
      </c>
      <c r="D89" s="7">
        <f t="shared" si="5"/>
        <v>0.3</v>
      </c>
      <c r="E89" s="7">
        <v>0.3</v>
      </c>
      <c r="F89" s="7"/>
      <c r="G89" s="7"/>
    </row>
    <row r="90" spans="1:7" x14ac:dyDescent="0.25">
      <c r="A90" s="87"/>
      <c r="B90" s="12" t="s">
        <v>23</v>
      </c>
      <c r="C90" s="6" t="s">
        <v>28</v>
      </c>
      <c r="D90" s="7">
        <f t="shared" si="5"/>
        <v>1.4</v>
      </c>
      <c r="E90" s="7">
        <v>1.4</v>
      </c>
      <c r="F90" s="27"/>
      <c r="G90" s="27"/>
    </row>
    <row r="91" spans="1:7" x14ac:dyDescent="0.25">
      <c r="A91" s="86" t="s">
        <v>50</v>
      </c>
      <c r="B91" s="60" t="s">
        <v>51</v>
      </c>
      <c r="C91" s="61"/>
      <c r="D91" s="62">
        <f t="shared" si="5"/>
        <v>4.3999999999999995</v>
      </c>
      <c r="E91" s="62">
        <f>SUM(E92+E95+E96+E97)</f>
        <v>4.3999999999999995</v>
      </c>
      <c r="F91" s="63">
        <f>SUM(F92+F95+F96+F97)</f>
        <v>0</v>
      </c>
      <c r="G91" s="63">
        <f>SUM(G92+G95+G96+G97)</f>
        <v>0</v>
      </c>
    </row>
    <row r="92" spans="1:7" x14ac:dyDescent="0.25">
      <c r="A92" s="87"/>
      <c r="B92" s="5" t="s">
        <v>25</v>
      </c>
      <c r="C92" s="6" t="s">
        <v>16</v>
      </c>
      <c r="D92" s="7">
        <f t="shared" si="5"/>
        <v>3.6</v>
      </c>
      <c r="E92" s="7">
        <f>SUM(E93:E94)</f>
        <v>3.6</v>
      </c>
      <c r="F92" s="27"/>
      <c r="G92" s="27"/>
    </row>
    <row r="93" spans="1:7" ht="12.75" customHeight="1" x14ac:dyDescent="0.25">
      <c r="A93" s="87"/>
      <c r="B93" s="10" t="s">
        <v>20</v>
      </c>
      <c r="C93" s="11"/>
      <c r="D93" s="17">
        <f t="shared" si="5"/>
        <v>0.6</v>
      </c>
      <c r="E93" s="17">
        <v>0.6</v>
      </c>
      <c r="F93" s="17"/>
      <c r="G93" s="17"/>
    </row>
    <row r="94" spans="1:7" ht="12.75" customHeight="1" x14ac:dyDescent="0.25">
      <c r="A94" s="87"/>
      <c r="B94" s="10" t="s">
        <v>22</v>
      </c>
      <c r="C94" s="11"/>
      <c r="D94" s="17">
        <f t="shared" si="5"/>
        <v>3</v>
      </c>
      <c r="E94" s="17">
        <v>3</v>
      </c>
      <c r="F94" s="17"/>
      <c r="G94" s="17"/>
    </row>
    <row r="95" spans="1:7" x14ac:dyDescent="0.25">
      <c r="A95" s="87"/>
      <c r="B95" s="5" t="s">
        <v>15</v>
      </c>
      <c r="C95" s="6" t="s">
        <v>28</v>
      </c>
      <c r="D95" s="7">
        <f t="shared" si="5"/>
        <v>0.1</v>
      </c>
      <c r="E95" s="7">
        <v>0.1</v>
      </c>
      <c r="F95" s="27"/>
      <c r="G95" s="27"/>
    </row>
    <row r="96" spans="1:7" x14ac:dyDescent="0.25">
      <c r="A96" s="87"/>
      <c r="B96" s="12" t="s">
        <v>23</v>
      </c>
      <c r="C96" s="6" t="s">
        <v>28</v>
      </c>
      <c r="D96" s="7">
        <f t="shared" si="5"/>
        <v>0.6</v>
      </c>
      <c r="E96" s="7">
        <v>0.6</v>
      </c>
      <c r="F96" s="27"/>
      <c r="G96" s="27"/>
    </row>
    <row r="97" spans="1:7" x14ac:dyDescent="0.25">
      <c r="A97" s="92"/>
      <c r="B97" s="5" t="s">
        <v>15</v>
      </c>
      <c r="C97" s="6" t="s">
        <v>29</v>
      </c>
      <c r="D97" s="7">
        <f t="shared" si="5"/>
        <v>0.1</v>
      </c>
      <c r="E97" s="7">
        <v>0.1</v>
      </c>
      <c r="F97" s="28"/>
      <c r="G97" s="26"/>
    </row>
    <row r="98" spans="1:7" x14ac:dyDescent="0.25">
      <c r="A98" s="86" t="s">
        <v>52</v>
      </c>
      <c r="B98" s="60" t="s">
        <v>53</v>
      </c>
      <c r="C98" s="61"/>
      <c r="D98" s="62">
        <f t="shared" si="5"/>
        <v>0.6</v>
      </c>
      <c r="E98" s="62">
        <f>SUM(E99+E100+E101)</f>
        <v>0.6</v>
      </c>
      <c r="F98" s="63">
        <f>SUM(F99+F100+F101)</f>
        <v>0</v>
      </c>
      <c r="G98" s="63">
        <f>SUM(G99+G100+G101)</f>
        <v>0</v>
      </c>
    </row>
    <row r="99" spans="1:7" x14ac:dyDescent="0.25">
      <c r="A99" s="87"/>
      <c r="B99" s="5" t="s">
        <v>15</v>
      </c>
      <c r="C99" s="6" t="s">
        <v>16</v>
      </c>
      <c r="D99" s="7">
        <f t="shared" si="5"/>
        <v>0.4</v>
      </c>
      <c r="E99" s="7">
        <v>0.4</v>
      </c>
      <c r="F99" s="27"/>
      <c r="G99" s="27"/>
    </row>
    <row r="100" spans="1:7" x14ac:dyDescent="0.25">
      <c r="A100" s="87"/>
      <c r="B100" s="5" t="s">
        <v>15</v>
      </c>
      <c r="C100" s="6" t="s">
        <v>28</v>
      </c>
      <c r="D100" s="7">
        <f>SUM(G100+E100)</f>
        <v>0.1</v>
      </c>
      <c r="E100" s="7">
        <v>0.1</v>
      </c>
      <c r="F100" s="7"/>
      <c r="G100" s="7"/>
    </row>
    <row r="101" spans="1:7" x14ac:dyDescent="0.25">
      <c r="A101" s="87"/>
      <c r="B101" s="12" t="s">
        <v>23</v>
      </c>
      <c r="C101" s="6" t="s">
        <v>28</v>
      </c>
      <c r="D101" s="7">
        <f t="shared" si="5"/>
        <v>0.1</v>
      </c>
      <c r="E101" s="7">
        <v>0.1</v>
      </c>
      <c r="F101" s="27"/>
      <c r="G101" s="27"/>
    </row>
    <row r="102" spans="1:7" x14ac:dyDescent="0.25">
      <c r="A102" s="86" t="s">
        <v>54</v>
      </c>
      <c r="B102" s="60" t="s">
        <v>55</v>
      </c>
      <c r="C102" s="61"/>
      <c r="D102" s="62">
        <f t="shared" si="5"/>
        <v>90.6</v>
      </c>
      <c r="E102" s="62">
        <f>SUM(E103+E106+E109+E110)</f>
        <v>1.6</v>
      </c>
      <c r="F102" s="63">
        <f>SUM(F103+F106+F109+F110)</f>
        <v>0</v>
      </c>
      <c r="G102" s="62">
        <f>SUM(G103+G106+G109+G110)</f>
        <v>89</v>
      </c>
    </row>
    <row r="103" spans="1:7" x14ac:dyDescent="0.25">
      <c r="A103" s="87"/>
      <c r="B103" s="5" t="s">
        <v>25</v>
      </c>
      <c r="C103" s="6" t="s">
        <v>16</v>
      </c>
      <c r="D103" s="7">
        <f t="shared" si="5"/>
        <v>25.6</v>
      </c>
      <c r="E103" s="7">
        <f>SUM(E104:E105)</f>
        <v>0.6</v>
      </c>
      <c r="F103" s="7"/>
      <c r="G103" s="7">
        <f t="shared" ref="G103" si="14">SUM(G104:G105)</f>
        <v>25</v>
      </c>
    </row>
    <row r="104" spans="1:7" ht="12.75" customHeight="1" x14ac:dyDescent="0.25">
      <c r="A104" s="87"/>
      <c r="B104" s="10" t="s">
        <v>20</v>
      </c>
      <c r="C104" s="11"/>
      <c r="D104" s="17">
        <f t="shared" si="5"/>
        <v>0.6</v>
      </c>
      <c r="E104" s="17">
        <v>0.6</v>
      </c>
      <c r="F104" s="17"/>
      <c r="G104" s="17"/>
    </row>
    <row r="105" spans="1:7" ht="12.75" customHeight="1" x14ac:dyDescent="0.25">
      <c r="A105" s="87"/>
      <c r="B105" s="10" t="s">
        <v>22</v>
      </c>
      <c r="C105" s="11"/>
      <c r="D105" s="17">
        <f t="shared" si="5"/>
        <v>25</v>
      </c>
      <c r="E105" s="17"/>
      <c r="F105" s="17"/>
      <c r="G105" s="17">
        <v>25</v>
      </c>
    </row>
    <row r="106" spans="1:7" x14ac:dyDescent="0.25">
      <c r="A106" s="87"/>
      <c r="B106" s="5" t="s">
        <v>25</v>
      </c>
      <c r="C106" s="6" t="s">
        <v>28</v>
      </c>
      <c r="D106" s="7">
        <f t="shared" si="5"/>
        <v>64.2</v>
      </c>
      <c r="E106" s="7">
        <f>SUM(E107:E108)</f>
        <v>0.2</v>
      </c>
      <c r="F106" s="7"/>
      <c r="G106" s="7">
        <f>SUM(G107:G108)</f>
        <v>64</v>
      </c>
    </row>
    <row r="107" spans="1:7" ht="12.75" customHeight="1" x14ac:dyDescent="0.25">
      <c r="A107" s="87"/>
      <c r="B107" s="10" t="s">
        <v>20</v>
      </c>
      <c r="C107" s="11"/>
      <c r="D107" s="17">
        <f t="shared" si="5"/>
        <v>0.2</v>
      </c>
      <c r="E107" s="17">
        <v>0.2</v>
      </c>
      <c r="F107" s="17"/>
      <c r="G107" s="17"/>
    </row>
    <row r="108" spans="1:7" ht="12.75" customHeight="1" x14ac:dyDescent="0.25">
      <c r="A108" s="87"/>
      <c r="B108" s="10" t="s">
        <v>22</v>
      </c>
      <c r="C108" s="11"/>
      <c r="D108" s="17">
        <f t="shared" si="5"/>
        <v>64</v>
      </c>
      <c r="E108" s="17"/>
      <c r="F108" s="17"/>
      <c r="G108" s="17">
        <v>64</v>
      </c>
    </row>
    <row r="109" spans="1:7" x14ac:dyDescent="0.25">
      <c r="A109" s="87"/>
      <c r="B109" s="12" t="s">
        <v>23</v>
      </c>
      <c r="C109" s="6" t="s">
        <v>28</v>
      </c>
      <c r="D109" s="7">
        <f t="shared" si="5"/>
        <v>0.7</v>
      </c>
      <c r="E109" s="7">
        <v>0.7</v>
      </c>
      <c r="F109" s="27"/>
      <c r="G109" s="27"/>
    </row>
    <row r="110" spans="1:7" x14ac:dyDescent="0.25">
      <c r="A110" s="92"/>
      <c r="B110" s="5" t="s">
        <v>15</v>
      </c>
      <c r="C110" s="6" t="s">
        <v>29</v>
      </c>
      <c r="D110" s="7">
        <f t="shared" si="5"/>
        <v>0.1</v>
      </c>
      <c r="E110" s="7">
        <v>0.1</v>
      </c>
      <c r="F110" s="28"/>
      <c r="G110" s="26"/>
    </row>
    <row r="111" spans="1:7" x14ac:dyDescent="0.25">
      <c r="A111" s="86" t="s">
        <v>56</v>
      </c>
      <c r="B111" s="60" t="s">
        <v>57</v>
      </c>
      <c r="C111" s="61"/>
      <c r="D111" s="62">
        <f t="shared" si="5"/>
        <v>63.3</v>
      </c>
      <c r="E111" s="62">
        <f>SUM(E112+E115+E118+E119)</f>
        <v>14.299999999999999</v>
      </c>
      <c r="F111" s="63">
        <f>SUM(F112+F115+F118+F119)</f>
        <v>0</v>
      </c>
      <c r="G111" s="62">
        <f>SUM(G112+G115+G118+G119)</f>
        <v>49</v>
      </c>
    </row>
    <row r="112" spans="1:7" x14ac:dyDescent="0.25">
      <c r="A112" s="87"/>
      <c r="B112" s="5" t="s">
        <v>25</v>
      </c>
      <c r="C112" s="6" t="s">
        <v>16</v>
      </c>
      <c r="D112" s="7">
        <f t="shared" si="5"/>
        <v>49.8</v>
      </c>
      <c r="E112" s="7">
        <v>0.8</v>
      </c>
      <c r="F112" s="7"/>
      <c r="G112" s="7">
        <f>SUM(G113:G114)</f>
        <v>49</v>
      </c>
    </row>
    <row r="113" spans="1:7" ht="12.75" customHeight="1" x14ac:dyDescent="0.25">
      <c r="A113" s="87"/>
      <c r="B113" s="10" t="s">
        <v>20</v>
      </c>
      <c r="C113" s="6"/>
      <c r="D113" s="77">
        <f t="shared" si="5"/>
        <v>0.8</v>
      </c>
      <c r="E113" s="77">
        <v>0.8</v>
      </c>
      <c r="F113" s="77"/>
      <c r="G113" s="77"/>
    </row>
    <row r="114" spans="1:7" ht="12.75" customHeight="1" x14ac:dyDescent="0.25">
      <c r="A114" s="87"/>
      <c r="B114" s="10" t="s">
        <v>22</v>
      </c>
      <c r="C114" s="6"/>
      <c r="D114" s="77">
        <f t="shared" si="5"/>
        <v>49</v>
      </c>
      <c r="E114" s="77"/>
      <c r="F114" s="77"/>
      <c r="G114" s="77">
        <v>49</v>
      </c>
    </row>
    <row r="115" spans="1:7" x14ac:dyDescent="0.25">
      <c r="A115" s="87"/>
      <c r="B115" s="5" t="s">
        <v>25</v>
      </c>
      <c r="C115" s="6" t="s">
        <v>28</v>
      </c>
      <c r="D115" s="7">
        <f t="shared" si="5"/>
        <v>10.1</v>
      </c>
      <c r="E115" s="7">
        <f>SUM(E116:E117)</f>
        <v>10.1</v>
      </c>
      <c r="F115" s="7"/>
      <c r="G115" s="7"/>
    </row>
    <row r="116" spans="1:7" ht="12.75" customHeight="1" x14ac:dyDescent="0.25">
      <c r="A116" s="87"/>
      <c r="B116" s="10" t="s">
        <v>20</v>
      </c>
      <c r="C116" s="11"/>
      <c r="D116" s="17">
        <f t="shared" si="5"/>
        <v>0.1</v>
      </c>
      <c r="E116" s="17">
        <v>0.1</v>
      </c>
      <c r="F116" s="17"/>
      <c r="G116" s="17"/>
    </row>
    <row r="117" spans="1:7" ht="12.75" customHeight="1" x14ac:dyDescent="0.25">
      <c r="A117" s="87"/>
      <c r="B117" s="10" t="s">
        <v>22</v>
      </c>
      <c r="C117" s="11"/>
      <c r="D117" s="17">
        <f t="shared" si="5"/>
        <v>10</v>
      </c>
      <c r="E117" s="17">
        <v>10</v>
      </c>
      <c r="F117" s="17"/>
      <c r="G117" s="17"/>
    </row>
    <row r="118" spans="1:7" x14ac:dyDescent="0.25">
      <c r="A118" s="87"/>
      <c r="B118" s="12" t="s">
        <v>23</v>
      </c>
      <c r="C118" s="6" t="s">
        <v>28</v>
      </c>
      <c r="D118" s="7">
        <f t="shared" si="5"/>
        <v>3.3</v>
      </c>
      <c r="E118" s="7">
        <v>3.3</v>
      </c>
      <c r="F118" s="27"/>
      <c r="G118" s="27"/>
    </row>
    <row r="119" spans="1:7" x14ac:dyDescent="0.25">
      <c r="A119" s="92"/>
      <c r="B119" s="5" t="s">
        <v>15</v>
      </c>
      <c r="C119" s="6" t="s">
        <v>29</v>
      </c>
      <c r="D119" s="7">
        <f t="shared" si="5"/>
        <v>0.1</v>
      </c>
      <c r="E119" s="7">
        <v>0.1</v>
      </c>
      <c r="F119" s="28"/>
      <c r="G119" s="26"/>
    </row>
    <row r="120" spans="1:7" x14ac:dyDescent="0.25">
      <c r="A120" s="93" t="s">
        <v>58</v>
      </c>
      <c r="B120" s="64" t="s">
        <v>59</v>
      </c>
      <c r="C120" s="65"/>
      <c r="D120" s="62">
        <f t="shared" si="5"/>
        <v>46.2</v>
      </c>
      <c r="E120" s="62">
        <f>SUM(E121)</f>
        <v>46.2</v>
      </c>
      <c r="F120" s="63">
        <f>SUM(F121)</f>
        <v>0</v>
      </c>
      <c r="G120" s="63">
        <f>SUM(G121)</f>
        <v>0</v>
      </c>
    </row>
    <row r="121" spans="1:7" x14ac:dyDescent="0.25">
      <c r="A121" s="93"/>
      <c r="B121" s="5" t="s">
        <v>25</v>
      </c>
      <c r="C121" s="6" t="s">
        <v>24</v>
      </c>
      <c r="D121" s="7">
        <f t="shared" si="5"/>
        <v>46.2</v>
      </c>
      <c r="E121" s="7">
        <f>SUM(E122:E123)</f>
        <v>46.2</v>
      </c>
      <c r="F121" s="7"/>
      <c r="G121" s="7"/>
    </row>
    <row r="122" spans="1:7" ht="12.75" customHeight="1" x14ac:dyDescent="0.25">
      <c r="A122" s="93"/>
      <c r="B122" s="10" t="s">
        <v>20</v>
      </c>
      <c r="C122" s="11"/>
      <c r="D122" s="17">
        <f t="shared" si="5"/>
        <v>6.2</v>
      </c>
      <c r="E122" s="17">
        <v>6.2</v>
      </c>
      <c r="F122" s="18"/>
      <c r="G122" s="18"/>
    </row>
    <row r="123" spans="1:7" ht="12.75" customHeight="1" x14ac:dyDescent="0.25">
      <c r="A123" s="93"/>
      <c r="B123" s="10" t="s">
        <v>22</v>
      </c>
      <c r="C123" s="11"/>
      <c r="D123" s="17">
        <f t="shared" si="5"/>
        <v>40</v>
      </c>
      <c r="E123" s="17">
        <v>40</v>
      </c>
      <c r="F123" s="18"/>
      <c r="G123" s="17"/>
    </row>
    <row r="124" spans="1:7" x14ac:dyDescent="0.25">
      <c r="A124" s="86" t="s">
        <v>60</v>
      </c>
      <c r="B124" s="64" t="s">
        <v>61</v>
      </c>
      <c r="C124" s="65"/>
      <c r="D124" s="62">
        <f t="shared" ref="D124:D159" si="15">SUM(G124+E124)</f>
        <v>76.2</v>
      </c>
      <c r="E124" s="62">
        <f>SUM(E125)</f>
        <v>26.2</v>
      </c>
      <c r="F124" s="63">
        <f>SUM(F125:F125)</f>
        <v>0</v>
      </c>
      <c r="G124" s="62">
        <f>SUM(G125:G125)</f>
        <v>50</v>
      </c>
    </row>
    <row r="125" spans="1:7" x14ac:dyDescent="0.25">
      <c r="A125" s="87"/>
      <c r="B125" s="5" t="s">
        <v>25</v>
      </c>
      <c r="C125" s="6" t="s">
        <v>24</v>
      </c>
      <c r="D125" s="7">
        <f t="shared" si="15"/>
        <v>76.2</v>
      </c>
      <c r="E125" s="7">
        <f>SUM(E126:E127)</f>
        <v>26.2</v>
      </c>
      <c r="F125" s="7"/>
      <c r="G125" s="7">
        <f t="shared" ref="G125" si="16">SUM(G126:G127)</f>
        <v>50</v>
      </c>
    </row>
    <row r="126" spans="1:7" ht="12.75" customHeight="1" x14ac:dyDescent="0.25">
      <c r="A126" s="87"/>
      <c r="B126" s="10" t="s">
        <v>20</v>
      </c>
      <c r="C126" s="11"/>
      <c r="D126" s="17">
        <f t="shared" si="15"/>
        <v>11.2</v>
      </c>
      <c r="E126" s="17">
        <v>11.2</v>
      </c>
      <c r="F126" s="18"/>
      <c r="G126" s="18"/>
    </row>
    <row r="127" spans="1:7" ht="12.75" customHeight="1" x14ac:dyDescent="0.25">
      <c r="A127" s="92"/>
      <c r="B127" s="10" t="s">
        <v>22</v>
      </c>
      <c r="C127" s="11"/>
      <c r="D127" s="17">
        <f t="shared" si="15"/>
        <v>65</v>
      </c>
      <c r="E127" s="17">
        <v>15</v>
      </c>
      <c r="F127" s="18"/>
      <c r="G127" s="17">
        <v>50</v>
      </c>
    </row>
    <row r="128" spans="1:7" x14ac:dyDescent="0.25">
      <c r="A128" s="93" t="s">
        <v>62</v>
      </c>
      <c r="B128" s="64" t="s">
        <v>63</v>
      </c>
      <c r="C128" s="65"/>
      <c r="D128" s="62">
        <f t="shared" si="15"/>
        <v>26.6</v>
      </c>
      <c r="E128" s="62">
        <f>SUM(E129+E132)</f>
        <v>26.6</v>
      </c>
      <c r="F128" s="63">
        <f>SUM(F129+F132)</f>
        <v>0</v>
      </c>
      <c r="G128" s="63">
        <f>SUM(G129+G132)</f>
        <v>0</v>
      </c>
    </row>
    <row r="129" spans="1:7" x14ac:dyDescent="0.25">
      <c r="A129" s="93"/>
      <c r="B129" s="5" t="s">
        <v>25</v>
      </c>
      <c r="C129" s="6" t="s">
        <v>24</v>
      </c>
      <c r="D129" s="7">
        <f t="shared" si="15"/>
        <v>24.6</v>
      </c>
      <c r="E129" s="7">
        <f>SUM(E130:E131)</f>
        <v>24.6</v>
      </c>
      <c r="F129" s="7"/>
      <c r="G129" s="7"/>
    </row>
    <row r="130" spans="1:7" ht="12.75" customHeight="1" x14ac:dyDescent="0.25">
      <c r="A130" s="93"/>
      <c r="B130" s="10" t="s">
        <v>20</v>
      </c>
      <c r="C130" s="11"/>
      <c r="D130" s="17">
        <f t="shared" si="15"/>
        <v>4.5999999999999996</v>
      </c>
      <c r="E130" s="17">
        <v>4.5999999999999996</v>
      </c>
      <c r="F130" s="18"/>
      <c r="G130" s="18"/>
    </row>
    <row r="131" spans="1:7" ht="12.75" customHeight="1" x14ac:dyDescent="0.25">
      <c r="A131" s="93"/>
      <c r="B131" s="10" t="s">
        <v>22</v>
      </c>
      <c r="C131" s="11"/>
      <c r="D131" s="17">
        <f t="shared" si="15"/>
        <v>20</v>
      </c>
      <c r="E131" s="17">
        <v>20</v>
      </c>
      <c r="F131" s="18"/>
      <c r="G131" s="17"/>
    </row>
    <row r="132" spans="1:7" x14ac:dyDescent="0.25">
      <c r="A132" s="93"/>
      <c r="B132" s="12" t="s">
        <v>23</v>
      </c>
      <c r="C132" s="6" t="s">
        <v>24</v>
      </c>
      <c r="D132" s="7">
        <f t="shared" si="15"/>
        <v>2</v>
      </c>
      <c r="E132" s="7">
        <v>2</v>
      </c>
      <c r="F132" s="27"/>
      <c r="G132" s="29"/>
    </row>
    <row r="133" spans="1:7" x14ac:dyDescent="0.25">
      <c r="A133" s="86" t="s">
        <v>64</v>
      </c>
      <c r="B133" s="64" t="s">
        <v>65</v>
      </c>
      <c r="C133" s="65"/>
      <c r="D133" s="62">
        <f t="shared" si="15"/>
        <v>42</v>
      </c>
      <c r="E133" s="62">
        <f t="shared" ref="E133:F133" si="17">SUM(E134+E137)</f>
        <v>42</v>
      </c>
      <c r="F133" s="63">
        <f t="shared" si="17"/>
        <v>0</v>
      </c>
      <c r="G133" s="63">
        <f>SUM(G134+G137)</f>
        <v>0</v>
      </c>
    </row>
    <row r="134" spans="1:7" x14ac:dyDescent="0.25">
      <c r="A134" s="87"/>
      <c r="B134" s="5" t="s">
        <v>25</v>
      </c>
      <c r="C134" s="6" t="s">
        <v>24</v>
      </c>
      <c r="D134" s="7">
        <f>SUM(G134+E134)</f>
        <v>40.299999999999997</v>
      </c>
      <c r="E134" s="7">
        <f>SUM(E135:E136)</f>
        <v>40.299999999999997</v>
      </c>
      <c r="F134" s="7"/>
      <c r="G134" s="25"/>
    </row>
    <row r="135" spans="1:7" ht="12.75" customHeight="1" x14ac:dyDescent="0.25">
      <c r="A135" s="87"/>
      <c r="B135" s="10" t="s">
        <v>20</v>
      </c>
      <c r="C135" s="11"/>
      <c r="D135" s="17">
        <f>SUM(G135+E135)</f>
        <v>8.8000000000000007</v>
      </c>
      <c r="E135" s="17">
        <v>8.8000000000000007</v>
      </c>
      <c r="F135" s="18"/>
      <c r="G135" s="18"/>
    </row>
    <row r="136" spans="1:7" ht="12.75" customHeight="1" x14ac:dyDescent="0.25">
      <c r="A136" s="87"/>
      <c r="B136" s="10" t="s">
        <v>22</v>
      </c>
      <c r="C136" s="11"/>
      <c r="D136" s="17">
        <f>SUM(G136+E136)</f>
        <v>31.5</v>
      </c>
      <c r="E136" s="17">
        <v>31.5</v>
      </c>
      <c r="F136" s="18"/>
      <c r="G136" s="17"/>
    </row>
    <row r="137" spans="1:7" ht="15.75" customHeight="1" x14ac:dyDescent="0.25">
      <c r="A137" s="92"/>
      <c r="B137" s="12" t="s">
        <v>23</v>
      </c>
      <c r="C137" s="6" t="s">
        <v>24</v>
      </c>
      <c r="D137" s="7">
        <f t="shared" ref="D137" si="18">SUM(G137+E137)</f>
        <v>1.7</v>
      </c>
      <c r="E137" s="7">
        <v>1.7</v>
      </c>
      <c r="F137" s="27"/>
      <c r="G137" s="29"/>
    </row>
    <row r="138" spans="1:7" x14ac:dyDescent="0.25">
      <c r="A138" s="93" t="s">
        <v>66</v>
      </c>
      <c r="B138" s="64" t="s">
        <v>67</v>
      </c>
      <c r="C138" s="65"/>
      <c r="D138" s="62">
        <f t="shared" si="15"/>
        <v>39.799999999999997</v>
      </c>
      <c r="E138" s="62">
        <f>SUM(E139)</f>
        <v>39.799999999999997</v>
      </c>
      <c r="F138" s="63">
        <f>SUM(F139)</f>
        <v>0</v>
      </c>
      <c r="G138" s="63">
        <f>SUM(G139)</f>
        <v>0</v>
      </c>
    </row>
    <row r="139" spans="1:7" x14ac:dyDescent="0.25">
      <c r="A139" s="93"/>
      <c r="B139" s="5" t="s">
        <v>25</v>
      </c>
      <c r="C139" s="6" t="s">
        <v>24</v>
      </c>
      <c r="D139" s="7">
        <f t="shared" si="15"/>
        <v>39.799999999999997</v>
      </c>
      <c r="E139" s="7">
        <f>SUM(E140:E141)</f>
        <v>39.799999999999997</v>
      </c>
      <c r="F139" s="7"/>
      <c r="G139" s="7"/>
    </row>
    <row r="140" spans="1:7" ht="12.75" customHeight="1" x14ac:dyDescent="0.25">
      <c r="A140" s="93"/>
      <c r="B140" s="10" t="s">
        <v>20</v>
      </c>
      <c r="C140" s="11"/>
      <c r="D140" s="17">
        <f t="shared" si="15"/>
        <v>4.8</v>
      </c>
      <c r="E140" s="17">
        <v>4.8</v>
      </c>
      <c r="F140" s="18"/>
      <c r="G140" s="18"/>
    </row>
    <row r="141" spans="1:7" ht="12.75" customHeight="1" x14ac:dyDescent="0.25">
      <c r="A141" s="93"/>
      <c r="B141" s="10" t="s">
        <v>22</v>
      </c>
      <c r="C141" s="11"/>
      <c r="D141" s="17">
        <f t="shared" si="15"/>
        <v>35</v>
      </c>
      <c r="E141" s="17">
        <v>35</v>
      </c>
      <c r="F141" s="18"/>
      <c r="G141" s="17"/>
    </row>
    <row r="142" spans="1:7" x14ac:dyDescent="0.25">
      <c r="A142" s="93" t="s">
        <v>68</v>
      </c>
      <c r="B142" s="64" t="s">
        <v>69</v>
      </c>
      <c r="C142" s="65"/>
      <c r="D142" s="62">
        <f t="shared" si="15"/>
        <v>14.7</v>
      </c>
      <c r="E142" s="62">
        <f>SUM(E143+E144)</f>
        <v>14.7</v>
      </c>
      <c r="F142" s="63">
        <f>SUM(F143+F144)</f>
        <v>0</v>
      </c>
      <c r="G142" s="63">
        <f>SUM(G143+G144)</f>
        <v>0</v>
      </c>
    </row>
    <row r="143" spans="1:7" x14ac:dyDescent="0.25">
      <c r="A143" s="93"/>
      <c r="B143" s="5" t="s">
        <v>15</v>
      </c>
      <c r="C143" s="6" t="s">
        <v>24</v>
      </c>
      <c r="D143" s="7">
        <f>SUM(G143+E143)</f>
        <v>10.7</v>
      </c>
      <c r="E143" s="7">
        <v>10.7</v>
      </c>
      <c r="F143" s="7"/>
      <c r="G143" s="7"/>
    </row>
    <row r="144" spans="1:7" x14ac:dyDescent="0.25">
      <c r="A144" s="93"/>
      <c r="B144" s="12" t="s">
        <v>23</v>
      </c>
      <c r="C144" s="6" t="s">
        <v>24</v>
      </c>
      <c r="D144" s="7">
        <f t="shared" si="15"/>
        <v>4</v>
      </c>
      <c r="E144" s="7">
        <v>4</v>
      </c>
      <c r="F144" s="27"/>
      <c r="G144" s="29"/>
    </row>
    <row r="145" spans="1:7" x14ac:dyDescent="0.25">
      <c r="A145" s="93" t="s">
        <v>70</v>
      </c>
      <c r="B145" s="64" t="s">
        <v>71</v>
      </c>
      <c r="C145" s="65"/>
      <c r="D145" s="62">
        <f t="shared" si="15"/>
        <v>38.700000000000003</v>
      </c>
      <c r="E145" s="62">
        <f>SUM(E146+E149)</f>
        <v>38.700000000000003</v>
      </c>
      <c r="F145" s="63">
        <f>SUM(F146+F149)</f>
        <v>0</v>
      </c>
      <c r="G145" s="63">
        <f>SUM(G146+G149)</f>
        <v>0</v>
      </c>
    </row>
    <row r="146" spans="1:7" x14ac:dyDescent="0.25">
      <c r="A146" s="93"/>
      <c r="B146" s="5" t="s">
        <v>25</v>
      </c>
      <c r="C146" s="6" t="s">
        <v>24</v>
      </c>
      <c r="D146" s="7">
        <f t="shared" si="15"/>
        <v>37.5</v>
      </c>
      <c r="E146" s="7">
        <f>SUM(E147:E148)</f>
        <v>37.5</v>
      </c>
      <c r="F146" s="7"/>
      <c r="G146" s="25"/>
    </row>
    <row r="147" spans="1:7" ht="12.75" customHeight="1" x14ac:dyDescent="0.25">
      <c r="A147" s="93"/>
      <c r="B147" s="10" t="s">
        <v>20</v>
      </c>
      <c r="C147" s="11"/>
      <c r="D147" s="17">
        <f t="shared" si="15"/>
        <v>17.5</v>
      </c>
      <c r="E147" s="17">
        <v>17.5</v>
      </c>
      <c r="F147" s="18"/>
      <c r="G147" s="18"/>
    </row>
    <row r="148" spans="1:7" ht="12.75" customHeight="1" x14ac:dyDescent="0.25">
      <c r="A148" s="93"/>
      <c r="B148" s="10" t="s">
        <v>22</v>
      </c>
      <c r="C148" s="11"/>
      <c r="D148" s="17">
        <f t="shared" si="15"/>
        <v>20</v>
      </c>
      <c r="E148" s="17">
        <v>20</v>
      </c>
      <c r="F148" s="18"/>
      <c r="G148" s="17"/>
    </row>
    <row r="149" spans="1:7" x14ac:dyDescent="0.25">
      <c r="A149" s="93"/>
      <c r="B149" s="12" t="s">
        <v>23</v>
      </c>
      <c r="C149" s="6" t="s">
        <v>24</v>
      </c>
      <c r="D149" s="7">
        <f t="shared" si="15"/>
        <v>1.2</v>
      </c>
      <c r="E149" s="7">
        <v>1.2</v>
      </c>
      <c r="F149" s="27"/>
      <c r="G149" s="29"/>
    </row>
    <row r="150" spans="1:7" x14ac:dyDescent="0.25">
      <c r="A150" s="86" t="s">
        <v>72</v>
      </c>
      <c r="B150" s="60" t="s">
        <v>73</v>
      </c>
      <c r="C150" s="65"/>
      <c r="D150" s="62">
        <f t="shared" si="15"/>
        <v>3.7</v>
      </c>
      <c r="E150" s="62">
        <f>SUM(E151)</f>
        <v>3.7</v>
      </c>
      <c r="F150" s="63">
        <f>SUM(F151:F151)</f>
        <v>0</v>
      </c>
      <c r="G150" s="63">
        <f>SUM(G151:G151)</f>
        <v>0</v>
      </c>
    </row>
    <row r="151" spans="1:7" x14ac:dyDescent="0.25">
      <c r="A151" s="87"/>
      <c r="B151" s="5" t="s">
        <v>15</v>
      </c>
      <c r="C151" s="6" t="s">
        <v>24</v>
      </c>
      <c r="D151" s="7">
        <f>SUM(G151+E151)</f>
        <v>3.7</v>
      </c>
      <c r="E151" s="7">
        <v>3.7</v>
      </c>
      <c r="F151" s="7"/>
      <c r="G151" s="25"/>
    </row>
    <row r="152" spans="1:7" x14ac:dyDescent="0.25">
      <c r="A152" s="86" t="s">
        <v>74</v>
      </c>
      <c r="B152" s="60" t="s">
        <v>75</v>
      </c>
      <c r="C152" s="65"/>
      <c r="D152" s="62">
        <f t="shared" si="15"/>
        <v>6.6</v>
      </c>
      <c r="E152" s="62">
        <f>SUM(E153:E154)</f>
        <v>6.6</v>
      </c>
      <c r="F152" s="63">
        <f>SUM(F153:F154)</f>
        <v>0</v>
      </c>
      <c r="G152" s="63">
        <f>SUM(G153:G154)</f>
        <v>0</v>
      </c>
    </row>
    <row r="153" spans="1:7" x14ac:dyDescent="0.25">
      <c r="A153" s="87"/>
      <c r="B153" s="5" t="s">
        <v>15</v>
      </c>
      <c r="C153" s="6" t="s">
        <v>24</v>
      </c>
      <c r="D153" s="7">
        <f t="shared" si="15"/>
        <v>4.5999999999999996</v>
      </c>
      <c r="E153" s="7">
        <v>4.5999999999999996</v>
      </c>
      <c r="F153" s="29"/>
      <c r="G153" s="29"/>
    </row>
    <row r="154" spans="1:7" x14ac:dyDescent="0.25">
      <c r="A154" s="87"/>
      <c r="B154" s="12" t="s">
        <v>23</v>
      </c>
      <c r="C154" s="6" t="s">
        <v>24</v>
      </c>
      <c r="D154" s="7">
        <f t="shared" si="15"/>
        <v>2</v>
      </c>
      <c r="E154" s="7">
        <v>2</v>
      </c>
      <c r="F154" s="29"/>
      <c r="G154" s="29"/>
    </row>
    <row r="155" spans="1:7" x14ac:dyDescent="0.25">
      <c r="A155" s="86" t="s">
        <v>76</v>
      </c>
      <c r="B155" s="60" t="s">
        <v>78</v>
      </c>
      <c r="C155" s="65"/>
      <c r="D155" s="62">
        <f t="shared" si="15"/>
        <v>1.4</v>
      </c>
      <c r="E155" s="62">
        <f>SUM(E156:E157)</f>
        <v>1.4</v>
      </c>
      <c r="F155" s="63">
        <f>SUM(F156:F157)</f>
        <v>0</v>
      </c>
      <c r="G155" s="63">
        <f>SUM(G156:G157)</f>
        <v>0</v>
      </c>
    </row>
    <row r="156" spans="1:7" x14ac:dyDescent="0.25">
      <c r="A156" s="87"/>
      <c r="B156" s="5" t="s">
        <v>15</v>
      </c>
      <c r="C156" s="6" t="s">
        <v>24</v>
      </c>
      <c r="D156" s="7">
        <f t="shared" si="15"/>
        <v>0.5</v>
      </c>
      <c r="E156" s="7">
        <v>0.5</v>
      </c>
      <c r="F156" s="29"/>
      <c r="G156" s="29"/>
    </row>
    <row r="157" spans="1:7" x14ac:dyDescent="0.25">
      <c r="A157" s="87"/>
      <c r="B157" s="12" t="s">
        <v>23</v>
      </c>
      <c r="C157" s="6" t="s">
        <v>24</v>
      </c>
      <c r="D157" s="7">
        <f t="shared" si="15"/>
        <v>0.9</v>
      </c>
      <c r="E157" s="7">
        <v>0.9</v>
      </c>
      <c r="F157" s="29"/>
      <c r="G157" s="29"/>
    </row>
    <row r="158" spans="1:7" x14ac:dyDescent="0.25">
      <c r="A158" s="86" t="s">
        <v>77</v>
      </c>
      <c r="B158" s="60" t="s">
        <v>80</v>
      </c>
      <c r="C158" s="65"/>
      <c r="D158" s="62">
        <f t="shared" si="15"/>
        <v>3.3</v>
      </c>
      <c r="E158" s="62">
        <f>SUM(E159+E160)</f>
        <v>3.3</v>
      </c>
      <c r="F158" s="63">
        <f>SUM(F159+F160)</f>
        <v>0</v>
      </c>
      <c r="G158" s="63">
        <f>SUM(G159+G160)</f>
        <v>0</v>
      </c>
    </row>
    <row r="159" spans="1:7" x14ac:dyDescent="0.25">
      <c r="A159" s="87"/>
      <c r="B159" s="5" t="s">
        <v>15</v>
      </c>
      <c r="C159" s="6" t="s">
        <v>24</v>
      </c>
      <c r="D159" s="7">
        <f t="shared" si="15"/>
        <v>2</v>
      </c>
      <c r="E159" s="7">
        <v>2</v>
      </c>
      <c r="F159" s="25"/>
      <c r="G159" s="7"/>
    </row>
    <row r="160" spans="1:7" x14ac:dyDescent="0.25">
      <c r="A160" s="87"/>
      <c r="B160" s="12" t="s">
        <v>23</v>
      </c>
      <c r="C160" s="6" t="s">
        <v>24</v>
      </c>
      <c r="D160" s="7">
        <f>SUM(G160+E160)</f>
        <v>1.3</v>
      </c>
      <c r="E160" s="7">
        <v>1.3</v>
      </c>
      <c r="F160" s="27"/>
      <c r="G160" s="29"/>
    </row>
    <row r="161" spans="1:7" x14ac:dyDescent="0.25">
      <c r="A161" s="86" t="s">
        <v>79</v>
      </c>
      <c r="B161" s="60" t="s">
        <v>82</v>
      </c>
      <c r="C161" s="65"/>
      <c r="D161" s="62">
        <f t="shared" ref="D161:D208" si="19">SUM(G161+E161)</f>
        <v>7.0000000000000009</v>
      </c>
      <c r="E161" s="62">
        <f>SUM(E162+E165)</f>
        <v>6.3000000000000007</v>
      </c>
      <c r="F161" s="63">
        <f>SUM(F162+F165)</f>
        <v>0</v>
      </c>
      <c r="G161" s="62">
        <f>SUM(G162+G165)</f>
        <v>0.7</v>
      </c>
    </row>
    <row r="162" spans="1:7" x14ac:dyDescent="0.25">
      <c r="A162" s="87"/>
      <c r="B162" s="5" t="s">
        <v>25</v>
      </c>
      <c r="C162" s="6" t="s">
        <v>24</v>
      </c>
      <c r="D162" s="7">
        <f t="shared" si="19"/>
        <v>6.6000000000000005</v>
      </c>
      <c r="E162" s="7">
        <f>SUM(E163:E164)</f>
        <v>5.9</v>
      </c>
      <c r="F162" s="7"/>
      <c r="G162" s="7">
        <f t="shared" ref="G162" si="20">SUM(G163:G164)</f>
        <v>0.7</v>
      </c>
    </row>
    <row r="163" spans="1:7" ht="12.75" customHeight="1" x14ac:dyDescent="0.25">
      <c r="A163" s="87"/>
      <c r="B163" s="10" t="s">
        <v>20</v>
      </c>
      <c r="C163" s="11"/>
      <c r="D163" s="17">
        <f t="shared" si="19"/>
        <v>4.5</v>
      </c>
      <c r="E163" s="17">
        <v>4.5</v>
      </c>
      <c r="F163" s="18"/>
      <c r="G163" s="18"/>
    </row>
    <row r="164" spans="1:7" ht="12.75" customHeight="1" x14ac:dyDescent="0.25">
      <c r="A164" s="87"/>
      <c r="B164" s="10" t="s">
        <v>22</v>
      </c>
      <c r="C164" s="11"/>
      <c r="D164" s="17">
        <f t="shared" si="19"/>
        <v>2.0999999999999996</v>
      </c>
      <c r="E164" s="17">
        <v>1.4</v>
      </c>
      <c r="F164" s="18"/>
      <c r="G164" s="17">
        <v>0.7</v>
      </c>
    </row>
    <row r="165" spans="1:7" x14ac:dyDescent="0.25">
      <c r="A165" s="87"/>
      <c r="B165" s="12" t="s">
        <v>23</v>
      </c>
      <c r="C165" s="6" t="s">
        <v>24</v>
      </c>
      <c r="D165" s="7">
        <f t="shared" si="19"/>
        <v>0.4</v>
      </c>
      <c r="E165" s="7">
        <v>0.4</v>
      </c>
      <c r="F165" s="27"/>
      <c r="G165" s="29"/>
    </row>
    <row r="166" spans="1:7" x14ac:dyDescent="0.25">
      <c r="A166" s="86" t="s">
        <v>81</v>
      </c>
      <c r="B166" s="60" t="s">
        <v>84</v>
      </c>
      <c r="C166" s="65"/>
      <c r="D166" s="62">
        <f t="shared" si="19"/>
        <v>16.7</v>
      </c>
      <c r="E166" s="62">
        <f>SUM(E167+E170)</f>
        <v>16.7</v>
      </c>
      <c r="F166" s="63">
        <f>SUM(F167+F170)</f>
        <v>0</v>
      </c>
      <c r="G166" s="63">
        <f>SUM(G167+G170)</f>
        <v>0</v>
      </c>
    </row>
    <row r="167" spans="1:7" x14ac:dyDescent="0.25">
      <c r="A167" s="87"/>
      <c r="B167" s="5" t="s">
        <v>25</v>
      </c>
      <c r="C167" s="6" t="s">
        <v>24</v>
      </c>
      <c r="D167" s="7">
        <f>SUM(G167+E167)</f>
        <v>15.9</v>
      </c>
      <c r="E167" s="7">
        <f>SUM(E168:E169)</f>
        <v>15.9</v>
      </c>
      <c r="F167" s="25"/>
      <c r="G167" s="7"/>
    </row>
    <row r="168" spans="1:7" ht="12.75" customHeight="1" x14ac:dyDescent="0.25">
      <c r="A168" s="87"/>
      <c r="B168" s="10" t="s">
        <v>20</v>
      </c>
      <c r="C168" s="11"/>
      <c r="D168" s="17">
        <f>SUM(G168+E168)</f>
        <v>0.9</v>
      </c>
      <c r="E168" s="17">
        <v>0.9</v>
      </c>
      <c r="F168" s="18"/>
      <c r="G168" s="18"/>
    </row>
    <row r="169" spans="1:7" ht="12.75" customHeight="1" x14ac:dyDescent="0.25">
      <c r="A169" s="87"/>
      <c r="B169" s="10" t="s">
        <v>22</v>
      </c>
      <c r="C169" s="11"/>
      <c r="D169" s="17">
        <f>SUM(G169+E169)</f>
        <v>15</v>
      </c>
      <c r="E169" s="17">
        <v>15</v>
      </c>
      <c r="F169" s="18"/>
      <c r="G169" s="17"/>
    </row>
    <row r="170" spans="1:7" x14ac:dyDescent="0.25">
      <c r="A170" s="87"/>
      <c r="B170" s="12" t="s">
        <v>23</v>
      </c>
      <c r="C170" s="6" t="s">
        <v>24</v>
      </c>
      <c r="D170" s="7">
        <f>SUM(G170+E170)</f>
        <v>0.8</v>
      </c>
      <c r="E170" s="7">
        <v>0.8</v>
      </c>
      <c r="F170" s="27"/>
      <c r="G170" s="29"/>
    </row>
    <row r="171" spans="1:7" x14ac:dyDescent="0.25">
      <c r="A171" s="86" t="s">
        <v>83</v>
      </c>
      <c r="B171" s="60" t="s">
        <v>86</v>
      </c>
      <c r="C171" s="65"/>
      <c r="D171" s="62">
        <f t="shared" si="19"/>
        <v>6.1999999999999993</v>
      </c>
      <c r="E171" s="62">
        <f>SUM(E172+E173)</f>
        <v>6.1999999999999993</v>
      </c>
      <c r="F171" s="63">
        <f>SUM(F172+F173)</f>
        <v>0</v>
      </c>
      <c r="G171" s="63">
        <f>SUM(G172+G173)</f>
        <v>0</v>
      </c>
    </row>
    <row r="172" spans="1:7" ht="15" customHeight="1" x14ac:dyDescent="0.25">
      <c r="A172" s="87"/>
      <c r="B172" s="5" t="s">
        <v>15</v>
      </c>
      <c r="C172" s="6" t="s">
        <v>24</v>
      </c>
      <c r="D172" s="7">
        <f>SUM(G172+E172)</f>
        <v>4.3</v>
      </c>
      <c r="E172" s="7">
        <v>4.3</v>
      </c>
      <c r="F172" s="25"/>
      <c r="G172" s="7"/>
    </row>
    <row r="173" spans="1:7" ht="15" customHeight="1" x14ac:dyDescent="0.25">
      <c r="A173" s="87"/>
      <c r="B173" s="12" t="s">
        <v>23</v>
      </c>
      <c r="C173" s="6" t="s">
        <v>24</v>
      </c>
      <c r="D173" s="7">
        <f t="shared" si="19"/>
        <v>1.9</v>
      </c>
      <c r="E173" s="7">
        <v>1.9</v>
      </c>
      <c r="F173" s="27"/>
      <c r="G173" s="29"/>
    </row>
    <row r="174" spans="1:7" x14ac:dyDescent="0.25">
      <c r="A174" s="86" t="s">
        <v>85</v>
      </c>
      <c r="B174" s="60" t="s">
        <v>88</v>
      </c>
      <c r="C174" s="65"/>
      <c r="D174" s="62">
        <f t="shared" si="19"/>
        <v>23</v>
      </c>
      <c r="E174" s="62">
        <f>SUM(E175+E178)</f>
        <v>23</v>
      </c>
      <c r="F174" s="63">
        <f>SUM(F175+F178)</f>
        <v>0</v>
      </c>
      <c r="G174" s="63">
        <f>SUM(G175+G178)</f>
        <v>0</v>
      </c>
    </row>
    <row r="175" spans="1:7" x14ac:dyDescent="0.25">
      <c r="A175" s="87"/>
      <c r="B175" s="5" t="s">
        <v>25</v>
      </c>
      <c r="C175" s="6" t="s">
        <v>24</v>
      </c>
      <c r="D175" s="7">
        <f t="shared" si="19"/>
        <v>22.1</v>
      </c>
      <c r="E175" s="7">
        <f>SUM(E176:E177)</f>
        <v>22.1</v>
      </c>
      <c r="F175" s="25"/>
      <c r="G175" s="7"/>
    </row>
    <row r="176" spans="1:7" ht="12.75" customHeight="1" x14ac:dyDescent="0.25">
      <c r="A176" s="87"/>
      <c r="B176" s="10" t="s">
        <v>20</v>
      </c>
      <c r="C176" s="11"/>
      <c r="D176" s="17">
        <f t="shared" si="19"/>
        <v>7.1</v>
      </c>
      <c r="E176" s="17">
        <v>7.1</v>
      </c>
      <c r="F176" s="18"/>
      <c r="G176" s="18"/>
    </row>
    <row r="177" spans="1:7" ht="12.75" customHeight="1" x14ac:dyDescent="0.25">
      <c r="A177" s="87"/>
      <c r="B177" s="10" t="s">
        <v>22</v>
      </c>
      <c r="C177" s="11"/>
      <c r="D177" s="17">
        <f t="shared" si="19"/>
        <v>15</v>
      </c>
      <c r="E177" s="17">
        <v>15</v>
      </c>
      <c r="F177" s="18"/>
      <c r="G177" s="17"/>
    </row>
    <row r="178" spans="1:7" x14ac:dyDescent="0.25">
      <c r="A178" s="87"/>
      <c r="B178" s="12" t="s">
        <v>23</v>
      </c>
      <c r="C178" s="6" t="s">
        <v>24</v>
      </c>
      <c r="D178" s="7">
        <f>SUM(G178+E178)</f>
        <v>0.9</v>
      </c>
      <c r="E178" s="7">
        <v>0.9</v>
      </c>
      <c r="F178" s="27"/>
      <c r="G178" s="29"/>
    </row>
    <row r="179" spans="1:7" x14ac:dyDescent="0.25">
      <c r="A179" s="86" t="s">
        <v>87</v>
      </c>
      <c r="B179" s="60" t="s">
        <v>90</v>
      </c>
      <c r="C179" s="65"/>
      <c r="D179" s="62">
        <f t="shared" si="19"/>
        <v>9</v>
      </c>
      <c r="E179" s="62">
        <f>SUM(E180+E181)</f>
        <v>9</v>
      </c>
      <c r="F179" s="63">
        <f>SUM(F180+F181)</f>
        <v>0</v>
      </c>
      <c r="G179" s="63">
        <f>SUM(G180+G181)</f>
        <v>0</v>
      </c>
    </row>
    <row r="180" spans="1:7" x14ac:dyDescent="0.25">
      <c r="A180" s="87"/>
      <c r="B180" s="5" t="s">
        <v>15</v>
      </c>
      <c r="C180" s="6" t="s">
        <v>24</v>
      </c>
      <c r="D180" s="7">
        <f t="shared" si="19"/>
        <v>3.7</v>
      </c>
      <c r="E180" s="7">
        <v>3.7</v>
      </c>
      <c r="F180" s="25"/>
      <c r="G180" s="7"/>
    </row>
    <row r="181" spans="1:7" x14ac:dyDescent="0.25">
      <c r="A181" s="87"/>
      <c r="B181" s="12" t="s">
        <v>23</v>
      </c>
      <c r="C181" s="6" t="s">
        <v>24</v>
      </c>
      <c r="D181" s="7">
        <f t="shared" si="19"/>
        <v>5.3</v>
      </c>
      <c r="E181" s="7">
        <v>5.3</v>
      </c>
      <c r="F181" s="27"/>
      <c r="G181" s="29"/>
    </row>
    <row r="182" spans="1:7" x14ac:dyDescent="0.25">
      <c r="A182" s="86" t="s">
        <v>89</v>
      </c>
      <c r="B182" s="60" t="s">
        <v>92</v>
      </c>
      <c r="C182" s="65"/>
      <c r="D182" s="62">
        <f t="shared" si="19"/>
        <v>24.3</v>
      </c>
      <c r="E182" s="62">
        <f t="shared" ref="E182:F182" si="21">SUM(E183+E186)</f>
        <v>24.3</v>
      </c>
      <c r="F182" s="63">
        <f t="shared" si="21"/>
        <v>0</v>
      </c>
      <c r="G182" s="63">
        <f>SUM(G183+G186)</f>
        <v>0</v>
      </c>
    </row>
    <row r="183" spans="1:7" x14ac:dyDescent="0.25">
      <c r="A183" s="87"/>
      <c r="B183" s="5" t="s">
        <v>25</v>
      </c>
      <c r="C183" s="6" t="s">
        <v>24</v>
      </c>
      <c r="D183" s="7">
        <f t="shared" ref="D183:D185" si="22">SUM(G183+E183)</f>
        <v>22</v>
      </c>
      <c r="E183" s="7">
        <f>SUM(E184:E185)</f>
        <v>22</v>
      </c>
      <c r="F183" s="25"/>
      <c r="G183" s="7"/>
    </row>
    <row r="184" spans="1:7" ht="12.75" customHeight="1" x14ac:dyDescent="0.25">
      <c r="A184" s="87"/>
      <c r="B184" s="10" t="s">
        <v>20</v>
      </c>
      <c r="C184" s="11"/>
      <c r="D184" s="17">
        <f t="shared" si="22"/>
        <v>2</v>
      </c>
      <c r="E184" s="17">
        <v>2</v>
      </c>
      <c r="F184" s="18"/>
      <c r="G184" s="18"/>
    </row>
    <row r="185" spans="1:7" ht="12.75" customHeight="1" x14ac:dyDescent="0.25">
      <c r="A185" s="87"/>
      <c r="B185" s="10" t="s">
        <v>22</v>
      </c>
      <c r="C185" s="11"/>
      <c r="D185" s="17">
        <f t="shared" si="22"/>
        <v>20</v>
      </c>
      <c r="E185" s="17">
        <v>20</v>
      </c>
      <c r="F185" s="18"/>
      <c r="G185" s="17"/>
    </row>
    <row r="186" spans="1:7" x14ac:dyDescent="0.25">
      <c r="A186" s="87"/>
      <c r="B186" s="12" t="s">
        <v>23</v>
      </c>
      <c r="C186" s="6" t="s">
        <v>24</v>
      </c>
      <c r="D186" s="7">
        <f>SUM(G186+E186)</f>
        <v>2.2999999999999998</v>
      </c>
      <c r="E186" s="7">
        <v>2.2999999999999998</v>
      </c>
      <c r="F186" s="29"/>
      <c r="G186" s="29"/>
    </row>
    <row r="187" spans="1:7" x14ac:dyDescent="0.25">
      <c r="A187" s="86" t="s">
        <v>91</v>
      </c>
      <c r="B187" s="60" t="s">
        <v>94</v>
      </c>
      <c r="C187" s="65"/>
      <c r="D187" s="62">
        <f t="shared" si="19"/>
        <v>14.4</v>
      </c>
      <c r="E187" s="62">
        <f>SUM(E188+E191)</f>
        <v>4.4000000000000004</v>
      </c>
      <c r="F187" s="63">
        <f>SUM(F188+F191)</f>
        <v>0</v>
      </c>
      <c r="G187" s="62">
        <f>SUM(G188+G191)</f>
        <v>10</v>
      </c>
    </row>
    <row r="188" spans="1:7" x14ac:dyDescent="0.25">
      <c r="A188" s="87"/>
      <c r="B188" s="5" t="s">
        <v>25</v>
      </c>
      <c r="C188" s="6" t="s">
        <v>24</v>
      </c>
      <c r="D188" s="7">
        <f t="shared" si="19"/>
        <v>11.9</v>
      </c>
      <c r="E188" s="7">
        <f>SUM(E189:E190)</f>
        <v>1.9</v>
      </c>
      <c r="F188" s="7"/>
      <c r="G188" s="7">
        <f>SUM(G189:G190)</f>
        <v>10</v>
      </c>
    </row>
    <row r="189" spans="1:7" ht="12.75" customHeight="1" x14ac:dyDescent="0.25">
      <c r="A189" s="87"/>
      <c r="B189" s="10" t="s">
        <v>20</v>
      </c>
      <c r="C189" s="11"/>
      <c r="D189" s="17">
        <f t="shared" si="19"/>
        <v>1.9</v>
      </c>
      <c r="E189" s="17">
        <v>1.9</v>
      </c>
      <c r="F189" s="18"/>
      <c r="G189" s="18"/>
    </row>
    <row r="190" spans="1:7" ht="12.75" customHeight="1" x14ac:dyDescent="0.25">
      <c r="A190" s="87"/>
      <c r="B190" s="10" t="s">
        <v>22</v>
      </c>
      <c r="C190" s="11"/>
      <c r="D190" s="17">
        <f t="shared" si="19"/>
        <v>10</v>
      </c>
      <c r="E190" s="17"/>
      <c r="F190" s="18"/>
      <c r="G190" s="17">
        <v>10</v>
      </c>
    </row>
    <row r="191" spans="1:7" x14ac:dyDescent="0.25">
      <c r="A191" s="87"/>
      <c r="B191" s="12" t="s">
        <v>23</v>
      </c>
      <c r="C191" s="6" t="s">
        <v>24</v>
      </c>
      <c r="D191" s="7">
        <f t="shared" si="19"/>
        <v>2.5</v>
      </c>
      <c r="E191" s="7">
        <v>2.5</v>
      </c>
      <c r="F191" s="27"/>
      <c r="G191" s="29"/>
    </row>
    <row r="192" spans="1:7" x14ac:dyDescent="0.25">
      <c r="A192" s="86" t="s">
        <v>93</v>
      </c>
      <c r="B192" s="60" t="s">
        <v>96</v>
      </c>
      <c r="C192" s="65"/>
      <c r="D192" s="62">
        <f t="shared" si="19"/>
        <v>409.5</v>
      </c>
      <c r="E192" s="62">
        <f t="shared" ref="E192:F192" si="23">SUM(E193+E196)</f>
        <v>9.5</v>
      </c>
      <c r="F192" s="63">
        <f t="shared" si="23"/>
        <v>0</v>
      </c>
      <c r="G192" s="62">
        <f>SUM(G193+G196)</f>
        <v>400</v>
      </c>
    </row>
    <row r="193" spans="1:7" x14ac:dyDescent="0.25">
      <c r="A193" s="87"/>
      <c r="B193" s="5" t="s">
        <v>25</v>
      </c>
      <c r="C193" s="6" t="s">
        <v>24</v>
      </c>
      <c r="D193" s="7">
        <f>SUM(G193+E193)</f>
        <v>400.9</v>
      </c>
      <c r="E193" s="7">
        <f t="shared" ref="E193" si="24">SUM(E194:E195)</f>
        <v>0.9</v>
      </c>
      <c r="F193" s="7"/>
      <c r="G193" s="7">
        <f>SUM(G194:G195)</f>
        <v>400</v>
      </c>
    </row>
    <row r="194" spans="1:7" ht="12.75" customHeight="1" x14ac:dyDescent="0.25">
      <c r="A194" s="87"/>
      <c r="B194" s="10" t="s">
        <v>20</v>
      </c>
      <c r="C194" s="6"/>
      <c r="D194" s="77">
        <f t="shared" ref="D194:D195" si="25">SUM(G194+E194)</f>
        <v>0.9</v>
      </c>
      <c r="E194" s="77">
        <v>0.9</v>
      </c>
      <c r="F194" s="78"/>
      <c r="G194" s="78"/>
    </row>
    <row r="195" spans="1:7" ht="12.75" customHeight="1" x14ac:dyDescent="0.25">
      <c r="A195" s="87"/>
      <c r="B195" s="10" t="s">
        <v>22</v>
      </c>
      <c r="C195" s="6"/>
      <c r="D195" s="77">
        <f t="shared" si="25"/>
        <v>400</v>
      </c>
      <c r="E195" s="77"/>
      <c r="F195" s="78"/>
      <c r="G195" s="77">
        <v>400</v>
      </c>
    </row>
    <row r="196" spans="1:7" x14ac:dyDescent="0.25">
      <c r="A196" s="87"/>
      <c r="B196" s="12" t="s">
        <v>23</v>
      </c>
      <c r="C196" s="6" t="s">
        <v>24</v>
      </c>
      <c r="D196" s="7">
        <f>SUM(G196+E196)</f>
        <v>8.6</v>
      </c>
      <c r="E196" s="7">
        <v>8.6</v>
      </c>
      <c r="F196" s="29"/>
      <c r="G196" s="29"/>
    </row>
    <row r="197" spans="1:7" x14ac:dyDescent="0.25">
      <c r="A197" s="86" t="s">
        <v>95</v>
      </c>
      <c r="B197" s="60" t="s">
        <v>98</v>
      </c>
      <c r="C197" s="65"/>
      <c r="D197" s="62">
        <f t="shared" si="19"/>
        <v>20.399999999999999</v>
      </c>
      <c r="E197" s="62">
        <f>SUM(E198+E201)</f>
        <v>20.399999999999999</v>
      </c>
      <c r="F197" s="63">
        <f>SUM(F198+F201)</f>
        <v>0</v>
      </c>
      <c r="G197" s="63">
        <f>SUM(G198+G201)</f>
        <v>0</v>
      </c>
    </row>
    <row r="198" spans="1:7" x14ac:dyDescent="0.25">
      <c r="A198" s="87"/>
      <c r="B198" s="5" t="s">
        <v>25</v>
      </c>
      <c r="C198" s="6" t="s">
        <v>24</v>
      </c>
      <c r="D198" s="7">
        <f>SUM(G198+E198)</f>
        <v>11.7</v>
      </c>
      <c r="E198" s="7">
        <f>SUM(E199:E200)</f>
        <v>11.7</v>
      </c>
      <c r="F198" s="7"/>
      <c r="G198" s="7"/>
    </row>
    <row r="199" spans="1:7" ht="12.75" customHeight="1" x14ac:dyDescent="0.25">
      <c r="A199" s="87"/>
      <c r="B199" s="10" t="s">
        <v>20</v>
      </c>
      <c r="C199" s="11"/>
      <c r="D199" s="17">
        <f>SUM(G199+E199)</f>
        <v>1.7</v>
      </c>
      <c r="E199" s="17">
        <v>1.7</v>
      </c>
      <c r="F199" s="18"/>
      <c r="G199" s="18"/>
    </row>
    <row r="200" spans="1:7" ht="12.75" customHeight="1" x14ac:dyDescent="0.25">
      <c r="A200" s="87"/>
      <c r="B200" s="10" t="s">
        <v>22</v>
      </c>
      <c r="C200" s="11"/>
      <c r="D200" s="17">
        <f>SUM(G200+E200)</f>
        <v>10</v>
      </c>
      <c r="E200" s="17">
        <v>10</v>
      </c>
      <c r="F200" s="18"/>
      <c r="G200" s="17"/>
    </row>
    <row r="201" spans="1:7" x14ac:dyDescent="0.25">
      <c r="A201" s="87"/>
      <c r="B201" s="12" t="s">
        <v>23</v>
      </c>
      <c r="C201" s="6" t="s">
        <v>24</v>
      </c>
      <c r="D201" s="7">
        <f t="shared" si="19"/>
        <v>8.6999999999999993</v>
      </c>
      <c r="E201" s="7">
        <v>8.6999999999999993</v>
      </c>
      <c r="F201" s="27"/>
      <c r="G201" s="29"/>
    </row>
    <row r="202" spans="1:7" x14ac:dyDescent="0.25">
      <c r="A202" s="86" t="s">
        <v>97</v>
      </c>
      <c r="B202" s="60" t="s">
        <v>100</v>
      </c>
      <c r="C202" s="65"/>
      <c r="D202" s="62">
        <f t="shared" si="19"/>
        <v>6.7</v>
      </c>
      <c r="E202" s="62">
        <f>SUM(E203+E204)</f>
        <v>6.7</v>
      </c>
      <c r="F202" s="63">
        <f>SUM(F203:F204)</f>
        <v>0</v>
      </c>
      <c r="G202" s="63">
        <f>SUM(G203:G204)</f>
        <v>0</v>
      </c>
    </row>
    <row r="203" spans="1:7" x14ac:dyDescent="0.25">
      <c r="A203" s="87"/>
      <c r="B203" s="5" t="s">
        <v>15</v>
      </c>
      <c r="C203" s="6" t="s">
        <v>24</v>
      </c>
      <c r="D203" s="7">
        <f>SUM(G203+E203)</f>
        <v>1.7</v>
      </c>
      <c r="E203" s="7">
        <v>1.7</v>
      </c>
      <c r="F203" s="29"/>
      <c r="G203" s="25"/>
    </row>
    <row r="204" spans="1:7" x14ac:dyDescent="0.25">
      <c r="A204" s="87"/>
      <c r="B204" s="12" t="s">
        <v>23</v>
      </c>
      <c r="C204" s="6" t="s">
        <v>24</v>
      </c>
      <c r="D204" s="7">
        <f>SUM(G204+E204)</f>
        <v>5</v>
      </c>
      <c r="E204" s="7">
        <v>5</v>
      </c>
      <c r="F204" s="29"/>
      <c r="G204" s="29"/>
    </row>
    <row r="205" spans="1:7" x14ac:dyDescent="0.25">
      <c r="A205" s="86" t="s">
        <v>99</v>
      </c>
      <c r="B205" s="60" t="s">
        <v>102</v>
      </c>
      <c r="C205" s="65"/>
      <c r="D205" s="62">
        <f t="shared" si="19"/>
        <v>6.9</v>
      </c>
      <c r="E205" s="62">
        <f>SUM(E206:E207)</f>
        <v>6.9</v>
      </c>
      <c r="F205" s="63">
        <f>SUM(F206:F207)</f>
        <v>0</v>
      </c>
      <c r="G205" s="63">
        <f>SUM(G206:G207)</f>
        <v>0</v>
      </c>
    </row>
    <row r="206" spans="1:7" x14ac:dyDescent="0.25">
      <c r="A206" s="87"/>
      <c r="B206" s="5" t="s">
        <v>15</v>
      </c>
      <c r="C206" s="6" t="s">
        <v>24</v>
      </c>
      <c r="D206" s="7">
        <f t="shared" si="19"/>
        <v>1.7</v>
      </c>
      <c r="E206" s="7">
        <v>1.7</v>
      </c>
      <c r="F206" s="27"/>
      <c r="G206" s="25"/>
    </row>
    <row r="207" spans="1:7" x14ac:dyDescent="0.25">
      <c r="A207" s="87"/>
      <c r="B207" s="12" t="s">
        <v>23</v>
      </c>
      <c r="C207" s="6" t="s">
        <v>24</v>
      </c>
      <c r="D207" s="7">
        <f t="shared" si="19"/>
        <v>5.2</v>
      </c>
      <c r="E207" s="7">
        <v>5.2</v>
      </c>
      <c r="F207" s="27"/>
      <c r="G207" s="29"/>
    </row>
    <row r="208" spans="1:7" x14ac:dyDescent="0.25">
      <c r="A208" s="86" t="s">
        <v>101</v>
      </c>
      <c r="B208" s="60" t="s">
        <v>104</v>
      </c>
      <c r="C208" s="65"/>
      <c r="D208" s="62">
        <f t="shared" si="19"/>
        <v>17</v>
      </c>
      <c r="E208" s="62">
        <f>SUM(E209+E212)</f>
        <v>17</v>
      </c>
      <c r="F208" s="63">
        <f>SUM(F209:F212)</f>
        <v>0</v>
      </c>
      <c r="G208" s="63">
        <f>SUM(G209:G212)</f>
        <v>0</v>
      </c>
    </row>
    <row r="209" spans="1:7" x14ac:dyDescent="0.25">
      <c r="A209" s="87"/>
      <c r="B209" s="5" t="s">
        <v>25</v>
      </c>
      <c r="C209" s="6" t="s">
        <v>24</v>
      </c>
      <c r="D209" s="7">
        <f>SUM(G209+E209)</f>
        <v>12.9</v>
      </c>
      <c r="E209" s="7">
        <f>SUM(E210:E211)</f>
        <v>12.9</v>
      </c>
      <c r="F209" s="25"/>
      <c r="G209" s="29"/>
    </row>
    <row r="210" spans="1:7" ht="12.75" customHeight="1" x14ac:dyDescent="0.25">
      <c r="A210" s="87"/>
      <c r="B210" s="10" t="s">
        <v>20</v>
      </c>
      <c r="C210" s="6"/>
      <c r="D210" s="77">
        <f>SUM(G210+E210)</f>
        <v>2.9</v>
      </c>
      <c r="E210" s="77">
        <v>2.9</v>
      </c>
      <c r="F210" s="25"/>
      <c r="G210" s="29"/>
    </row>
    <row r="211" spans="1:7" ht="12.75" customHeight="1" x14ac:dyDescent="0.25">
      <c r="A211" s="87"/>
      <c r="B211" s="10" t="s">
        <v>22</v>
      </c>
      <c r="C211" s="6"/>
      <c r="D211" s="77">
        <f>SUM(G211+E211)</f>
        <v>10</v>
      </c>
      <c r="E211" s="77">
        <v>10</v>
      </c>
      <c r="F211" s="25"/>
      <c r="G211" s="29"/>
    </row>
    <row r="212" spans="1:7" x14ac:dyDescent="0.25">
      <c r="A212" s="87"/>
      <c r="B212" s="12" t="s">
        <v>23</v>
      </c>
      <c r="C212" s="6" t="s">
        <v>24</v>
      </c>
      <c r="D212" s="7">
        <f>SUM(G212+E212)</f>
        <v>4.0999999999999996</v>
      </c>
      <c r="E212" s="7">
        <v>4.0999999999999996</v>
      </c>
      <c r="F212" s="25"/>
      <c r="G212" s="29"/>
    </row>
    <row r="213" spans="1:7" x14ac:dyDescent="0.25">
      <c r="A213" s="86" t="s">
        <v>103</v>
      </c>
      <c r="B213" s="60" t="s">
        <v>106</v>
      </c>
      <c r="C213" s="73"/>
      <c r="D213" s="62">
        <f t="shared" ref="D213:D268" si="26">SUM(G213+E213)</f>
        <v>9.4</v>
      </c>
      <c r="E213" s="62">
        <f>SUM(E215+E214)</f>
        <v>9.4</v>
      </c>
      <c r="F213" s="63">
        <f>SUM(F215+F214)</f>
        <v>0</v>
      </c>
      <c r="G213" s="63">
        <f>SUM(G215+G214)</f>
        <v>0</v>
      </c>
    </row>
    <row r="214" spans="1:7" x14ac:dyDescent="0.25">
      <c r="A214" s="87"/>
      <c r="B214" s="5" t="s">
        <v>15</v>
      </c>
      <c r="C214" s="6" t="s">
        <v>24</v>
      </c>
      <c r="D214" s="7">
        <f t="shared" si="26"/>
        <v>4.4000000000000004</v>
      </c>
      <c r="E214" s="7">
        <v>4.4000000000000004</v>
      </c>
      <c r="F214" s="7"/>
      <c r="G214" s="7"/>
    </row>
    <row r="215" spans="1:7" x14ac:dyDescent="0.25">
      <c r="A215" s="87"/>
      <c r="B215" s="12" t="s">
        <v>23</v>
      </c>
      <c r="C215" s="6" t="s">
        <v>24</v>
      </c>
      <c r="D215" s="7">
        <f t="shared" si="26"/>
        <v>5</v>
      </c>
      <c r="E215" s="7">
        <v>5</v>
      </c>
      <c r="F215" s="27"/>
      <c r="G215" s="29"/>
    </row>
    <row r="216" spans="1:7" x14ac:dyDescent="0.25">
      <c r="A216" s="86" t="s">
        <v>105</v>
      </c>
      <c r="B216" s="60" t="s">
        <v>108</v>
      </c>
      <c r="C216" s="73"/>
      <c r="D216" s="62">
        <f t="shared" si="26"/>
        <v>37.200000000000003</v>
      </c>
      <c r="E216" s="62">
        <f>SUM(E220+E217)</f>
        <v>17.2</v>
      </c>
      <c r="F216" s="63">
        <f>SUM(F220+F217)</f>
        <v>0</v>
      </c>
      <c r="G216" s="62">
        <f>SUM(G220+G217)</f>
        <v>20</v>
      </c>
    </row>
    <row r="217" spans="1:7" x14ac:dyDescent="0.25">
      <c r="A217" s="87"/>
      <c r="B217" s="5" t="s">
        <v>25</v>
      </c>
      <c r="C217" s="6" t="s">
        <v>24</v>
      </c>
      <c r="D217" s="7">
        <f>SUM(G217+E217)</f>
        <v>23.7</v>
      </c>
      <c r="E217" s="7">
        <f>SUM(E218:E219)</f>
        <v>3.7</v>
      </c>
      <c r="F217" s="7"/>
      <c r="G217" s="7">
        <f>SUM(G218:G219)</f>
        <v>20</v>
      </c>
    </row>
    <row r="218" spans="1:7" ht="12.75" customHeight="1" x14ac:dyDescent="0.25">
      <c r="A218" s="87"/>
      <c r="B218" s="10" t="s">
        <v>20</v>
      </c>
      <c r="C218" s="20"/>
      <c r="D218" s="17">
        <f>SUM(G218+E218)</f>
        <v>3.7</v>
      </c>
      <c r="E218" s="17">
        <v>3.7</v>
      </c>
      <c r="F218" s="18"/>
      <c r="G218" s="18"/>
    </row>
    <row r="219" spans="1:7" ht="12.75" customHeight="1" x14ac:dyDescent="0.25">
      <c r="A219" s="87"/>
      <c r="B219" s="10" t="s">
        <v>22</v>
      </c>
      <c r="C219" s="20"/>
      <c r="D219" s="17">
        <f>SUM(G219+E219)</f>
        <v>20</v>
      </c>
      <c r="E219" s="17"/>
      <c r="F219" s="18"/>
      <c r="G219" s="17">
        <v>20</v>
      </c>
    </row>
    <row r="220" spans="1:7" x14ac:dyDescent="0.25">
      <c r="A220" s="87"/>
      <c r="B220" s="12" t="s">
        <v>23</v>
      </c>
      <c r="C220" s="6" t="s">
        <v>24</v>
      </c>
      <c r="D220" s="7">
        <f>SUM(G220+E220)</f>
        <v>13.5</v>
      </c>
      <c r="E220" s="7">
        <v>13.5</v>
      </c>
      <c r="F220" s="29"/>
      <c r="G220" s="29"/>
    </row>
    <row r="221" spans="1:7" x14ac:dyDescent="0.25">
      <c r="A221" s="86" t="s">
        <v>107</v>
      </c>
      <c r="B221" s="60" t="s">
        <v>110</v>
      </c>
      <c r="C221" s="65"/>
      <c r="D221" s="62">
        <f t="shared" si="26"/>
        <v>2.7</v>
      </c>
      <c r="E221" s="62">
        <f>SUM(E222:E223)</f>
        <v>2.7</v>
      </c>
      <c r="F221" s="63">
        <f>SUM(F222:F223)</f>
        <v>0</v>
      </c>
      <c r="G221" s="63">
        <f>SUM(G222:G223)</f>
        <v>0</v>
      </c>
    </row>
    <row r="222" spans="1:7" x14ac:dyDescent="0.25">
      <c r="A222" s="87"/>
      <c r="B222" s="5" t="s">
        <v>15</v>
      </c>
      <c r="C222" s="6" t="s">
        <v>24</v>
      </c>
      <c r="D222" s="7">
        <f t="shared" si="26"/>
        <v>0.7</v>
      </c>
      <c r="E222" s="7">
        <v>0.7</v>
      </c>
      <c r="F222" s="27"/>
      <c r="G222" s="27"/>
    </row>
    <row r="223" spans="1:7" x14ac:dyDescent="0.25">
      <c r="A223" s="87"/>
      <c r="B223" s="12" t="s">
        <v>23</v>
      </c>
      <c r="C223" s="6" t="s">
        <v>24</v>
      </c>
      <c r="D223" s="7">
        <f t="shared" si="26"/>
        <v>2</v>
      </c>
      <c r="E223" s="7">
        <v>2</v>
      </c>
      <c r="F223" s="27"/>
      <c r="G223" s="27"/>
    </row>
    <row r="224" spans="1:7" x14ac:dyDescent="0.25">
      <c r="A224" s="86" t="s">
        <v>109</v>
      </c>
      <c r="B224" s="60" t="s">
        <v>112</v>
      </c>
      <c r="C224" s="65"/>
      <c r="D224" s="62">
        <f t="shared" si="26"/>
        <v>0.4</v>
      </c>
      <c r="E224" s="62">
        <f>SUM(E225:E225)</f>
        <v>0.4</v>
      </c>
      <c r="F224" s="63">
        <f>SUM(F225:F225)</f>
        <v>0</v>
      </c>
      <c r="G224" s="63">
        <f>SUM(G225:G225)</f>
        <v>0</v>
      </c>
    </row>
    <row r="225" spans="1:7" x14ac:dyDescent="0.25">
      <c r="A225" s="87"/>
      <c r="B225" s="5" t="s">
        <v>15</v>
      </c>
      <c r="C225" s="6" t="s">
        <v>24</v>
      </c>
      <c r="D225" s="7">
        <f>SUM(G225+E225)</f>
        <v>0.4</v>
      </c>
      <c r="E225" s="7">
        <v>0.4</v>
      </c>
      <c r="F225" s="7"/>
      <c r="G225" s="27"/>
    </row>
    <row r="226" spans="1:7" x14ac:dyDescent="0.25">
      <c r="A226" s="86" t="s">
        <v>111</v>
      </c>
      <c r="B226" s="60" t="s">
        <v>114</v>
      </c>
      <c r="C226" s="65"/>
      <c r="D226" s="62">
        <f t="shared" si="26"/>
        <v>9.8000000000000007</v>
      </c>
      <c r="E226" s="62">
        <f>SUM(E227+E230)</f>
        <v>9.8000000000000007</v>
      </c>
      <c r="F226" s="63">
        <f>SUM(F227:F230)</f>
        <v>0</v>
      </c>
      <c r="G226" s="63">
        <f>SUM(G227+G230)</f>
        <v>0</v>
      </c>
    </row>
    <row r="227" spans="1:7" x14ac:dyDescent="0.25">
      <c r="A227" s="87"/>
      <c r="B227" s="5" t="s">
        <v>25</v>
      </c>
      <c r="C227" s="6" t="s">
        <v>24</v>
      </c>
      <c r="D227" s="7">
        <f t="shared" si="26"/>
        <v>5.6000000000000005</v>
      </c>
      <c r="E227" s="7">
        <f>SUM(E228:E229)</f>
        <v>5.6000000000000005</v>
      </c>
      <c r="F227" s="7"/>
      <c r="G227" s="7"/>
    </row>
    <row r="228" spans="1:7" ht="12.75" customHeight="1" x14ac:dyDescent="0.25">
      <c r="A228" s="87"/>
      <c r="B228" s="10" t="s">
        <v>20</v>
      </c>
      <c r="C228" s="11"/>
      <c r="D228" s="17">
        <f t="shared" si="26"/>
        <v>1.2</v>
      </c>
      <c r="E228" s="17">
        <v>1.2</v>
      </c>
      <c r="F228" s="17"/>
      <c r="G228" s="17"/>
    </row>
    <row r="229" spans="1:7" ht="12.75" customHeight="1" x14ac:dyDescent="0.25">
      <c r="A229" s="87"/>
      <c r="B229" s="10" t="s">
        <v>22</v>
      </c>
      <c r="C229" s="11"/>
      <c r="D229" s="17">
        <f t="shared" si="26"/>
        <v>4.4000000000000004</v>
      </c>
      <c r="E229" s="17">
        <v>4.4000000000000004</v>
      </c>
      <c r="F229" s="17"/>
      <c r="G229" s="17"/>
    </row>
    <row r="230" spans="1:7" x14ac:dyDescent="0.25">
      <c r="A230" s="87"/>
      <c r="B230" s="12" t="s">
        <v>23</v>
      </c>
      <c r="C230" s="6" t="s">
        <v>24</v>
      </c>
      <c r="D230" s="7">
        <f t="shared" si="26"/>
        <v>4.2</v>
      </c>
      <c r="E230" s="7">
        <v>4.2</v>
      </c>
      <c r="F230" s="29"/>
      <c r="G230" s="29"/>
    </row>
    <row r="231" spans="1:7" x14ac:dyDescent="0.25">
      <c r="A231" s="86" t="s">
        <v>113</v>
      </c>
      <c r="B231" s="60" t="s">
        <v>116</v>
      </c>
      <c r="C231" s="65"/>
      <c r="D231" s="62">
        <f t="shared" si="26"/>
        <v>7.7</v>
      </c>
      <c r="E231" s="62">
        <f>SUM(E232+E233)</f>
        <v>7.7</v>
      </c>
      <c r="F231" s="63">
        <f>SUM(F232+F233)</f>
        <v>0</v>
      </c>
      <c r="G231" s="63">
        <f>SUM(G232+G233)</f>
        <v>0</v>
      </c>
    </row>
    <row r="232" spans="1:7" x14ac:dyDescent="0.25">
      <c r="A232" s="87"/>
      <c r="B232" s="5" t="s">
        <v>15</v>
      </c>
      <c r="C232" s="6" t="s">
        <v>26</v>
      </c>
      <c r="D232" s="7">
        <f t="shared" si="26"/>
        <v>6.9</v>
      </c>
      <c r="E232" s="7">
        <v>6.9</v>
      </c>
      <c r="F232" s="7"/>
      <c r="G232" s="7"/>
    </row>
    <row r="233" spans="1:7" x14ac:dyDescent="0.25">
      <c r="A233" s="92"/>
      <c r="B233" s="12" t="s">
        <v>23</v>
      </c>
      <c r="C233" s="6" t="s">
        <v>26</v>
      </c>
      <c r="D233" s="7">
        <f t="shared" si="26"/>
        <v>0.8</v>
      </c>
      <c r="E233" s="7">
        <v>0.8</v>
      </c>
      <c r="F233" s="29"/>
      <c r="G233" s="29"/>
    </row>
    <row r="234" spans="1:7" x14ac:dyDescent="0.25">
      <c r="A234" s="86" t="s">
        <v>115</v>
      </c>
      <c r="B234" s="60" t="s">
        <v>118</v>
      </c>
      <c r="C234" s="65"/>
      <c r="D234" s="62">
        <f>SUM(G234+E234)</f>
        <v>10</v>
      </c>
      <c r="E234" s="62">
        <f>SUM(E235+E238)</f>
        <v>10</v>
      </c>
      <c r="F234" s="63">
        <f t="shared" ref="F234:G234" si="27">SUM(F235+F238)</f>
        <v>0</v>
      </c>
      <c r="G234" s="63">
        <f t="shared" si="27"/>
        <v>0</v>
      </c>
    </row>
    <row r="235" spans="1:7" x14ac:dyDescent="0.25">
      <c r="A235" s="87"/>
      <c r="B235" s="5" t="s">
        <v>25</v>
      </c>
      <c r="C235" s="6" t="s">
        <v>26</v>
      </c>
      <c r="D235" s="7">
        <f>SUM(G235+E235)</f>
        <v>7.5</v>
      </c>
      <c r="E235" s="7">
        <f>SUM(E236:E237)</f>
        <v>7.5</v>
      </c>
      <c r="F235" s="27"/>
      <c r="G235" s="29"/>
    </row>
    <row r="236" spans="1:7" ht="12.75" customHeight="1" x14ac:dyDescent="0.25">
      <c r="A236" s="87"/>
      <c r="B236" s="10" t="s">
        <v>20</v>
      </c>
      <c r="C236" s="6"/>
      <c r="D236" s="77">
        <f t="shared" ref="D236:D237" si="28">SUM(G236+E236)</f>
        <v>1.9</v>
      </c>
      <c r="E236" s="77">
        <v>1.9</v>
      </c>
      <c r="F236" s="27"/>
      <c r="G236" s="29"/>
    </row>
    <row r="237" spans="1:7" ht="12.75" customHeight="1" x14ac:dyDescent="0.25">
      <c r="A237" s="87"/>
      <c r="B237" s="10" t="s">
        <v>22</v>
      </c>
      <c r="C237" s="6"/>
      <c r="D237" s="77">
        <f t="shared" si="28"/>
        <v>5.6</v>
      </c>
      <c r="E237" s="77">
        <v>5.6</v>
      </c>
      <c r="F237" s="27"/>
      <c r="G237" s="29"/>
    </row>
    <row r="238" spans="1:7" x14ac:dyDescent="0.25">
      <c r="A238" s="92"/>
      <c r="B238" s="12" t="s">
        <v>23</v>
      </c>
      <c r="C238" s="6" t="s">
        <v>26</v>
      </c>
      <c r="D238" s="7">
        <f>SUM(G238+E238)</f>
        <v>2.5</v>
      </c>
      <c r="E238" s="7">
        <v>2.5</v>
      </c>
      <c r="F238" s="27"/>
      <c r="G238" s="29"/>
    </row>
    <row r="239" spans="1:7" x14ac:dyDescent="0.25">
      <c r="A239" s="86" t="s">
        <v>117</v>
      </c>
      <c r="B239" s="60" t="s">
        <v>120</v>
      </c>
      <c r="C239" s="65"/>
      <c r="D239" s="62">
        <f t="shared" si="26"/>
        <v>6</v>
      </c>
      <c r="E239" s="62">
        <f>SUM(E240+E241)</f>
        <v>6</v>
      </c>
      <c r="F239" s="63">
        <f>SUM(F240+F241)</f>
        <v>0</v>
      </c>
      <c r="G239" s="63">
        <f>SUM(G240+G241)</f>
        <v>0</v>
      </c>
    </row>
    <row r="240" spans="1:7" x14ac:dyDescent="0.25">
      <c r="A240" s="87"/>
      <c r="B240" s="5" t="s">
        <v>15</v>
      </c>
      <c r="C240" s="6" t="s">
        <v>26</v>
      </c>
      <c r="D240" s="7">
        <f t="shared" si="26"/>
        <v>3.5</v>
      </c>
      <c r="E240" s="7">
        <v>3.5</v>
      </c>
      <c r="F240" s="7"/>
      <c r="G240" s="25"/>
    </row>
    <row r="241" spans="1:7" x14ac:dyDescent="0.25">
      <c r="A241" s="87"/>
      <c r="B241" s="12" t="s">
        <v>23</v>
      </c>
      <c r="C241" s="6" t="s">
        <v>26</v>
      </c>
      <c r="D241" s="7">
        <f t="shared" si="26"/>
        <v>2.5</v>
      </c>
      <c r="E241" s="7">
        <v>2.5</v>
      </c>
      <c r="F241" s="27"/>
      <c r="G241" s="29"/>
    </row>
    <row r="242" spans="1:7" x14ac:dyDescent="0.25">
      <c r="A242" s="86" t="s">
        <v>119</v>
      </c>
      <c r="B242" s="60" t="s">
        <v>122</v>
      </c>
      <c r="C242" s="65"/>
      <c r="D242" s="62">
        <f t="shared" si="26"/>
        <v>2.2999999999999998</v>
      </c>
      <c r="E242" s="62">
        <f>SUM(E243+E244)</f>
        <v>2.2999999999999998</v>
      </c>
      <c r="F242" s="63">
        <f>SUM(F243+F244)</f>
        <v>0</v>
      </c>
      <c r="G242" s="63">
        <f>SUM(G243+G244)</f>
        <v>0</v>
      </c>
    </row>
    <row r="243" spans="1:7" x14ac:dyDescent="0.25">
      <c r="A243" s="87"/>
      <c r="B243" s="5" t="s">
        <v>15</v>
      </c>
      <c r="C243" s="6" t="s">
        <v>26</v>
      </c>
      <c r="D243" s="7">
        <f>SUM(G243+E243)</f>
        <v>1.8</v>
      </c>
      <c r="E243" s="7">
        <v>1.8</v>
      </c>
      <c r="F243" s="7"/>
      <c r="G243" s="7"/>
    </row>
    <row r="244" spans="1:7" x14ac:dyDescent="0.25">
      <c r="A244" s="87"/>
      <c r="B244" s="12" t="s">
        <v>23</v>
      </c>
      <c r="C244" s="6" t="s">
        <v>26</v>
      </c>
      <c r="D244" s="7">
        <f>SUM(G244+E244)</f>
        <v>0.5</v>
      </c>
      <c r="E244" s="7">
        <v>0.5</v>
      </c>
      <c r="F244" s="27"/>
      <c r="G244" s="29"/>
    </row>
    <row r="245" spans="1:7" x14ac:dyDescent="0.25">
      <c r="A245" s="86" t="s">
        <v>121</v>
      </c>
      <c r="B245" s="60" t="s">
        <v>124</v>
      </c>
      <c r="C245" s="65"/>
      <c r="D245" s="62">
        <f t="shared" si="26"/>
        <v>129.30000000000001</v>
      </c>
      <c r="E245" s="62">
        <f>SUM(E246+E249)</f>
        <v>3.3</v>
      </c>
      <c r="F245" s="63">
        <f>SUM(F246+F249)</f>
        <v>0</v>
      </c>
      <c r="G245" s="62">
        <f>SUM(G246+G249)</f>
        <v>126</v>
      </c>
    </row>
    <row r="246" spans="1:7" x14ac:dyDescent="0.25">
      <c r="A246" s="87"/>
      <c r="B246" s="5" t="s">
        <v>25</v>
      </c>
      <c r="C246" s="6" t="s">
        <v>26</v>
      </c>
      <c r="D246" s="7">
        <f t="shared" si="26"/>
        <v>127.7</v>
      </c>
      <c r="E246" s="7">
        <f>SUM(E247:E248)</f>
        <v>1.7</v>
      </c>
      <c r="F246" s="7"/>
      <c r="G246" s="7">
        <f>SUM(G247:G248)</f>
        <v>126</v>
      </c>
    </row>
    <row r="247" spans="1:7" ht="12.75" customHeight="1" x14ac:dyDescent="0.25">
      <c r="A247" s="87"/>
      <c r="B247" s="10" t="s">
        <v>20</v>
      </c>
      <c r="C247" s="11"/>
      <c r="D247" s="17">
        <f t="shared" si="26"/>
        <v>1.7</v>
      </c>
      <c r="E247" s="17">
        <v>1.7</v>
      </c>
      <c r="F247" s="17"/>
      <c r="G247" s="17"/>
    </row>
    <row r="248" spans="1:7" ht="12.75" customHeight="1" x14ac:dyDescent="0.25">
      <c r="A248" s="87"/>
      <c r="B248" s="10" t="s">
        <v>21</v>
      </c>
      <c r="C248" s="11"/>
      <c r="D248" s="17">
        <f t="shared" si="26"/>
        <v>126</v>
      </c>
      <c r="E248" s="17"/>
      <c r="F248" s="17"/>
      <c r="G248" s="17">
        <v>126</v>
      </c>
    </row>
    <row r="249" spans="1:7" x14ac:dyDescent="0.25">
      <c r="A249" s="87"/>
      <c r="B249" s="12" t="s">
        <v>23</v>
      </c>
      <c r="C249" s="6" t="s">
        <v>26</v>
      </c>
      <c r="D249" s="7">
        <f t="shared" si="26"/>
        <v>1.6</v>
      </c>
      <c r="E249" s="7">
        <v>1.6</v>
      </c>
      <c r="F249" s="7"/>
      <c r="G249" s="7"/>
    </row>
    <row r="250" spans="1:7" x14ac:dyDescent="0.25">
      <c r="A250" s="86" t="s">
        <v>123</v>
      </c>
      <c r="B250" s="60" t="s">
        <v>126</v>
      </c>
      <c r="C250" s="65"/>
      <c r="D250" s="62">
        <f t="shared" si="26"/>
        <v>21.1</v>
      </c>
      <c r="E250" s="62">
        <f t="shared" ref="E250:F250" si="29">SUM(E251)</f>
        <v>21.1</v>
      </c>
      <c r="F250" s="63">
        <f t="shared" si="29"/>
        <v>0</v>
      </c>
      <c r="G250" s="63">
        <f>SUM(G251)</f>
        <v>0</v>
      </c>
    </row>
    <row r="251" spans="1:7" x14ac:dyDescent="0.25">
      <c r="A251" s="87"/>
      <c r="B251" s="5" t="s">
        <v>25</v>
      </c>
      <c r="C251" s="6" t="s">
        <v>26</v>
      </c>
      <c r="D251" s="7">
        <f>SUM(G251+E251)</f>
        <v>21.1</v>
      </c>
      <c r="E251" s="7">
        <f>SUM(E252:E253)</f>
        <v>21.1</v>
      </c>
      <c r="F251" s="27"/>
      <c r="G251" s="27"/>
    </row>
    <row r="252" spans="1:7" ht="12.75" customHeight="1" x14ac:dyDescent="0.25">
      <c r="A252" s="87"/>
      <c r="B252" s="10" t="s">
        <v>20</v>
      </c>
      <c r="C252" s="6"/>
      <c r="D252" s="77">
        <f t="shared" ref="D252:D253" si="30">SUM(G252+E252)</f>
        <v>1.1000000000000001</v>
      </c>
      <c r="E252" s="77">
        <v>1.1000000000000001</v>
      </c>
      <c r="F252" s="27"/>
      <c r="G252" s="27"/>
    </row>
    <row r="253" spans="1:7" ht="12.75" customHeight="1" x14ac:dyDescent="0.25">
      <c r="A253" s="87"/>
      <c r="B253" s="10" t="s">
        <v>22</v>
      </c>
      <c r="C253" s="6"/>
      <c r="D253" s="77">
        <f t="shared" si="30"/>
        <v>20</v>
      </c>
      <c r="E253" s="77">
        <v>20</v>
      </c>
      <c r="F253" s="27"/>
      <c r="G253" s="27"/>
    </row>
    <row r="254" spans="1:7" x14ac:dyDescent="0.25">
      <c r="A254" s="86" t="s">
        <v>125</v>
      </c>
      <c r="B254" s="60" t="s">
        <v>128</v>
      </c>
      <c r="C254" s="65"/>
      <c r="D254" s="62">
        <f t="shared" si="26"/>
        <v>4.4000000000000004</v>
      </c>
      <c r="E254" s="62">
        <f>SUM(E255+E256)</f>
        <v>4.4000000000000004</v>
      </c>
      <c r="F254" s="63">
        <f>SUM(F255+F256)</f>
        <v>0</v>
      </c>
      <c r="G254" s="63">
        <f>SUM(G255+G256)</f>
        <v>0</v>
      </c>
    </row>
    <row r="255" spans="1:7" x14ac:dyDescent="0.25">
      <c r="A255" s="87"/>
      <c r="B255" s="5" t="s">
        <v>15</v>
      </c>
      <c r="C255" s="6" t="s">
        <v>26</v>
      </c>
      <c r="D255" s="7">
        <f t="shared" si="26"/>
        <v>1.9</v>
      </c>
      <c r="E255" s="7">
        <v>1.9</v>
      </c>
      <c r="F255" s="25"/>
      <c r="G255" s="7"/>
    </row>
    <row r="256" spans="1:7" x14ac:dyDescent="0.25">
      <c r="A256" s="87"/>
      <c r="B256" s="12" t="s">
        <v>23</v>
      </c>
      <c r="C256" s="6" t="s">
        <v>26</v>
      </c>
      <c r="D256" s="7">
        <f t="shared" si="26"/>
        <v>2.5</v>
      </c>
      <c r="E256" s="7">
        <v>2.5</v>
      </c>
      <c r="F256" s="25"/>
      <c r="G256" s="25"/>
    </row>
    <row r="257" spans="1:7" x14ac:dyDescent="0.25">
      <c r="A257" s="86" t="s">
        <v>127</v>
      </c>
      <c r="B257" s="60" t="s">
        <v>130</v>
      </c>
      <c r="C257" s="65"/>
      <c r="D257" s="62">
        <f t="shared" si="26"/>
        <v>3.4</v>
      </c>
      <c r="E257" s="62">
        <f>SUM(E258:E259)</f>
        <v>3.4</v>
      </c>
      <c r="F257" s="63">
        <f>SUM(F258:F258)</f>
        <v>0</v>
      </c>
      <c r="G257" s="63">
        <f>SUM(G258:G258)</f>
        <v>0</v>
      </c>
    </row>
    <row r="258" spans="1:7" x14ac:dyDescent="0.25">
      <c r="A258" s="87"/>
      <c r="B258" s="5" t="s">
        <v>15</v>
      </c>
      <c r="C258" s="6" t="s">
        <v>26</v>
      </c>
      <c r="D258" s="7">
        <f>SUM(G258+E258)</f>
        <v>3.1</v>
      </c>
      <c r="E258" s="7">
        <v>3.1</v>
      </c>
      <c r="F258" s="27"/>
      <c r="G258" s="29"/>
    </row>
    <row r="259" spans="1:7" x14ac:dyDescent="0.25">
      <c r="A259" s="92"/>
      <c r="B259" s="12" t="s">
        <v>23</v>
      </c>
      <c r="C259" s="6" t="s">
        <v>26</v>
      </c>
      <c r="D259" s="7">
        <f>SUM(G259+E259)</f>
        <v>0.3</v>
      </c>
      <c r="E259" s="7">
        <v>0.3</v>
      </c>
      <c r="F259" s="27"/>
      <c r="G259" s="29"/>
    </row>
    <row r="260" spans="1:7" x14ac:dyDescent="0.25">
      <c r="A260" s="86" t="s">
        <v>129</v>
      </c>
      <c r="B260" s="60" t="s">
        <v>132</v>
      </c>
      <c r="C260" s="65"/>
      <c r="D260" s="62">
        <f t="shared" si="26"/>
        <v>3.7</v>
      </c>
      <c r="E260" s="62">
        <f t="shared" ref="E260:F260" si="31">SUM(E261+E264)</f>
        <v>3.7</v>
      </c>
      <c r="F260" s="63">
        <f t="shared" si="31"/>
        <v>0</v>
      </c>
      <c r="G260" s="63">
        <f>SUM(G261+G264)</f>
        <v>0</v>
      </c>
    </row>
    <row r="261" spans="1:7" x14ac:dyDescent="0.25">
      <c r="A261" s="87"/>
      <c r="B261" s="5" t="s">
        <v>25</v>
      </c>
      <c r="C261" s="6" t="s">
        <v>26</v>
      </c>
      <c r="D261" s="7">
        <f>SUM(G261+E261)</f>
        <v>2.7</v>
      </c>
      <c r="E261" s="7">
        <f>SUM(E262:E263)</f>
        <v>2.7</v>
      </c>
      <c r="F261" s="27"/>
      <c r="G261" s="27"/>
    </row>
    <row r="262" spans="1:7" ht="12.75" customHeight="1" x14ac:dyDescent="0.25">
      <c r="A262" s="87"/>
      <c r="B262" s="10" t="s">
        <v>20</v>
      </c>
      <c r="C262" s="6"/>
      <c r="D262" s="77">
        <f t="shared" ref="D262:D263" si="32">SUM(G262+E262)</f>
        <v>0.7</v>
      </c>
      <c r="E262" s="77">
        <v>0.7</v>
      </c>
      <c r="F262" s="27"/>
      <c r="G262" s="27"/>
    </row>
    <row r="263" spans="1:7" ht="12.75" customHeight="1" x14ac:dyDescent="0.25">
      <c r="A263" s="87"/>
      <c r="B263" s="10" t="s">
        <v>22</v>
      </c>
      <c r="C263" s="6"/>
      <c r="D263" s="77">
        <f t="shared" si="32"/>
        <v>2</v>
      </c>
      <c r="E263" s="77">
        <v>2</v>
      </c>
      <c r="F263" s="27"/>
      <c r="G263" s="27"/>
    </row>
    <row r="264" spans="1:7" x14ac:dyDescent="0.25">
      <c r="A264" s="87"/>
      <c r="B264" s="12" t="s">
        <v>23</v>
      </c>
      <c r="C264" s="6" t="s">
        <v>26</v>
      </c>
      <c r="D264" s="7">
        <f>SUM(G264+E264)</f>
        <v>1</v>
      </c>
      <c r="E264" s="7">
        <v>1</v>
      </c>
      <c r="F264" s="29"/>
      <c r="G264" s="29"/>
    </row>
    <row r="265" spans="1:7" x14ac:dyDescent="0.25">
      <c r="A265" s="86" t="s">
        <v>131</v>
      </c>
      <c r="B265" s="60" t="s">
        <v>134</v>
      </c>
      <c r="C265" s="65"/>
      <c r="D265" s="62">
        <f t="shared" si="26"/>
        <v>3.4000000000000004</v>
      </c>
      <c r="E265" s="62">
        <f>SUM(E266:E267)</f>
        <v>3.4000000000000004</v>
      </c>
      <c r="F265" s="63">
        <f>SUM(F266:F267)</f>
        <v>0</v>
      </c>
      <c r="G265" s="63">
        <f>SUM(G266:G267)</f>
        <v>0</v>
      </c>
    </row>
    <row r="266" spans="1:7" x14ac:dyDescent="0.25">
      <c r="A266" s="87"/>
      <c r="B266" s="5" t="s">
        <v>15</v>
      </c>
      <c r="C266" s="6" t="s">
        <v>26</v>
      </c>
      <c r="D266" s="7">
        <f t="shared" si="26"/>
        <v>1.8</v>
      </c>
      <c r="E266" s="7">
        <v>1.8</v>
      </c>
      <c r="F266" s="29"/>
      <c r="G266" s="29"/>
    </row>
    <row r="267" spans="1:7" x14ac:dyDescent="0.25">
      <c r="A267" s="87"/>
      <c r="B267" s="12" t="s">
        <v>23</v>
      </c>
      <c r="C267" s="6" t="s">
        <v>26</v>
      </c>
      <c r="D267" s="7">
        <f t="shared" si="26"/>
        <v>1.6</v>
      </c>
      <c r="E267" s="7">
        <v>1.6</v>
      </c>
      <c r="F267" s="27"/>
      <c r="G267" s="29"/>
    </row>
    <row r="268" spans="1:7" x14ac:dyDescent="0.25">
      <c r="A268" s="86" t="s">
        <v>133</v>
      </c>
      <c r="B268" s="60" t="s">
        <v>136</v>
      </c>
      <c r="C268" s="65"/>
      <c r="D268" s="62">
        <f t="shared" si="26"/>
        <v>55.1</v>
      </c>
      <c r="E268" s="62">
        <f>SUM(E269+E272)</f>
        <v>4.2</v>
      </c>
      <c r="F268" s="63">
        <f>SUM(F269+F272)</f>
        <v>0</v>
      </c>
      <c r="G268" s="62">
        <f>SUM(G269+G272)</f>
        <v>50.9</v>
      </c>
    </row>
    <row r="269" spans="1:7" x14ac:dyDescent="0.25">
      <c r="A269" s="87"/>
      <c r="B269" s="5" t="s">
        <v>25</v>
      </c>
      <c r="C269" s="6" t="s">
        <v>26</v>
      </c>
      <c r="D269" s="7">
        <f>SUM(G269+E269)</f>
        <v>54.8</v>
      </c>
      <c r="E269" s="7">
        <f>SUM(E270:E271)</f>
        <v>3.9</v>
      </c>
      <c r="F269" s="7"/>
      <c r="G269" s="7">
        <f>SUM(G270:G271)</f>
        <v>50.9</v>
      </c>
    </row>
    <row r="270" spans="1:7" ht="12.75" customHeight="1" x14ac:dyDescent="0.25">
      <c r="A270" s="87"/>
      <c r="B270" s="10" t="s">
        <v>20</v>
      </c>
      <c r="C270" s="11"/>
      <c r="D270" s="17">
        <f>SUM(G270+E270)</f>
        <v>3</v>
      </c>
      <c r="E270" s="17">
        <v>3</v>
      </c>
      <c r="F270" s="18"/>
      <c r="G270" s="18"/>
    </row>
    <row r="271" spans="1:7" ht="12.75" customHeight="1" x14ac:dyDescent="0.25">
      <c r="A271" s="87"/>
      <c r="B271" s="10" t="s">
        <v>22</v>
      </c>
      <c r="C271" s="11"/>
      <c r="D271" s="17">
        <f>SUM(G271+E271)</f>
        <v>51.8</v>
      </c>
      <c r="E271" s="17">
        <v>0.9</v>
      </c>
      <c r="F271" s="18"/>
      <c r="G271" s="17">
        <v>50.9</v>
      </c>
    </row>
    <row r="272" spans="1:7" x14ac:dyDescent="0.25">
      <c r="A272" s="87"/>
      <c r="B272" s="12" t="s">
        <v>23</v>
      </c>
      <c r="C272" s="6" t="s">
        <v>26</v>
      </c>
      <c r="D272" s="7">
        <f>SUM(G272+E272)</f>
        <v>0.3</v>
      </c>
      <c r="E272" s="7">
        <v>0.3</v>
      </c>
      <c r="F272" s="29"/>
      <c r="G272" s="29"/>
    </row>
    <row r="273" spans="1:7" x14ac:dyDescent="0.25">
      <c r="A273" s="86" t="s">
        <v>135</v>
      </c>
      <c r="B273" s="60" t="s">
        <v>138</v>
      </c>
      <c r="C273" s="65"/>
      <c r="D273" s="62">
        <f t="shared" ref="D273:D288" si="33">SUM(G273+E273)</f>
        <v>5.3999999999999995</v>
      </c>
      <c r="E273" s="62">
        <f>SUM(E274+E277)</f>
        <v>5.3999999999999995</v>
      </c>
      <c r="F273" s="63">
        <f>SUM(F274+F277)</f>
        <v>0</v>
      </c>
      <c r="G273" s="63">
        <f>SUM(G274+G277)</f>
        <v>0</v>
      </c>
    </row>
    <row r="274" spans="1:7" x14ac:dyDescent="0.25">
      <c r="A274" s="87"/>
      <c r="B274" s="5" t="s">
        <v>25</v>
      </c>
      <c r="C274" s="6" t="s">
        <v>26</v>
      </c>
      <c r="D274" s="7">
        <f t="shared" si="33"/>
        <v>4.8</v>
      </c>
      <c r="E274" s="7">
        <f>SUM(E275:E276)</f>
        <v>4.8</v>
      </c>
      <c r="F274" s="7"/>
      <c r="G274" s="7"/>
    </row>
    <row r="275" spans="1:7" ht="12.75" customHeight="1" x14ac:dyDescent="0.25">
      <c r="A275" s="87"/>
      <c r="B275" s="10" t="s">
        <v>20</v>
      </c>
      <c r="C275" s="11"/>
      <c r="D275" s="17">
        <f t="shared" si="33"/>
        <v>1.4</v>
      </c>
      <c r="E275" s="17">
        <v>1.4</v>
      </c>
      <c r="F275" s="18"/>
      <c r="G275" s="18"/>
    </row>
    <row r="276" spans="1:7" ht="12.75" customHeight="1" x14ac:dyDescent="0.25">
      <c r="A276" s="87"/>
      <c r="B276" s="10" t="s">
        <v>22</v>
      </c>
      <c r="C276" s="11"/>
      <c r="D276" s="17">
        <f t="shared" si="33"/>
        <v>3.4</v>
      </c>
      <c r="E276" s="17">
        <v>3.4</v>
      </c>
      <c r="F276" s="18"/>
      <c r="G276" s="17"/>
    </row>
    <row r="277" spans="1:7" x14ac:dyDescent="0.25">
      <c r="A277" s="87"/>
      <c r="B277" s="12" t="s">
        <v>23</v>
      </c>
      <c r="C277" s="6" t="s">
        <v>26</v>
      </c>
      <c r="D277" s="7">
        <f t="shared" si="33"/>
        <v>0.6</v>
      </c>
      <c r="E277" s="7">
        <v>0.6</v>
      </c>
      <c r="F277" s="29"/>
      <c r="G277" s="29"/>
    </row>
    <row r="278" spans="1:7" x14ac:dyDescent="0.25">
      <c r="A278" s="86" t="s">
        <v>137</v>
      </c>
      <c r="B278" s="60" t="s">
        <v>140</v>
      </c>
      <c r="C278" s="65"/>
      <c r="D278" s="62">
        <f t="shared" si="33"/>
        <v>2.2999999999999998</v>
      </c>
      <c r="E278" s="62">
        <f>SUM(E279:E280)</f>
        <v>2.2999999999999998</v>
      </c>
      <c r="F278" s="63">
        <f>SUM(F279:F280)</f>
        <v>0</v>
      </c>
      <c r="G278" s="63">
        <f>SUM(G279:G280)</f>
        <v>0</v>
      </c>
    </row>
    <row r="279" spans="1:7" x14ac:dyDescent="0.25">
      <c r="A279" s="87"/>
      <c r="B279" s="5" t="s">
        <v>15</v>
      </c>
      <c r="C279" s="6" t="s">
        <v>26</v>
      </c>
      <c r="D279" s="7">
        <f t="shared" si="33"/>
        <v>0.8</v>
      </c>
      <c r="E279" s="7">
        <v>0.8</v>
      </c>
      <c r="F279" s="27"/>
      <c r="G279" s="27"/>
    </row>
    <row r="280" spans="1:7" x14ac:dyDescent="0.25">
      <c r="A280" s="87"/>
      <c r="B280" s="12" t="s">
        <v>23</v>
      </c>
      <c r="C280" s="6" t="s">
        <v>26</v>
      </c>
      <c r="D280" s="7">
        <f t="shared" si="33"/>
        <v>1.5</v>
      </c>
      <c r="E280" s="7">
        <v>1.5</v>
      </c>
      <c r="F280" s="27"/>
      <c r="G280" s="29"/>
    </row>
    <row r="281" spans="1:7" x14ac:dyDescent="0.25">
      <c r="A281" s="86" t="s">
        <v>139</v>
      </c>
      <c r="B281" s="60" t="s">
        <v>142</v>
      </c>
      <c r="C281" s="65"/>
      <c r="D281" s="62">
        <f t="shared" si="33"/>
        <v>108.2</v>
      </c>
      <c r="E281" s="62">
        <f>SUM(E282:E282)</f>
        <v>103.8</v>
      </c>
      <c r="F281" s="62">
        <f>SUM(F282:F282)</f>
        <v>44.8</v>
      </c>
      <c r="G281" s="62">
        <f>SUM(G282:G282)</f>
        <v>4.4000000000000004</v>
      </c>
    </row>
    <row r="282" spans="1:7" x14ac:dyDescent="0.25">
      <c r="A282" s="87"/>
      <c r="B282" s="12" t="s">
        <v>23</v>
      </c>
      <c r="C282" s="6" t="s">
        <v>29</v>
      </c>
      <c r="D282" s="7">
        <f t="shared" si="33"/>
        <v>108.2</v>
      </c>
      <c r="E282" s="7">
        <v>103.8</v>
      </c>
      <c r="F282" s="7">
        <v>44.8</v>
      </c>
      <c r="G282" s="7">
        <v>4.4000000000000004</v>
      </c>
    </row>
    <row r="283" spans="1:7" x14ac:dyDescent="0.25">
      <c r="A283" s="86" t="s">
        <v>141</v>
      </c>
      <c r="B283" s="60" t="s">
        <v>144</v>
      </c>
      <c r="C283" s="65"/>
      <c r="D283" s="62">
        <f t="shared" si="33"/>
        <v>2.2999999999999998</v>
      </c>
      <c r="E283" s="62">
        <f>SUM(E285+E284)</f>
        <v>2.2999999999999998</v>
      </c>
      <c r="F283" s="63">
        <f>SUM(F285+F284)</f>
        <v>0</v>
      </c>
      <c r="G283" s="63">
        <f>SUM(G285+G284)</f>
        <v>0</v>
      </c>
    </row>
    <row r="284" spans="1:7" x14ac:dyDescent="0.25">
      <c r="A284" s="87"/>
      <c r="B284" s="5" t="s">
        <v>15</v>
      </c>
      <c r="C284" s="6" t="s">
        <v>29</v>
      </c>
      <c r="D284" s="7">
        <f t="shared" si="33"/>
        <v>1.1000000000000001</v>
      </c>
      <c r="E284" s="7">
        <v>1.1000000000000001</v>
      </c>
      <c r="F284" s="7"/>
      <c r="G284" s="7"/>
    </row>
    <row r="285" spans="1:7" x14ac:dyDescent="0.25">
      <c r="A285" s="87"/>
      <c r="B285" s="66" t="s">
        <v>23</v>
      </c>
      <c r="C285" s="67" t="s">
        <v>29</v>
      </c>
      <c r="D285" s="68">
        <f t="shared" si="33"/>
        <v>1.2</v>
      </c>
      <c r="E285" s="68">
        <v>1.2</v>
      </c>
      <c r="F285" s="69"/>
      <c r="G285" s="70"/>
    </row>
    <row r="286" spans="1:7" x14ac:dyDescent="0.25">
      <c r="A286" s="88" t="s">
        <v>143</v>
      </c>
      <c r="B286" s="74" t="s">
        <v>156</v>
      </c>
      <c r="C286" s="71"/>
      <c r="D286" s="80">
        <f t="shared" ref="D286" si="34">SUM(G286+E286)</f>
        <v>0.4</v>
      </c>
      <c r="E286" s="80">
        <f>SUM(E287:E287)</f>
        <v>0.4</v>
      </c>
      <c r="F286" s="81">
        <f>SUM(F287:F287)</f>
        <v>0</v>
      </c>
      <c r="G286" s="81">
        <f>SUM(G287:G287)</f>
        <v>0</v>
      </c>
    </row>
    <row r="287" spans="1:7" x14ac:dyDescent="0.25">
      <c r="A287" s="88"/>
      <c r="B287" s="35" t="s">
        <v>15</v>
      </c>
      <c r="C287" s="71"/>
      <c r="D287" s="37">
        <f t="shared" si="33"/>
        <v>0.4</v>
      </c>
      <c r="E287" s="37">
        <v>0.4</v>
      </c>
      <c r="F287" s="46"/>
      <c r="G287" s="72"/>
    </row>
    <row r="288" spans="1:7" x14ac:dyDescent="0.25">
      <c r="A288" s="89" t="s">
        <v>145</v>
      </c>
      <c r="B288" s="89"/>
      <c r="C288" s="30"/>
      <c r="D288" s="31">
        <f t="shared" si="33"/>
        <v>2194.7999999999997</v>
      </c>
      <c r="E288" s="31">
        <f>SUM(E322+E317+E313+E307+E300+E294+E289+E327)</f>
        <v>1198.5999999999999</v>
      </c>
      <c r="F288" s="31">
        <f>SUM(F322+F317+F313+F307+F300+F294+F289+F327)</f>
        <v>44.8</v>
      </c>
      <c r="G288" s="31">
        <f>SUM(G322+G317+G313+G307+G300+G294+G289+G327)</f>
        <v>996.19999999999993</v>
      </c>
    </row>
    <row r="289" spans="1:7" x14ac:dyDescent="0.25">
      <c r="A289" s="90" t="s">
        <v>146</v>
      </c>
      <c r="B289" s="91"/>
      <c r="C289" s="32" t="s">
        <v>16</v>
      </c>
      <c r="D289" s="33">
        <f t="shared" ref="D289:F289" si="35">SUM(D290+D293)</f>
        <v>173.10000000000002</v>
      </c>
      <c r="E289" s="33">
        <f t="shared" si="35"/>
        <v>29.999999999999996</v>
      </c>
      <c r="F289" s="34">
        <f t="shared" si="35"/>
        <v>0</v>
      </c>
      <c r="G289" s="33">
        <f>SUM(G290+G293)</f>
        <v>143.1</v>
      </c>
    </row>
    <row r="290" spans="1:7" x14ac:dyDescent="0.25">
      <c r="A290" s="83"/>
      <c r="B290" s="35" t="s">
        <v>19</v>
      </c>
      <c r="C290" s="36"/>
      <c r="D290" s="37">
        <f t="shared" ref="D290:E290" si="36">SUM(D291:D292)</f>
        <v>140.30000000000001</v>
      </c>
      <c r="E290" s="37">
        <f t="shared" si="36"/>
        <v>24.799999999999997</v>
      </c>
      <c r="F290" s="37"/>
      <c r="G290" s="37">
        <f>SUM(G291:G292)</f>
        <v>115.5</v>
      </c>
    </row>
    <row r="291" spans="1:7" x14ac:dyDescent="0.25">
      <c r="A291" s="83"/>
      <c r="B291" s="38" t="s">
        <v>20</v>
      </c>
      <c r="C291" s="36"/>
      <c r="D291" s="39">
        <f>SUM(D14+D16+D40+D46+D52+D60+D68+D74+D79+D87+D93+D99+D104+D113)</f>
        <v>21.4</v>
      </c>
      <c r="E291" s="39">
        <f>SUM(E14+E16+E40+E46+E52+E60+E68+E74+E79+E87+E93+E99+E104+E113)</f>
        <v>21.4</v>
      </c>
      <c r="F291" s="39"/>
      <c r="G291" s="39"/>
    </row>
    <row r="292" spans="1:7" x14ac:dyDescent="0.25">
      <c r="A292" s="83"/>
      <c r="B292" s="38" t="s">
        <v>22</v>
      </c>
      <c r="C292" s="36"/>
      <c r="D292" s="39">
        <f t="shared" ref="D292:D312" si="37">SUM(G292+E292)</f>
        <v>118.9</v>
      </c>
      <c r="E292" s="39">
        <f>SUM(E41+E53+E69+E88+E94+E105+E114)</f>
        <v>3.4</v>
      </c>
      <c r="F292" s="39"/>
      <c r="G292" s="39">
        <f>SUM(G41+G53+G69+G88+G94+G105+G114)</f>
        <v>115.5</v>
      </c>
    </row>
    <row r="293" spans="1:7" x14ac:dyDescent="0.25">
      <c r="A293" s="83"/>
      <c r="B293" s="40" t="s">
        <v>23</v>
      </c>
      <c r="C293" s="36"/>
      <c r="D293" s="37">
        <f t="shared" si="37"/>
        <v>32.800000000000004</v>
      </c>
      <c r="E293" s="37">
        <f>SUM(E17)</f>
        <v>5.2</v>
      </c>
      <c r="F293" s="37"/>
      <c r="G293" s="37">
        <f>SUM(G17)</f>
        <v>27.6</v>
      </c>
    </row>
    <row r="294" spans="1:7" x14ac:dyDescent="0.25">
      <c r="A294" s="84" t="s">
        <v>147</v>
      </c>
      <c r="B294" s="84"/>
      <c r="C294" s="41" t="s">
        <v>24</v>
      </c>
      <c r="D294" s="42">
        <f>SUM(G294+E294)</f>
        <v>980.4</v>
      </c>
      <c r="E294" s="42">
        <f>SUM(E295+E299)</f>
        <v>439.1</v>
      </c>
      <c r="F294" s="43">
        <f>SUM(F295+F299)</f>
        <v>0</v>
      </c>
      <c r="G294" s="42">
        <f>SUM(G295+G299)</f>
        <v>541.29999999999995</v>
      </c>
    </row>
    <row r="295" spans="1:7" x14ac:dyDescent="0.25">
      <c r="A295" s="83"/>
      <c r="B295" s="35" t="s">
        <v>19</v>
      </c>
      <c r="C295" s="36"/>
      <c r="D295" s="37">
        <f t="shared" si="37"/>
        <v>896.9</v>
      </c>
      <c r="E295" s="37">
        <f>SUM(E296:E298)</f>
        <v>355.6</v>
      </c>
      <c r="F295" s="37"/>
      <c r="G295" s="37">
        <f>SUM(G296:G298)</f>
        <v>541.29999999999995</v>
      </c>
    </row>
    <row r="296" spans="1:7" x14ac:dyDescent="0.25">
      <c r="A296" s="83"/>
      <c r="B296" s="38" t="s">
        <v>20</v>
      </c>
      <c r="C296" s="44"/>
      <c r="D296" s="39">
        <f t="shared" si="37"/>
        <v>131.20000000000005</v>
      </c>
      <c r="E296" s="39">
        <f>SUM(E19+E122+E126+E130+E135+E140+E143+E147+E151+E153+E156+E163+E168+E172+E176+E180+E184+E189+E194+E199+E206+E210+E214+E218+E222+E225+E228+E159+E203)</f>
        <v>118.30000000000004</v>
      </c>
      <c r="F296" s="39"/>
      <c r="G296" s="39">
        <f>SUM(G19+G122+G126+G130+G135+G140+G143+G147+G151+G153+G156+G163+G168+G172+G176+G180+G184+G189+G194+G199+G206+G210+G214+G218+G222+G225+G228+G159+G203)</f>
        <v>12.9</v>
      </c>
    </row>
    <row r="297" spans="1:7" x14ac:dyDescent="0.25">
      <c r="A297" s="83"/>
      <c r="B297" s="38" t="s">
        <v>27</v>
      </c>
      <c r="C297" s="44"/>
      <c r="D297" s="39">
        <f t="shared" si="37"/>
        <v>47.7</v>
      </c>
      <c r="E297" s="39"/>
      <c r="F297" s="39"/>
      <c r="G297" s="39">
        <f>SUM(G20)</f>
        <v>47.7</v>
      </c>
    </row>
    <row r="298" spans="1:7" x14ac:dyDescent="0.25">
      <c r="A298" s="83"/>
      <c r="B298" s="38" t="s">
        <v>22</v>
      </c>
      <c r="C298" s="44"/>
      <c r="D298" s="39">
        <f t="shared" si="37"/>
        <v>718</v>
      </c>
      <c r="E298" s="39">
        <f>SUM(E123+E127+E131+E136+E141+E148+E164+E169+E177+E190+E200+E219+E185+E195+E211+E229)</f>
        <v>237.3</v>
      </c>
      <c r="F298" s="39"/>
      <c r="G298" s="39">
        <f>SUM(G123+G127+G131+G136+G141+G148+G164+G169+G177+G190+G200+G219+G185+G195+G211+G229)</f>
        <v>480.7</v>
      </c>
    </row>
    <row r="299" spans="1:7" x14ac:dyDescent="0.25">
      <c r="A299" s="83"/>
      <c r="B299" s="40" t="s">
        <v>23</v>
      </c>
      <c r="C299" s="36"/>
      <c r="D299" s="37">
        <f t="shared" si="37"/>
        <v>83.5</v>
      </c>
      <c r="E299" s="37">
        <f>SUM(E132+E144+E149+E154+E157+E160+E165+E170+E173+E178+E181+E191+E186+E196+E201+E204+E207+E212+E215+E220+E223+E230+E137)</f>
        <v>83.5</v>
      </c>
      <c r="F299" s="37"/>
      <c r="G299" s="37"/>
    </row>
    <row r="300" spans="1:7" x14ac:dyDescent="0.25">
      <c r="A300" s="84" t="s">
        <v>148</v>
      </c>
      <c r="B300" s="84"/>
      <c r="C300" s="41" t="s">
        <v>26</v>
      </c>
      <c r="D300" s="42">
        <f>SUM(G300+E300)</f>
        <v>279.10000000000002</v>
      </c>
      <c r="E300" s="42">
        <f>SUM(E301+E306)</f>
        <v>102.2</v>
      </c>
      <c r="F300" s="43">
        <f>SUM(F301+F306)</f>
        <v>0</v>
      </c>
      <c r="G300" s="42">
        <f>SUM(G301+G306)</f>
        <v>176.9</v>
      </c>
    </row>
    <row r="301" spans="1:7" x14ac:dyDescent="0.25">
      <c r="A301" s="83"/>
      <c r="B301" s="35" t="s">
        <v>19</v>
      </c>
      <c r="C301" s="36"/>
      <c r="D301" s="37">
        <f t="shared" si="37"/>
        <v>263.39999999999998</v>
      </c>
      <c r="E301" s="37">
        <f t="shared" ref="E301" si="38">SUM(E302:E305)</f>
        <v>86.5</v>
      </c>
      <c r="F301" s="37"/>
      <c r="G301" s="37">
        <f>SUM(G302:G305)</f>
        <v>176.9</v>
      </c>
    </row>
    <row r="302" spans="1:7" x14ac:dyDescent="0.25">
      <c r="A302" s="83"/>
      <c r="B302" s="38" t="s">
        <v>20</v>
      </c>
      <c r="C302" s="44"/>
      <c r="D302" s="39">
        <f t="shared" si="37"/>
        <v>29.6</v>
      </c>
      <c r="E302" s="39">
        <f>SUM(E236+E240+E243+E247+E252+E255+E258+E262+E266+E270+E275+E279+E232)</f>
        <v>29.6</v>
      </c>
      <c r="F302" s="39"/>
      <c r="G302" s="39"/>
    </row>
    <row r="303" spans="1:7" x14ac:dyDescent="0.25">
      <c r="A303" s="83"/>
      <c r="B303" s="38" t="s">
        <v>27</v>
      </c>
      <c r="C303" s="44"/>
      <c r="D303" s="39">
        <f>SUM(D248)</f>
        <v>126</v>
      </c>
      <c r="E303" s="39"/>
      <c r="F303" s="39"/>
      <c r="G303" s="39">
        <f>SUM(G248)</f>
        <v>126</v>
      </c>
    </row>
    <row r="304" spans="1:7" x14ac:dyDescent="0.25">
      <c r="A304" s="83"/>
      <c r="B304" s="38" t="s">
        <v>22</v>
      </c>
      <c r="C304" s="44"/>
      <c r="D304" s="39">
        <f t="shared" si="37"/>
        <v>82.8</v>
      </c>
      <c r="E304" s="39">
        <f>SUM(E237+E253+E263+E271+E276)</f>
        <v>31.9</v>
      </c>
      <c r="F304" s="39"/>
      <c r="G304" s="39">
        <f>SUM(G237+G253+G263+G271+G276)</f>
        <v>50.9</v>
      </c>
    </row>
    <row r="305" spans="1:7" x14ac:dyDescent="0.25">
      <c r="A305" s="83"/>
      <c r="B305" s="38" t="s">
        <v>9</v>
      </c>
      <c r="C305" s="44"/>
      <c r="D305" s="39">
        <f>SUM(D21)</f>
        <v>25</v>
      </c>
      <c r="E305" s="39">
        <f>SUM(E21)</f>
        <v>25</v>
      </c>
      <c r="F305" s="39"/>
      <c r="G305" s="39"/>
    </row>
    <row r="306" spans="1:7" x14ac:dyDescent="0.25">
      <c r="A306" s="83"/>
      <c r="B306" s="40" t="s">
        <v>23</v>
      </c>
      <c r="C306" s="36"/>
      <c r="D306" s="45">
        <f t="shared" si="37"/>
        <v>15.700000000000001</v>
      </c>
      <c r="E306" s="37">
        <f>SUM(E233+E238+E241+E244+E249+E256+E259+E264+E267+E272+E277+E280)</f>
        <v>15.700000000000001</v>
      </c>
      <c r="F306" s="37"/>
      <c r="G306" s="37"/>
    </row>
    <row r="307" spans="1:7" x14ac:dyDescent="0.25">
      <c r="A307" s="84" t="s">
        <v>149</v>
      </c>
      <c r="B307" s="84"/>
      <c r="C307" s="41" t="s">
        <v>28</v>
      </c>
      <c r="D307" s="42">
        <f>SUM(G307+E307)</f>
        <v>375.40000000000003</v>
      </c>
      <c r="E307" s="42">
        <f>SUM(E308+E312)</f>
        <v>298.60000000000002</v>
      </c>
      <c r="F307" s="43">
        <f>SUM(F308+F312)</f>
        <v>0</v>
      </c>
      <c r="G307" s="42">
        <f>SUM(G308+G312)</f>
        <v>76.8</v>
      </c>
    </row>
    <row r="308" spans="1:7" x14ac:dyDescent="0.25">
      <c r="A308" s="83"/>
      <c r="B308" s="35" t="s">
        <v>19</v>
      </c>
      <c r="C308" s="36"/>
      <c r="D308" s="37">
        <f t="shared" si="37"/>
        <v>364.70000000000005</v>
      </c>
      <c r="E308" s="37">
        <f>SUM(E309:E311)</f>
        <v>287.90000000000003</v>
      </c>
      <c r="F308" s="37"/>
      <c r="G308" s="37">
        <f>SUM(G309:G311)</f>
        <v>76.8</v>
      </c>
    </row>
    <row r="309" spans="1:7" x14ac:dyDescent="0.25">
      <c r="A309" s="83"/>
      <c r="B309" s="38" t="s">
        <v>20</v>
      </c>
      <c r="C309" s="44"/>
      <c r="D309" s="39">
        <f t="shared" si="37"/>
        <v>15.499999999999998</v>
      </c>
      <c r="E309" s="39">
        <f>SUM(E24+E42+E47+E55+E62+E75+E81+E70+E95+E100+E107+E116+E89)</f>
        <v>14.299999999999999</v>
      </c>
      <c r="F309" s="39"/>
      <c r="G309" s="39">
        <f>SUM(G24+G42+G47+G55+G62+G75+G81+G70+G95+G100+G107+G116+G89)</f>
        <v>1.2</v>
      </c>
    </row>
    <row r="310" spans="1:7" x14ac:dyDescent="0.25">
      <c r="A310" s="83"/>
      <c r="B310" s="38" t="s">
        <v>22</v>
      </c>
      <c r="C310" s="44"/>
      <c r="D310" s="39">
        <f t="shared" si="37"/>
        <v>348.1</v>
      </c>
      <c r="E310" s="39">
        <f>SUM(E25+E56+E63+E82+E108+E117)</f>
        <v>272.5</v>
      </c>
      <c r="F310" s="39"/>
      <c r="G310" s="39">
        <f>SUM(G25+G56+G63+G82+G108+G117)</f>
        <v>75.599999999999994</v>
      </c>
    </row>
    <row r="311" spans="1:7" x14ac:dyDescent="0.25">
      <c r="A311" s="83"/>
      <c r="B311" s="38" t="s">
        <v>9</v>
      </c>
      <c r="C311" s="44"/>
      <c r="D311" s="39">
        <f t="shared" si="37"/>
        <v>1.1000000000000001</v>
      </c>
      <c r="E311" s="39">
        <f>SUM(E27)</f>
        <v>1.1000000000000001</v>
      </c>
      <c r="F311" s="39"/>
      <c r="G311" s="39"/>
    </row>
    <row r="312" spans="1:7" x14ac:dyDescent="0.25">
      <c r="A312" s="83"/>
      <c r="B312" s="40" t="s">
        <v>23</v>
      </c>
      <c r="C312" s="36"/>
      <c r="D312" s="37">
        <f t="shared" si="37"/>
        <v>10.7</v>
      </c>
      <c r="E312" s="37">
        <f>SUM(E43+E48+E57+E64+E71+E76+E83+E90+E96+E101+E109+E118)</f>
        <v>10.7</v>
      </c>
      <c r="F312" s="37"/>
      <c r="G312" s="37"/>
    </row>
    <row r="313" spans="1:7" x14ac:dyDescent="0.25">
      <c r="A313" s="84" t="s">
        <v>150</v>
      </c>
      <c r="B313" s="84"/>
      <c r="C313" s="41" t="s">
        <v>29</v>
      </c>
      <c r="D313" s="42">
        <f t="shared" ref="D313:D327" si="39">SUM(G313+E313)</f>
        <v>236.59999999999994</v>
      </c>
      <c r="E313" s="42">
        <f t="shared" ref="E313:F313" si="40">SUM(E314+E316)</f>
        <v>232.19999999999993</v>
      </c>
      <c r="F313" s="42">
        <f t="shared" si="40"/>
        <v>44.8</v>
      </c>
      <c r="G313" s="42">
        <f>SUM(G314+G316)</f>
        <v>4.4000000000000004</v>
      </c>
    </row>
    <row r="314" spans="1:7" x14ac:dyDescent="0.25">
      <c r="A314" s="83"/>
      <c r="B314" s="35" t="s">
        <v>25</v>
      </c>
      <c r="C314" s="36"/>
      <c r="D314" s="37">
        <f t="shared" si="39"/>
        <v>127.19999999999995</v>
      </c>
      <c r="E314" s="37">
        <f>SUM(E315:E315)</f>
        <v>127.19999999999995</v>
      </c>
      <c r="F314" s="37"/>
      <c r="G314" s="37"/>
    </row>
    <row r="315" spans="1:7" x14ac:dyDescent="0.25">
      <c r="A315" s="83"/>
      <c r="B315" s="38" t="s">
        <v>20</v>
      </c>
      <c r="C315" s="44"/>
      <c r="D315" s="39">
        <f t="shared" si="39"/>
        <v>127.19999999999995</v>
      </c>
      <c r="E315" s="39">
        <f>SUM(E28+E44+E49+E58+E65+E72+E77+E84+E97+E110+E119+E284)</f>
        <v>127.19999999999995</v>
      </c>
      <c r="F315" s="39"/>
      <c r="G315" s="39"/>
    </row>
    <row r="316" spans="1:7" x14ac:dyDescent="0.25">
      <c r="A316" s="83"/>
      <c r="B316" s="40" t="s">
        <v>23</v>
      </c>
      <c r="C316" s="36"/>
      <c r="D316" s="37">
        <f t="shared" si="39"/>
        <v>109.4</v>
      </c>
      <c r="E316" s="37">
        <f>SUM(E282+E285)</f>
        <v>105</v>
      </c>
      <c r="F316" s="37">
        <f>SUM(F282+F285)</f>
        <v>44.8</v>
      </c>
      <c r="G316" s="37">
        <f>SUM(G282+G285)</f>
        <v>4.4000000000000004</v>
      </c>
    </row>
    <row r="317" spans="1:7" x14ac:dyDescent="0.25">
      <c r="A317" s="84" t="s">
        <v>151</v>
      </c>
      <c r="B317" s="84"/>
      <c r="C317" s="41" t="s">
        <v>30</v>
      </c>
      <c r="D317" s="42">
        <f t="shared" si="39"/>
        <v>31.5</v>
      </c>
      <c r="E317" s="42">
        <f>SUM(E321+E318)</f>
        <v>31.5</v>
      </c>
      <c r="F317" s="43">
        <f>SUM(F321+F318)</f>
        <v>0</v>
      </c>
      <c r="G317" s="43">
        <f>SUM(G321+G318)</f>
        <v>0</v>
      </c>
    </row>
    <row r="318" spans="1:7" x14ac:dyDescent="0.25">
      <c r="A318" s="83"/>
      <c r="B318" s="35" t="s">
        <v>25</v>
      </c>
      <c r="C318" s="36"/>
      <c r="D318" s="37">
        <f t="shared" si="39"/>
        <v>20.399999999999999</v>
      </c>
      <c r="E318" s="37">
        <f>SUM(E319:E320)</f>
        <v>20.399999999999999</v>
      </c>
      <c r="F318" s="37"/>
      <c r="G318" s="37"/>
    </row>
    <row r="319" spans="1:7" x14ac:dyDescent="0.25">
      <c r="A319" s="83"/>
      <c r="B319" s="38" t="s">
        <v>20</v>
      </c>
      <c r="C319" s="44"/>
      <c r="D319" s="39">
        <f t="shared" si="39"/>
        <v>0.4</v>
      </c>
      <c r="E319" s="39">
        <f>SUM(E287)</f>
        <v>0.4</v>
      </c>
      <c r="F319" s="39"/>
      <c r="G319" s="39"/>
    </row>
    <row r="320" spans="1:7" x14ac:dyDescent="0.25">
      <c r="A320" s="83"/>
      <c r="B320" s="38" t="s">
        <v>9</v>
      </c>
      <c r="C320" s="44"/>
      <c r="D320" s="39">
        <f t="shared" si="39"/>
        <v>20</v>
      </c>
      <c r="E320" s="39">
        <f>SUM(E30)</f>
        <v>20</v>
      </c>
      <c r="F320" s="39"/>
      <c r="G320" s="39"/>
    </row>
    <row r="321" spans="1:7" x14ac:dyDescent="0.25">
      <c r="A321" s="83"/>
      <c r="B321" s="35" t="s">
        <v>152</v>
      </c>
      <c r="C321" s="47"/>
      <c r="D321" s="37">
        <f t="shared" si="39"/>
        <v>11.1</v>
      </c>
      <c r="E321" s="48">
        <f>SUM(E31)</f>
        <v>11.1</v>
      </c>
      <c r="F321" s="49"/>
      <c r="G321" s="49"/>
    </row>
    <row r="322" spans="1:7" x14ac:dyDescent="0.25">
      <c r="A322" s="84" t="s">
        <v>153</v>
      </c>
      <c r="B322" s="84"/>
      <c r="C322" s="41" t="s">
        <v>32</v>
      </c>
      <c r="D322" s="42">
        <f t="shared" si="39"/>
        <v>94.7</v>
      </c>
      <c r="E322" s="42">
        <f>SUM(E323+E326)</f>
        <v>65</v>
      </c>
      <c r="F322" s="43">
        <f>SUM(F323+F326)</f>
        <v>0</v>
      </c>
      <c r="G322" s="42">
        <f>SUM(G323+G326)</f>
        <v>29.7</v>
      </c>
    </row>
    <row r="323" spans="1:7" x14ac:dyDescent="0.25">
      <c r="A323" s="83"/>
      <c r="B323" s="35" t="s">
        <v>19</v>
      </c>
      <c r="C323" s="36"/>
      <c r="D323" s="37">
        <f t="shared" si="39"/>
        <v>36.299999999999997</v>
      </c>
      <c r="E323" s="37">
        <f>SUM(E324:E325)</f>
        <v>6.6</v>
      </c>
      <c r="F323" s="37"/>
      <c r="G323" s="37">
        <f>SUM(G324:G325)</f>
        <v>29.7</v>
      </c>
    </row>
    <row r="324" spans="1:7" x14ac:dyDescent="0.25">
      <c r="A324" s="83"/>
      <c r="B324" s="38" t="s">
        <v>20</v>
      </c>
      <c r="C324" s="44"/>
      <c r="D324" s="39">
        <f t="shared" si="39"/>
        <v>3.6</v>
      </c>
      <c r="E324" s="39">
        <f>SUM(E33)</f>
        <v>3.6</v>
      </c>
      <c r="F324" s="39"/>
      <c r="G324" s="39"/>
    </row>
    <row r="325" spans="1:7" x14ac:dyDescent="0.25">
      <c r="A325" s="83"/>
      <c r="B325" s="38" t="s">
        <v>27</v>
      </c>
      <c r="C325" s="44"/>
      <c r="D325" s="39">
        <f t="shared" si="39"/>
        <v>32.700000000000003</v>
      </c>
      <c r="E325" s="39">
        <f>SUM(E34)</f>
        <v>3</v>
      </c>
      <c r="F325" s="39"/>
      <c r="G325" s="39">
        <f>SUM(G34)</f>
        <v>29.7</v>
      </c>
    </row>
    <row r="326" spans="1:7" x14ac:dyDescent="0.25">
      <c r="A326" s="83"/>
      <c r="B326" s="35" t="s">
        <v>152</v>
      </c>
      <c r="C326" s="47"/>
      <c r="D326" s="37">
        <f t="shared" si="39"/>
        <v>58.4</v>
      </c>
      <c r="E326" s="48">
        <f>SUM(E35)</f>
        <v>58.4</v>
      </c>
      <c r="F326" s="48"/>
      <c r="G326" s="48"/>
    </row>
    <row r="327" spans="1:7" x14ac:dyDescent="0.25">
      <c r="A327" s="84" t="s">
        <v>154</v>
      </c>
      <c r="B327" s="84"/>
      <c r="C327" s="41" t="s">
        <v>33</v>
      </c>
      <c r="D327" s="42">
        <f t="shared" si="39"/>
        <v>24</v>
      </c>
      <c r="E327" s="43">
        <f>SUM(E328+E331)</f>
        <v>0</v>
      </c>
      <c r="F327" s="43">
        <f>SUM(F328+F331)</f>
        <v>0</v>
      </c>
      <c r="G327" s="42">
        <f>SUM(G328+G331)</f>
        <v>24</v>
      </c>
    </row>
    <row r="328" spans="1:7" x14ac:dyDescent="0.25">
      <c r="A328" s="85"/>
      <c r="B328" s="35" t="s">
        <v>25</v>
      </c>
      <c r="C328" s="50"/>
      <c r="D328" s="48">
        <f>SUM(D329)</f>
        <v>24</v>
      </c>
      <c r="E328" s="48"/>
      <c r="F328" s="48"/>
      <c r="G328" s="48">
        <f>SUM(G329)</f>
        <v>24</v>
      </c>
    </row>
    <row r="329" spans="1:7" x14ac:dyDescent="0.25">
      <c r="A329" s="85"/>
      <c r="B329" s="38" t="s">
        <v>27</v>
      </c>
      <c r="C329" s="51"/>
      <c r="D329" s="39">
        <f>SUM(G329+E329)</f>
        <v>24</v>
      </c>
      <c r="E329" s="52"/>
      <c r="F329" s="52"/>
      <c r="G329" s="52">
        <f>SUM(G37)</f>
        <v>24</v>
      </c>
    </row>
    <row r="330" spans="1:7" x14ac:dyDescent="0.25">
      <c r="A330" s="94" t="s">
        <v>160</v>
      </c>
      <c r="B330" s="94"/>
      <c r="C330" s="94"/>
      <c r="D330" s="94"/>
      <c r="E330" s="94"/>
      <c r="F330" s="94"/>
      <c r="G330" s="94"/>
    </row>
  </sheetData>
  <mergeCells count="85">
    <mergeCell ref="A330:G330"/>
    <mergeCell ref="A133:A137"/>
    <mergeCell ref="A59:A65"/>
    <mergeCell ref="A7:G7"/>
    <mergeCell ref="F9:G9"/>
    <mergeCell ref="A10:A12"/>
    <mergeCell ref="B10:B12"/>
    <mergeCell ref="C10:C12"/>
    <mergeCell ref="D10:D12"/>
    <mergeCell ref="E10:G10"/>
    <mergeCell ref="E11:F11"/>
    <mergeCell ref="G11:G12"/>
    <mergeCell ref="A13:A14"/>
    <mergeCell ref="A15:A35"/>
    <mergeCell ref="A38:A44"/>
    <mergeCell ref="A45:A49"/>
    <mergeCell ref="A50:A58"/>
    <mergeCell ref="A102:A110"/>
    <mergeCell ref="A111:A119"/>
    <mergeCell ref="A120:A123"/>
    <mergeCell ref="A124:A127"/>
    <mergeCell ref="A128:A132"/>
    <mergeCell ref="A66:A72"/>
    <mergeCell ref="A73:A77"/>
    <mergeCell ref="A85:A90"/>
    <mergeCell ref="A91:A97"/>
    <mergeCell ref="A98:A101"/>
    <mergeCell ref="A78:A84"/>
    <mergeCell ref="A174:A178"/>
    <mergeCell ref="A138:A141"/>
    <mergeCell ref="A142:A144"/>
    <mergeCell ref="A145:A149"/>
    <mergeCell ref="A150:A151"/>
    <mergeCell ref="A152:A154"/>
    <mergeCell ref="A155:A157"/>
    <mergeCell ref="A158:A160"/>
    <mergeCell ref="A161:A165"/>
    <mergeCell ref="A166:A170"/>
    <mergeCell ref="A171:A173"/>
    <mergeCell ref="A224:A225"/>
    <mergeCell ref="A179:A181"/>
    <mergeCell ref="A182:A186"/>
    <mergeCell ref="A187:A191"/>
    <mergeCell ref="A197:A201"/>
    <mergeCell ref="A202:A204"/>
    <mergeCell ref="A205:A207"/>
    <mergeCell ref="A208:A212"/>
    <mergeCell ref="A213:A215"/>
    <mergeCell ref="A216:A220"/>
    <mergeCell ref="A221:A223"/>
    <mergeCell ref="A268:A272"/>
    <mergeCell ref="A226:A230"/>
    <mergeCell ref="A231:A233"/>
    <mergeCell ref="A234:A238"/>
    <mergeCell ref="A239:A241"/>
    <mergeCell ref="A242:A244"/>
    <mergeCell ref="A245:A249"/>
    <mergeCell ref="A250:A253"/>
    <mergeCell ref="A254:A256"/>
    <mergeCell ref="A260:A264"/>
    <mergeCell ref="A265:A267"/>
    <mergeCell ref="A257:A259"/>
    <mergeCell ref="A307:B307"/>
    <mergeCell ref="A273:A277"/>
    <mergeCell ref="A278:A280"/>
    <mergeCell ref="A281:A282"/>
    <mergeCell ref="A283:A285"/>
    <mergeCell ref="A288:B288"/>
    <mergeCell ref="A289:B289"/>
    <mergeCell ref="A323:A326"/>
    <mergeCell ref="A327:B327"/>
    <mergeCell ref="A328:A329"/>
    <mergeCell ref="A192:A196"/>
    <mergeCell ref="A286:A287"/>
    <mergeCell ref="A308:A312"/>
    <mergeCell ref="A313:B313"/>
    <mergeCell ref="A314:A316"/>
    <mergeCell ref="A317:B317"/>
    <mergeCell ref="A318:A321"/>
    <mergeCell ref="A322:B322"/>
    <mergeCell ref="A290:A293"/>
    <mergeCell ref="A294:B294"/>
    <mergeCell ref="A295:A299"/>
    <mergeCell ref="A300:B300"/>
    <mergeCell ref="A301:A306"/>
  </mergeCells>
  <pageMargins left="0.7" right="0.24" top="0.62" bottom="0.2" header="0.3" footer="0.3"/>
  <pageSetup paperSize="9" scale="8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Ulianskiene</dc:creator>
  <cp:lastModifiedBy>user</cp:lastModifiedBy>
  <cp:lastPrinted>2018-02-06T09:51:41Z</cp:lastPrinted>
  <dcterms:created xsi:type="dcterms:W3CDTF">2018-02-01T13:57:35Z</dcterms:created>
  <dcterms:modified xsi:type="dcterms:W3CDTF">2018-02-22T11:06:18Z</dcterms:modified>
</cp:coreProperties>
</file>