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 activeTab="1"/>
  </bookViews>
  <sheets>
    <sheet name="progr_asignav." sheetId="1" r:id="rId1"/>
    <sheet name="Apyvartinės" sheetId="3" r:id="rId2"/>
  </sheets>
  <calcPr calcId="152511"/>
</workbook>
</file>

<file path=xl/calcChain.xml><?xml version="1.0" encoding="utf-8"?>
<calcChain xmlns="http://schemas.openxmlformats.org/spreadsheetml/2006/main">
  <c r="D752" i="1" l="1"/>
  <c r="E752" i="1"/>
  <c r="F752" i="1"/>
  <c r="G752" i="1"/>
  <c r="D413" i="1"/>
  <c r="E413" i="1"/>
  <c r="F413" i="1"/>
  <c r="F409" i="1"/>
  <c r="D209" i="1"/>
  <c r="E209" i="1"/>
  <c r="F209" i="1"/>
  <c r="G209" i="1"/>
  <c r="D414" i="1"/>
  <c r="E414" i="1"/>
  <c r="F414" i="1"/>
  <c r="D220" i="1"/>
  <c r="E396" i="1"/>
  <c r="D398" i="1"/>
  <c r="D396" i="1"/>
  <c r="D399" i="1"/>
  <c r="D400" i="1"/>
  <c r="D401" i="1"/>
  <c r="D402" i="1"/>
  <c r="D403" i="1"/>
  <c r="D404" i="1"/>
  <c r="D405" i="1"/>
  <c r="D406" i="1"/>
  <c r="D407" i="1"/>
  <c r="D408" i="1"/>
  <c r="D397" i="1"/>
  <c r="F732" i="1"/>
  <c r="G727" i="1"/>
  <c r="G733" i="1"/>
  <c r="G732" i="1"/>
  <c r="F726" i="1"/>
  <c r="D512" i="1"/>
  <c r="E512" i="1"/>
  <c r="D503" i="1"/>
  <c r="E503" i="1"/>
  <c r="D504" i="1"/>
  <c r="E504" i="1"/>
  <c r="D507" i="1"/>
  <c r="E507" i="1"/>
  <c r="D505" i="1"/>
  <c r="E505" i="1"/>
  <c r="E418" i="1"/>
  <c r="E510" i="1"/>
  <c r="G461" i="1"/>
  <c r="G542" i="1"/>
  <c r="G578" i="1"/>
  <c r="G577" i="1"/>
  <c r="E530" i="1"/>
  <c r="F529" i="1"/>
  <c r="G530" i="1"/>
  <c r="G529" i="1"/>
  <c r="F510" i="1"/>
  <c r="E430" i="1"/>
  <c r="E428" i="1"/>
  <c r="F428" i="1"/>
  <c r="F427" i="1"/>
  <c r="F426" i="1"/>
  <c r="G428" i="1"/>
  <c r="G427" i="1"/>
  <c r="E429" i="1"/>
  <c r="E511" i="1"/>
  <c r="G496" i="1"/>
  <c r="E497" i="1"/>
  <c r="E496" i="1"/>
  <c r="F497" i="1"/>
  <c r="F496" i="1"/>
  <c r="D499" i="1"/>
  <c r="D492" i="1"/>
  <c r="F491" i="1"/>
  <c r="E491" i="1"/>
  <c r="E490" i="1"/>
  <c r="G490" i="1"/>
  <c r="F490" i="1"/>
  <c r="F481" i="1"/>
  <c r="F480" i="1"/>
  <c r="F486" i="1"/>
  <c r="F485" i="1"/>
  <c r="E486" i="1"/>
  <c r="G485" i="1"/>
  <c r="E485" i="1"/>
  <c r="E481" i="1"/>
  <c r="E480" i="1"/>
  <c r="G480" i="1"/>
  <c r="F476" i="1"/>
  <c r="E476" i="1"/>
  <c r="E475" i="1"/>
  <c r="G475" i="1"/>
  <c r="F475" i="1"/>
  <c r="D488" i="1"/>
  <c r="D487" i="1"/>
  <c r="D486" i="1"/>
  <c r="D483" i="1"/>
  <c r="D482" i="1"/>
  <c r="D481" i="1"/>
  <c r="D478" i="1"/>
  <c r="D477" i="1"/>
  <c r="D472" i="1"/>
  <c r="F471" i="1"/>
  <c r="E471" i="1"/>
  <c r="D471" i="1"/>
  <c r="G470" i="1"/>
  <c r="F470" i="1"/>
  <c r="E470" i="1"/>
  <c r="D467" i="1"/>
  <c r="D466" i="1"/>
  <c r="F466" i="1"/>
  <c r="F465" i="1"/>
  <c r="E466" i="1"/>
  <c r="E465" i="1"/>
  <c r="G465" i="1"/>
  <c r="D462" i="1"/>
  <c r="G460" i="1"/>
  <c r="F461" i="1"/>
  <c r="F460" i="1"/>
  <c r="E461" i="1"/>
  <c r="E460" i="1"/>
  <c r="D457" i="1"/>
  <c r="F456" i="1"/>
  <c r="F455" i="1"/>
  <c r="E456" i="1"/>
  <c r="E455" i="1"/>
  <c r="G455" i="1"/>
  <c r="D451" i="1"/>
  <c r="F450" i="1"/>
  <c r="E450" i="1"/>
  <c r="G449" i="1"/>
  <c r="F449" i="1"/>
  <c r="E449" i="1"/>
  <c r="D446" i="1"/>
  <c r="D445" i="1"/>
  <c r="D444" i="1"/>
  <c r="F444" i="1"/>
  <c r="F443" i="1"/>
  <c r="E444" i="1"/>
  <c r="E443" i="1"/>
  <c r="G443" i="1"/>
  <c r="F437" i="1"/>
  <c r="E438" i="1"/>
  <c r="E437" i="1"/>
  <c r="F438" i="1"/>
  <c r="D439" i="1"/>
  <c r="G437" i="1"/>
  <c r="D434" i="1"/>
  <c r="E433" i="1"/>
  <c r="E432" i="1"/>
  <c r="F433" i="1"/>
  <c r="F432" i="1"/>
  <c r="G433" i="1"/>
  <c r="G432" i="1"/>
  <c r="D216" i="1"/>
  <c r="D453" i="1"/>
  <c r="D450" i="1"/>
  <c r="D447" i="1"/>
  <c r="D494" i="1"/>
  <c r="D441" i="1"/>
  <c r="F589" i="1"/>
  <c r="G590" i="1"/>
  <c r="D23" i="1"/>
  <c r="D142" i="3"/>
  <c r="E142" i="3"/>
  <c r="G142" i="3"/>
  <c r="D96" i="3"/>
  <c r="E96" i="3"/>
  <c r="F96" i="3"/>
  <c r="G96" i="3"/>
  <c r="D97" i="3"/>
  <c r="E97" i="3"/>
  <c r="G97" i="3"/>
  <c r="E93" i="3"/>
  <c r="D93" i="3"/>
  <c r="D94" i="3"/>
  <c r="D68" i="3"/>
  <c r="E68" i="3"/>
  <c r="G68" i="3"/>
  <c r="D83" i="3"/>
  <c r="E83" i="3"/>
  <c r="D84" i="3"/>
  <c r="D86" i="3"/>
  <c r="E86" i="3"/>
  <c r="G86" i="3"/>
  <c r="D87" i="3"/>
  <c r="E98" i="1"/>
  <c r="F98" i="1"/>
  <c r="E224" i="1"/>
  <c r="F224" i="1"/>
  <c r="G224" i="1"/>
  <c r="G223" i="1"/>
  <c r="G222" i="1"/>
  <c r="E226" i="1"/>
  <c r="F226" i="1"/>
  <c r="G341" i="1"/>
  <c r="D345" i="1"/>
  <c r="E228" i="1"/>
  <c r="F228" i="1"/>
  <c r="G228" i="1"/>
  <c r="E225" i="1"/>
  <c r="E223" i="1"/>
  <c r="F225" i="1"/>
  <c r="F223" i="1"/>
  <c r="F410" i="1"/>
  <c r="G354" i="1"/>
  <c r="D357" i="1"/>
  <c r="D355" i="1"/>
  <c r="D356" i="1"/>
  <c r="F355" i="1"/>
  <c r="F354" i="1"/>
  <c r="E355" i="1"/>
  <c r="E354" i="1"/>
  <c r="G348" i="1"/>
  <c r="D351" i="1"/>
  <c r="D350" i="1"/>
  <c r="D349" i="1"/>
  <c r="D348" i="1"/>
  <c r="F349" i="1"/>
  <c r="F348" i="1"/>
  <c r="E349" i="1"/>
  <c r="E348" i="1"/>
  <c r="D344" i="1"/>
  <c r="D343" i="1"/>
  <c r="D342" i="1"/>
  <c r="D341" i="1"/>
  <c r="F342" i="1"/>
  <c r="F341" i="1"/>
  <c r="E342" i="1"/>
  <c r="E341" i="1"/>
  <c r="G334" i="1"/>
  <c r="D337" i="1"/>
  <c r="D336" i="1"/>
  <c r="D335" i="1"/>
  <c r="F335" i="1"/>
  <c r="F334" i="1"/>
  <c r="E335" i="1"/>
  <c r="E334" i="1"/>
  <c r="G327" i="1"/>
  <c r="D330" i="1"/>
  <c r="D329" i="1"/>
  <c r="D328" i="1"/>
  <c r="D327" i="1"/>
  <c r="F328" i="1"/>
  <c r="F327" i="1"/>
  <c r="E328" i="1"/>
  <c r="E327" i="1"/>
  <c r="G320" i="1"/>
  <c r="D323" i="1"/>
  <c r="D322" i="1"/>
  <c r="D321" i="1"/>
  <c r="F321" i="1"/>
  <c r="F320" i="1"/>
  <c r="E321" i="1"/>
  <c r="E320" i="1"/>
  <c r="G313" i="1"/>
  <c r="D316" i="1"/>
  <c r="D315" i="1"/>
  <c r="D314" i="1"/>
  <c r="F314" i="1"/>
  <c r="F313" i="1"/>
  <c r="E314" i="1"/>
  <c r="E313" i="1"/>
  <c r="D317" i="1"/>
  <c r="D318" i="1"/>
  <c r="G307" i="1"/>
  <c r="F308" i="1"/>
  <c r="F307" i="1"/>
  <c r="E308" i="1"/>
  <c r="E307" i="1"/>
  <c r="D310" i="1"/>
  <c r="D309" i="1"/>
  <c r="D308" i="1"/>
  <c r="G294" i="1"/>
  <c r="G293" i="1"/>
  <c r="D296" i="1"/>
  <c r="D295" i="1"/>
  <c r="D294" i="1"/>
  <c r="F294" i="1"/>
  <c r="F293" i="1"/>
  <c r="E294" i="1"/>
  <c r="E293" i="1"/>
  <c r="G274" i="1"/>
  <c r="D277" i="1"/>
  <c r="D276" i="1"/>
  <c r="D275" i="1"/>
  <c r="F275" i="1"/>
  <c r="F274" i="1"/>
  <c r="E275" i="1"/>
  <c r="E274" i="1"/>
  <c r="G287" i="1"/>
  <c r="D290" i="1"/>
  <c r="D289" i="1"/>
  <c r="D288" i="1"/>
  <c r="F288" i="1"/>
  <c r="F287" i="1"/>
  <c r="E288" i="1"/>
  <c r="E287" i="1"/>
  <c r="G280" i="1"/>
  <c r="D283" i="1"/>
  <c r="D282" i="1"/>
  <c r="D281" i="1"/>
  <c r="D280" i="1"/>
  <c r="F281" i="1"/>
  <c r="F280" i="1"/>
  <c r="E281" i="1"/>
  <c r="E280" i="1"/>
  <c r="G248" i="1"/>
  <c r="D251" i="1"/>
  <c r="D225" i="1"/>
  <c r="D250" i="1"/>
  <c r="D249" i="1"/>
  <c r="D248" i="1"/>
  <c r="F249" i="1"/>
  <c r="F248" i="1"/>
  <c r="E249" i="1"/>
  <c r="E248" i="1"/>
  <c r="G300" i="1"/>
  <c r="D303" i="1"/>
  <c r="D301" i="1"/>
  <c r="D300" i="1"/>
  <c r="D302" i="1"/>
  <c r="F301" i="1"/>
  <c r="F300" i="1"/>
  <c r="E301" i="1"/>
  <c r="E300" i="1"/>
  <c r="G267" i="1"/>
  <c r="D270" i="1"/>
  <c r="D269" i="1"/>
  <c r="D268" i="1"/>
  <c r="F268" i="1"/>
  <c r="F267" i="1"/>
  <c r="E268" i="1"/>
  <c r="E267" i="1"/>
  <c r="G255" i="1"/>
  <c r="D258" i="1"/>
  <c r="D257" i="1"/>
  <c r="F256" i="1"/>
  <c r="F255" i="1"/>
  <c r="E256" i="1"/>
  <c r="E255" i="1"/>
  <c r="G242" i="1"/>
  <c r="D245" i="1"/>
  <c r="D244" i="1"/>
  <c r="F243" i="1"/>
  <c r="F242" i="1"/>
  <c r="E243" i="1"/>
  <c r="E242" i="1"/>
  <c r="G235" i="1"/>
  <c r="D238" i="1"/>
  <c r="D237" i="1"/>
  <c r="D236" i="1"/>
  <c r="F236" i="1"/>
  <c r="F235" i="1"/>
  <c r="E236" i="1"/>
  <c r="E235" i="1"/>
  <c r="G261" i="1"/>
  <c r="F262" i="1"/>
  <c r="F261" i="1"/>
  <c r="E262" i="1"/>
  <c r="E261" i="1"/>
  <c r="D264" i="1"/>
  <c r="D263" i="1"/>
  <c r="G229" i="1"/>
  <c r="E230" i="1"/>
  <c r="E229" i="1"/>
  <c r="F230" i="1"/>
  <c r="F229" i="1"/>
  <c r="D232" i="1"/>
  <c r="D230" i="1"/>
  <c r="D229" i="1"/>
  <c r="D231" i="1"/>
  <c r="G61" i="1"/>
  <c r="G60" i="1"/>
  <c r="G227" i="1"/>
  <c r="E227" i="1"/>
  <c r="D319" i="1"/>
  <c r="E727" i="1"/>
  <c r="E733" i="1"/>
  <c r="D730" i="1"/>
  <c r="D727" i="1"/>
  <c r="D729" i="1"/>
  <c r="D728" i="1"/>
  <c r="D717" i="1"/>
  <c r="E711" i="1"/>
  <c r="E704" i="1"/>
  <c r="F704" i="1"/>
  <c r="G704" i="1"/>
  <c r="E701" i="1"/>
  <c r="F701" i="1"/>
  <c r="G701" i="1"/>
  <c r="D703" i="1"/>
  <c r="E623" i="1"/>
  <c r="F623" i="1"/>
  <c r="F622" i="1"/>
  <c r="G623" i="1"/>
  <c r="D626" i="1"/>
  <c r="D625" i="1"/>
  <c r="D623" i="1"/>
  <c r="D624" i="1"/>
  <c r="F518" i="1"/>
  <c r="E524" i="1"/>
  <c r="E517" i="1"/>
  <c r="E615" i="1"/>
  <c r="G524" i="1"/>
  <c r="G517" i="1"/>
  <c r="G615" i="1"/>
  <c r="G749" i="1"/>
  <c r="D525" i="1"/>
  <c r="D524" i="1"/>
  <c r="D517" i="1"/>
  <c r="D615" i="1"/>
  <c r="E541" i="1"/>
  <c r="E539" i="1"/>
  <c r="D610" i="1"/>
  <c r="D603" i="1"/>
  <c r="D601" i="1"/>
  <c r="D597" i="1"/>
  <c r="D559" i="1"/>
  <c r="D557" i="1"/>
  <c r="D586" i="1"/>
  <c r="D580" i="1"/>
  <c r="D548" i="1"/>
  <c r="F538" i="1"/>
  <c r="G543" i="1"/>
  <c r="G540" i="1"/>
  <c r="E601" i="1"/>
  <c r="E600" i="1"/>
  <c r="G601" i="1"/>
  <c r="G600" i="1"/>
  <c r="D605" i="1"/>
  <c r="D543" i="1"/>
  <c r="D533" i="1"/>
  <c r="D522" i="1"/>
  <c r="E210" i="1"/>
  <c r="G210" i="1"/>
  <c r="D211" i="1"/>
  <c r="D114" i="1"/>
  <c r="E121" i="1"/>
  <c r="E120" i="1"/>
  <c r="F121" i="1"/>
  <c r="F120" i="1"/>
  <c r="D106" i="1"/>
  <c r="D105" i="1"/>
  <c r="E99" i="1"/>
  <c r="E97" i="1"/>
  <c r="D188" i="1"/>
  <c r="D187" i="1"/>
  <c r="D186" i="1"/>
  <c r="E187" i="1"/>
  <c r="E186" i="1"/>
  <c r="G186" i="1"/>
  <c r="F186" i="1"/>
  <c r="G77" i="1"/>
  <c r="G76" i="1"/>
  <c r="F76" i="1"/>
  <c r="D72" i="1"/>
  <c r="D71" i="1"/>
  <c r="G64" i="1"/>
  <c r="G63" i="1"/>
  <c r="D65" i="1"/>
  <c r="D64" i="1"/>
  <c r="F64" i="1"/>
  <c r="E64" i="1"/>
  <c r="E69" i="3"/>
  <c r="E67" i="3"/>
  <c r="F139" i="3"/>
  <c r="G139" i="3"/>
  <c r="E130" i="3"/>
  <c r="E98" i="3"/>
  <c r="E54" i="3"/>
  <c r="G49" i="3"/>
  <c r="E25" i="3"/>
  <c r="E41" i="1"/>
  <c r="E40" i="1"/>
  <c r="G41" i="1"/>
  <c r="G40" i="1"/>
  <c r="F41" i="1"/>
  <c r="D43" i="1"/>
  <c r="D42" i="1"/>
  <c r="F14" i="3"/>
  <c r="G14" i="3"/>
  <c r="G18" i="3"/>
  <c r="D138" i="3"/>
  <c r="D137" i="3"/>
  <c r="D140" i="3"/>
  <c r="D139" i="3"/>
  <c r="E127" i="3"/>
  <c r="E31" i="3"/>
  <c r="E37" i="3"/>
  <c r="E41" i="3"/>
  <c r="E60" i="3"/>
  <c r="E63" i="3"/>
  <c r="E39" i="3"/>
  <c r="E23" i="3"/>
  <c r="E58" i="3"/>
  <c r="E56" i="3"/>
  <c r="E45" i="3"/>
  <c r="E65" i="3"/>
  <c r="E43" i="3"/>
  <c r="E21" i="3"/>
  <c r="D36" i="3"/>
  <c r="D35" i="3"/>
  <c r="E35" i="3"/>
  <c r="E33" i="3"/>
  <c r="E52" i="3"/>
  <c r="E49" i="3"/>
  <c r="E27" i="3"/>
  <c r="E47" i="3"/>
  <c r="E29" i="3"/>
  <c r="E19" i="3"/>
  <c r="F17" i="3"/>
  <c r="E122" i="3"/>
  <c r="E120" i="3"/>
  <c r="E116" i="3"/>
  <c r="E118" i="3"/>
  <c r="E108" i="3"/>
  <c r="E110" i="3"/>
  <c r="D111" i="3"/>
  <c r="D110" i="3"/>
  <c r="E104" i="3"/>
  <c r="E106" i="3"/>
  <c r="D107" i="3"/>
  <c r="E114" i="3"/>
  <c r="E112" i="3"/>
  <c r="E102" i="3"/>
  <c r="E100" i="3"/>
  <c r="E14" i="3"/>
  <c r="D14" i="3"/>
  <c r="E71" i="3"/>
  <c r="E89" i="3"/>
  <c r="E73" i="3"/>
  <c r="E91" i="3"/>
  <c r="E81" i="3"/>
  <c r="E79" i="3"/>
  <c r="E77" i="3"/>
  <c r="E75" i="3"/>
  <c r="E746" i="1"/>
  <c r="F736" i="1"/>
  <c r="E737" i="1"/>
  <c r="G737" i="1"/>
  <c r="G736" i="1"/>
  <c r="D740" i="1"/>
  <c r="D739" i="1"/>
  <c r="D743" i="1"/>
  <c r="D746" i="1"/>
  <c r="D742" i="1"/>
  <c r="D741" i="1"/>
  <c r="D738" i="1"/>
  <c r="E722" i="1"/>
  <c r="F722" i="1"/>
  <c r="G722" i="1"/>
  <c r="G721" i="1"/>
  <c r="E713" i="1"/>
  <c r="F713" i="1"/>
  <c r="G713" i="1"/>
  <c r="D715" i="1"/>
  <c r="D723" i="1"/>
  <c r="D753" i="1"/>
  <c r="D714" i="1"/>
  <c r="D15" i="3"/>
  <c r="D19" i="3"/>
  <c r="D22" i="3"/>
  <c r="D24" i="3"/>
  <c r="D23" i="3"/>
  <c r="D26" i="3"/>
  <c r="D28" i="3"/>
  <c r="D27" i="3"/>
  <c r="D30" i="3"/>
  <c r="D32" i="3"/>
  <c r="D31" i="3"/>
  <c r="D34" i="3"/>
  <c r="D33" i="3"/>
  <c r="D38" i="3"/>
  <c r="D37" i="3"/>
  <c r="D40" i="3"/>
  <c r="D42" i="3"/>
  <c r="D44" i="3"/>
  <c r="D43" i="3"/>
  <c r="D46" i="3"/>
  <c r="D45" i="3"/>
  <c r="D48" i="3"/>
  <c r="D50" i="3"/>
  <c r="D51" i="3"/>
  <c r="D53" i="3"/>
  <c r="D52" i="3"/>
  <c r="D55" i="3"/>
  <c r="D54" i="3"/>
  <c r="D57" i="3"/>
  <c r="D59" i="3"/>
  <c r="D58" i="3"/>
  <c r="D61" i="3"/>
  <c r="D60" i="3"/>
  <c r="D62" i="3"/>
  <c r="D64" i="3"/>
  <c r="D66" i="3"/>
  <c r="D65" i="3"/>
  <c r="D72" i="3"/>
  <c r="D71" i="3"/>
  <c r="D73" i="3"/>
  <c r="D75" i="3"/>
  <c r="D77" i="3"/>
  <c r="D79" i="3"/>
  <c r="D81" i="3"/>
  <c r="D90" i="3"/>
  <c r="D89" i="3"/>
  <c r="D91" i="3"/>
  <c r="D95" i="3"/>
  <c r="D101" i="3"/>
  <c r="D103" i="3"/>
  <c r="D102" i="3"/>
  <c r="D105" i="3"/>
  <c r="D104" i="3"/>
  <c r="D109" i="3"/>
  <c r="D108" i="3"/>
  <c r="D113" i="3"/>
  <c r="D112" i="3"/>
  <c r="D115" i="3"/>
  <c r="D117" i="3"/>
  <c r="D116" i="3"/>
  <c r="D119" i="3"/>
  <c r="D121" i="3"/>
  <c r="D123" i="3"/>
  <c r="D122" i="3"/>
  <c r="D128" i="3"/>
  <c r="D130" i="3"/>
  <c r="D129" i="3"/>
  <c r="E132" i="3"/>
  <c r="D133" i="3"/>
  <c r="D135" i="3"/>
  <c r="D134" i="3"/>
  <c r="E135" i="3"/>
  <c r="E134" i="3"/>
  <c r="F134" i="3"/>
  <c r="G134" i="3"/>
  <c r="E137" i="3"/>
  <c r="E140" i="3"/>
  <c r="E139" i="3"/>
  <c r="E144" i="3"/>
  <c r="D144" i="3"/>
  <c r="E145" i="3"/>
  <c r="D145" i="3"/>
  <c r="E14" i="1"/>
  <c r="F14" i="1"/>
  <c r="G14" i="1"/>
  <c r="D15" i="1"/>
  <c r="D14" i="1"/>
  <c r="E21" i="1"/>
  <c r="F21" i="1"/>
  <c r="F20" i="1"/>
  <c r="G21" i="1"/>
  <c r="D22" i="1"/>
  <c r="D24" i="1"/>
  <c r="D25" i="1"/>
  <c r="D26" i="1"/>
  <c r="D27" i="1"/>
  <c r="E28" i="1"/>
  <c r="F28" i="1"/>
  <c r="D29" i="1"/>
  <c r="D30" i="1"/>
  <c r="D31" i="1"/>
  <c r="D32" i="1"/>
  <c r="D33" i="1"/>
  <c r="D34" i="1"/>
  <c r="D35" i="1"/>
  <c r="D36" i="1"/>
  <c r="D37" i="1"/>
  <c r="E38" i="1"/>
  <c r="E19" i="1"/>
  <c r="E207" i="1"/>
  <c r="F38" i="1"/>
  <c r="F19" i="1"/>
  <c r="F207" i="1"/>
  <c r="F751" i="1"/>
  <c r="G38" i="1"/>
  <c r="D39" i="1"/>
  <c r="D38" i="1"/>
  <c r="D19" i="1"/>
  <c r="D207" i="1"/>
  <c r="E44" i="1"/>
  <c r="F44" i="1"/>
  <c r="D45" i="1"/>
  <c r="D46" i="1"/>
  <c r="G47" i="1"/>
  <c r="E48" i="1"/>
  <c r="F48" i="1"/>
  <c r="D49" i="1"/>
  <c r="D50" i="1"/>
  <c r="E51" i="1"/>
  <c r="E47" i="1"/>
  <c r="F51" i="1"/>
  <c r="D52" i="1"/>
  <c r="D51" i="1"/>
  <c r="D53" i="1"/>
  <c r="G54" i="1"/>
  <c r="E55" i="1"/>
  <c r="E54" i="1"/>
  <c r="F55" i="1"/>
  <c r="F54" i="1"/>
  <c r="D56" i="1"/>
  <c r="D55" i="1"/>
  <c r="D54" i="1"/>
  <c r="E58" i="1"/>
  <c r="E17" i="1"/>
  <c r="E205" i="1"/>
  <c r="E204" i="1"/>
  <c r="F58" i="1"/>
  <c r="G58" i="1"/>
  <c r="G57" i="1"/>
  <c r="D59" i="1"/>
  <c r="D58" i="1"/>
  <c r="D57" i="1"/>
  <c r="E61" i="1"/>
  <c r="E60" i="1"/>
  <c r="F61" i="1"/>
  <c r="F60" i="1"/>
  <c r="D62" i="1"/>
  <c r="D61" i="1"/>
  <c r="D60" i="1"/>
  <c r="E66" i="1"/>
  <c r="F66" i="1"/>
  <c r="F63" i="1"/>
  <c r="D67" i="1"/>
  <c r="D68" i="1"/>
  <c r="D69" i="1"/>
  <c r="D70" i="1"/>
  <c r="F71" i="1"/>
  <c r="G71" i="1"/>
  <c r="E72" i="1"/>
  <c r="E71" i="1"/>
  <c r="E77" i="1"/>
  <c r="E76" i="1"/>
  <c r="D78" i="1"/>
  <c r="D79" i="1"/>
  <c r="D80" i="1"/>
  <c r="D81" i="1"/>
  <c r="D82" i="1"/>
  <c r="D83" i="1"/>
  <c r="D84" i="1"/>
  <c r="D85" i="1"/>
  <c r="D86" i="1"/>
  <c r="D87" i="1"/>
  <c r="D88" i="1"/>
  <c r="D89" i="1"/>
  <c r="E90" i="1"/>
  <c r="F90" i="1"/>
  <c r="G90" i="1"/>
  <c r="D91" i="1"/>
  <c r="D92" i="1"/>
  <c r="E94" i="1"/>
  <c r="E93" i="1"/>
  <c r="F94" i="1"/>
  <c r="F93" i="1"/>
  <c r="D95" i="1"/>
  <c r="D94" i="1"/>
  <c r="D93" i="1"/>
  <c r="G96" i="1"/>
  <c r="G100" i="1"/>
  <c r="E101" i="1"/>
  <c r="E100" i="1"/>
  <c r="F101" i="1"/>
  <c r="F100" i="1"/>
  <c r="D102" i="1"/>
  <c r="D103" i="1"/>
  <c r="D101" i="1"/>
  <c r="D100" i="1"/>
  <c r="G104" i="1"/>
  <c r="E105" i="1"/>
  <c r="E104" i="1"/>
  <c r="F105" i="1"/>
  <c r="F104" i="1"/>
  <c r="D107" i="1"/>
  <c r="D104" i="1"/>
  <c r="G108" i="1"/>
  <c r="E109" i="1"/>
  <c r="E108" i="1"/>
  <c r="F109" i="1"/>
  <c r="F108" i="1"/>
  <c r="D110" i="1"/>
  <c r="D109" i="1"/>
  <c r="D111" i="1"/>
  <c r="G112" i="1"/>
  <c r="E113" i="1"/>
  <c r="E112" i="1"/>
  <c r="F113" i="1"/>
  <c r="F112" i="1"/>
  <c r="D115" i="1"/>
  <c r="G116" i="1"/>
  <c r="E117" i="1"/>
  <c r="E116" i="1"/>
  <c r="F117" i="1"/>
  <c r="F116" i="1"/>
  <c r="D118" i="1"/>
  <c r="D119" i="1"/>
  <c r="D117" i="1"/>
  <c r="D116" i="1"/>
  <c r="G120" i="1"/>
  <c r="D122" i="1"/>
  <c r="D121" i="1"/>
  <c r="D120" i="1"/>
  <c r="D123" i="1"/>
  <c r="G124" i="1"/>
  <c r="E125" i="1"/>
  <c r="E124" i="1"/>
  <c r="F125" i="1"/>
  <c r="F124" i="1"/>
  <c r="D126" i="1"/>
  <c r="D125" i="1"/>
  <c r="D124" i="1"/>
  <c r="D127" i="1"/>
  <c r="G128" i="1"/>
  <c r="E129" i="1"/>
  <c r="E128" i="1"/>
  <c r="F129" i="1"/>
  <c r="F128" i="1"/>
  <c r="D130" i="1"/>
  <c r="D129" i="1"/>
  <c r="D131" i="1"/>
  <c r="G132" i="1"/>
  <c r="E133" i="1"/>
  <c r="E132" i="1"/>
  <c r="F133" i="1"/>
  <c r="F132" i="1"/>
  <c r="D134" i="1"/>
  <c r="D133" i="1"/>
  <c r="D132" i="1"/>
  <c r="G135" i="1"/>
  <c r="E136" i="1"/>
  <c r="E135" i="1"/>
  <c r="F136" i="1"/>
  <c r="F135" i="1"/>
  <c r="D137" i="1"/>
  <c r="D136" i="1"/>
  <c r="D135" i="1"/>
  <c r="G138" i="1"/>
  <c r="E139" i="1"/>
  <c r="E138" i="1"/>
  <c r="F139" i="1"/>
  <c r="F138" i="1"/>
  <c r="D140" i="1"/>
  <c r="D141" i="1"/>
  <c r="G142" i="1"/>
  <c r="E143" i="1"/>
  <c r="E142" i="1"/>
  <c r="F143" i="1"/>
  <c r="F142" i="1"/>
  <c r="D144" i="1"/>
  <c r="D145" i="1"/>
  <c r="G146" i="1"/>
  <c r="E147" i="1"/>
  <c r="E146" i="1"/>
  <c r="F147" i="1"/>
  <c r="F146" i="1"/>
  <c r="D148" i="1"/>
  <c r="D149" i="1"/>
  <c r="G150" i="1"/>
  <c r="E151" i="1"/>
  <c r="E150" i="1"/>
  <c r="F151" i="1"/>
  <c r="F150" i="1"/>
  <c r="D152" i="1"/>
  <c r="D153" i="1"/>
  <c r="G154" i="1"/>
  <c r="E155" i="1"/>
  <c r="E154" i="1"/>
  <c r="F155" i="1"/>
  <c r="F154" i="1"/>
  <c r="D156" i="1"/>
  <c r="D157" i="1"/>
  <c r="D155" i="1"/>
  <c r="D154" i="1"/>
  <c r="G158" i="1"/>
  <c r="E159" i="1"/>
  <c r="E158" i="1"/>
  <c r="F159" i="1"/>
  <c r="F158" i="1"/>
  <c r="D160" i="1"/>
  <c r="D159" i="1"/>
  <c r="D158" i="1"/>
  <c r="D161" i="1"/>
  <c r="F162" i="1"/>
  <c r="G162" i="1"/>
  <c r="E163" i="1"/>
  <c r="E162" i="1"/>
  <c r="D164" i="1"/>
  <c r="D163" i="1"/>
  <c r="D162" i="1"/>
  <c r="F165" i="1"/>
  <c r="G165" i="1"/>
  <c r="E166" i="1"/>
  <c r="E165" i="1"/>
  <c r="D167" i="1"/>
  <c r="D166" i="1"/>
  <c r="D165" i="1"/>
  <c r="F168" i="1"/>
  <c r="G168" i="1"/>
  <c r="E169" i="1"/>
  <c r="E168" i="1"/>
  <c r="D170" i="1"/>
  <c r="D169" i="1"/>
  <c r="D168" i="1"/>
  <c r="F171" i="1"/>
  <c r="G171" i="1"/>
  <c r="E172" i="1"/>
  <c r="E171" i="1"/>
  <c r="D173" i="1"/>
  <c r="D172" i="1"/>
  <c r="D171" i="1"/>
  <c r="F174" i="1"/>
  <c r="G174" i="1"/>
  <c r="E175" i="1"/>
  <c r="E174" i="1"/>
  <c r="D176" i="1"/>
  <c r="D175" i="1"/>
  <c r="D174" i="1"/>
  <c r="F177" i="1"/>
  <c r="G177" i="1"/>
  <c r="E178" i="1"/>
  <c r="E177" i="1"/>
  <c r="D179" i="1"/>
  <c r="D178" i="1"/>
  <c r="D177" i="1"/>
  <c r="F180" i="1"/>
  <c r="G180" i="1"/>
  <c r="E181" i="1"/>
  <c r="E180" i="1"/>
  <c r="D182" i="1"/>
  <c r="D181" i="1"/>
  <c r="D180" i="1"/>
  <c r="F183" i="1"/>
  <c r="G183" i="1"/>
  <c r="E184" i="1"/>
  <c r="E183" i="1"/>
  <c r="D185" i="1"/>
  <c r="D184" i="1"/>
  <c r="D183" i="1"/>
  <c r="F189" i="1"/>
  <c r="G189" i="1"/>
  <c r="E190" i="1"/>
  <c r="E189" i="1"/>
  <c r="D191" i="1"/>
  <c r="D190" i="1"/>
  <c r="D189" i="1"/>
  <c r="G192" i="1"/>
  <c r="E193" i="1"/>
  <c r="E192" i="1"/>
  <c r="F193" i="1"/>
  <c r="F192" i="1"/>
  <c r="D194" i="1"/>
  <c r="D195" i="1"/>
  <c r="D196" i="1"/>
  <c r="D197" i="1"/>
  <c r="D198" i="1"/>
  <c r="D199" i="1"/>
  <c r="D200" i="1"/>
  <c r="D201" i="1"/>
  <c r="E202" i="1"/>
  <c r="F202" i="1"/>
  <c r="D203" i="1"/>
  <c r="D202" i="1"/>
  <c r="D212" i="1"/>
  <c r="D213" i="1"/>
  <c r="D214" i="1"/>
  <c r="D215" i="1"/>
  <c r="D217" i="1"/>
  <c r="D218" i="1"/>
  <c r="D415" i="1"/>
  <c r="D755" i="1"/>
  <c r="D219" i="1"/>
  <c r="D233" i="1"/>
  <c r="D234" i="1"/>
  <c r="D239" i="1"/>
  <c r="D240" i="1"/>
  <c r="D241" i="1"/>
  <c r="D246" i="1"/>
  <c r="D247" i="1"/>
  <c r="D252" i="1"/>
  <c r="D253" i="1"/>
  <c r="D254" i="1"/>
  <c r="D259" i="1"/>
  <c r="D260" i="1"/>
  <c r="D265" i="1"/>
  <c r="D266" i="1"/>
  <c r="D271" i="1"/>
  <c r="D272" i="1"/>
  <c r="D273" i="1"/>
  <c r="D278" i="1"/>
  <c r="D279" i="1"/>
  <c r="D284" i="1"/>
  <c r="D285" i="1"/>
  <c r="D286" i="1"/>
  <c r="D291" i="1"/>
  <c r="D292" i="1"/>
  <c r="D297" i="1"/>
  <c r="D298" i="1"/>
  <c r="D299" i="1"/>
  <c r="D304" i="1"/>
  <c r="D305" i="1"/>
  <c r="D306" i="1"/>
  <c r="D311" i="1"/>
  <c r="D312" i="1"/>
  <c r="D307" i="1"/>
  <c r="D324" i="1"/>
  <c r="D325" i="1"/>
  <c r="D326" i="1"/>
  <c r="D331" i="1"/>
  <c r="D332" i="1"/>
  <c r="D333" i="1"/>
  <c r="D338" i="1"/>
  <c r="D339" i="1"/>
  <c r="D340" i="1"/>
  <c r="D346" i="1"/>
  <c r="D347" i="1"/>
  <c r="D352" i="1"/>
  <c r="D353" i="1"/>
  <c r="D358" i="1"/>
  <c r="D359" i="1"/>
  <c r="D354" i="1"/>
  <c r="E360" i="1"/>
  <c r="F360" i="1"/>
  <c r="G360" i="1"/>
  <c r="D361" i="1"/>
  <c r="D360" i="1"/>
  <c r="D362" i="1"/>
  <c r="D363" i="1"/>
  <c r="E364" i="1"/>
  <c r="F364" i="1"/>
  <c r="G364" i="1"/>
  <c r="D365" i="1"/>
  <c r="D366" i="1"/>
  <c r="D367" i="1"/>
  <c r="E368" i="1"/>
  <c r="F368" i="1"/>
  <c r="G368" i="1"/>
  <c r="D369" i="1"/>
  <c r="D368" i="1"/>
  <c r="D370" i="1"/>
  <c r="D371" i="1"/>
  <c r="E372" i="1"/>
  <c r="F372" i="1"/>
  <c r="G372" i="1"/>
  <c r="D373" i="1"/>
  <c r="D372" i="1"/>
  <c r="D374" i="1"/>
  <c r="D375" i="1"/>
  <c r="E376" i="1"/>
  <c r="F376" i="1"/>
  <c r="G376" i="1"/>
  <c r="D377" i="1"/>
  <c r="D378" i="1"/>
  <c r="D379" i="1"/>
  <c r="E380" i="1"/>
  <c r="F380" i="1"/>
  <c r="G380" i="1"/>
  <c r="D381" i="1"/>
  <c r="D380" i="1"/>
  <c r="D382" i="1"/>
  <c r="D383" i="1"/>
  <c r="E384" i="1"/>
  <c r="F384" i="1"/>
  <c r="G384" i="1"/>
  <c r="D385" i="1"/>
  <c r="D386" i="1"/>
  <c r="E387" i="1"/>
  <c r="F387" i="1"/>
  <c r="G387" i="1"/>
  <c r="D388" i="1"/>
  <c r="D387" i="1"/>
  <c r="D389" i="1"/>
  <c r="D390" i="1"/>
  <c r="D391" i="1"/>
  <c r="E392" i="1"/>
  <c r="F392" i="1"/>
  <c r="G392" i="1"/>
  <c r="D393" i="1"/>
  <c r="D394" i="1"/>
  <c r="G415" i="1"/>
  <c r="E417" i="1"/>
  <c r="F418" i="1"/>
  <c r="F417" i="1"/>
  <c r="G418" i="1"/>
  <c r="G510" i="1"/>
  <c r="D419" i="1"/>
  <c r="D420" i="1"/>
  <c r="D421" i="1"/>
  <c r="D423" i="1"/>
  <c r="D424" i="1"/>
  <c r="D425" i="1"/>
  <c r="E431" i="1"/>
  <c r="E513" i="1"/>
  <c r="G431" i="1"/>
  <c r="D435" i="1"/>
  <c r="D429" i="1"/>
  <c r="D511" i="1"/>
  <c r="D436" i="1"/>
  <c r="D440" i="1"/>
  <c r="D442" i="1"/>
  <c r="D448" i="1"/>
  <c r="D452" i="1"/>
  <c r="D454" i="1"/>
  <c r="D449" i="1"/>
  <c r="D458" i="1"/>
  <c r="D456" i="1"/>
  <c r="D459" i="1"/>
  <c r="D455" i="1"/>
  <c r="D463" i="1"/>
  <c r="D464" i="1"/>
  <c r="D468" i="1"/>
  <c r="D469" i="1"/>
  <c r="D465" i="1"/>
  <c r="D473" i="1"/>
  <c r="D474" i="1"/>
  <c r="D470" i="1"/>
  <c r="D479" i="1"/>
  <c r="D484" i="1"/>
  <c r="D480" i="1"/>
  <c r="D489" i="1"/>
  <c r="D493" i="1"/>
  <c r="D495" i="1"/>
  <c r="D498" i="1"/>
  <c r="D497" i="1"/>
  <c r="D500" i="1"/>
  <c r="D501" i="1"/>
  <c r="D496" i="1"/>
  <c r="D502" i="1"/>
  <c r="E519" i="1"/>
  <c r="G519" i="1"/>
  <c r="D520" i="1"/>
  <c r="D519" i="1"/>
  <c r="D521" i="1"/>
  <c r="D523" i="1"/>
  <c r="G526" i="1"/>
  <c r="E527" i="1"/>
  <c r="E526" i="1"/>
  <c r="F527" i="1"/>
  <c r="F516" i="1"/>
  <c r="F614" i="1"/>
  <c r="D528" i="1"/>
  <c r="D527" i="1"/>
  <c r="D526" i="1"/>
  <c r="D531" i="1"/>
  <c r="D530" i="1"/>
  <c r="D529" i="1"/>
  <c r="D532" i="1"/>
  <c r="D534" i="1"/>
  <c r="F535" i="1"/>
  <c r="G535" i="1"/>
  <c r="E536" i="1"/>
  <c r="E535" i="1"/>
  <c r="D537" i="1"/>
  <c r="D536" i="1"/>
  <c r="D535" i="1"/>
  <c r="E540" i="1"/>
  <c r="E542" i="1"/>
  <c r="E544" i="1"/>
  <c r="E616" i="1"/>
  <c r="F545" i="1"/>
  <c r="G545" i="1"/>
  <c r="E546" i="1"/>
  <c r="E545" i="1"/>
  <c r="D547" i="1"/>
  <c r="D549" i="1"/>
  <c r="D550" i="1"/>
  <c r="F551" i="1"/>
  <c r="G551" i="1"/>
  <c r="E552" i="1"/>
  <c r="E551" i="1"/>
  <c r="D553" i="1"/>
  <c r="D554" i="1"/>
  <c r="D555" i="1"/>
  <c r="F556" i="1"/>
  <c r="G556" i="1"/>
  <c r="E557" i="1"/>
  <c r="E556" i="1"/>
  <c r="D558" i="1"/>
  <c r="D560" i="1"/>
  <c r="D561" i="1"/>
  <c r="F562" i="1"/>
  <c r="G562" i="1"/>
  <c r="E563" i="1"/>
  <c r="E562" i="1"/>
  <c r="D564" i="1"/>
  <c r="D565" i="1"/>
  <c r="D566" i="1"/>
  <c r="F567" i="1"/>
  <c r="G567" i="1"/>
  <c r="E568" i="1"/>
  <c r="E567" i="1"/>
  <c r="D569" i="1"/>
  <c r="D570" i="1"/>
  <c r="D568" i="1"/>
  <c r="D567" i="1"/>
  <c r="D571" i="1"/>
  <c r="F572" i="1"/>
  <c r="G572" i="1"/>
  <c r="E573" i="1"/>
  <c r="E572" i="1"/>
  <c r="D574" i="1"/>
  <c r="D573" i="1"/>
  <c r="D575" i="1"/>
  <c r="D576" i="1"/>
  <c r="D572" i="1"/>
  <c r="F577" i="1"/>
  <c r="E578" i="1"/>
  <c r="E577" i="1"/>
  <c r="D579" i="1"/>
  <c r="D581" i="1"/>
  <c r="D542" i="1"/>
  <c r="D582" i="1"/>
  <c r="F583" i="1"/>
  <c r="G583" i="1"/>
  <c r="E584" i="1"/>
  <c r="E583" i="1"/>
  <c r="D585" i="1"/>
  <c r="D584" i="1"/>
  <c r="D587" i="1"/>
  <c r="D588" i="1"/>
  <c r="G589" i="1"/>
  <c r="E590" i="1"/>
  <c r="E589" i="1"/>
  <c r="D591" i="1"/>
  <c r="D590" i="1"/>
  <c r="D589" i="1"/>
  <c r="D592" i="1"/>
  <c r="D593" i="1"/>
  <c r="F594" i="1"/>
  <c r="G594" i="1"/>
  <c r="E595" i="1"/>
  <c r="E594" i="1"/>
  <c r="D596" i="1"/>
  <c r="D595" i="1"/>
  <c r="D594" i="1"/>
  <c r="D598" i="1"/>
  <c r="D599" i="1"/>
  <c r="F600" i="1"/>
  <c r="D602" i="1"/>
  <c r="D604" i="1"/>
  <c r="D606" i="1"/>
  <c r="F607" i="1"/>
  <c r="G607" i="1"/>
  <c r="E608" i="1"/>
  <c r="E607" i="1"/>
  <c r="D609" i="1"/>
  <c r="D608" i="1"/>
  <c r="D607" i="1"/>
  <c r="D611" i="1"/>
  <c r="D612" i="1"/>
  <c r="E621" i="1"/>
  <c r="E710" i="1"/>
  <c r="F621" i="1"/>
  <c r="F710" i="1"/>
  <c r="E627" i="1"/>
  <c r="D628" i="1"/>
  <c r="D629" i="1"/>
  <c r="D630" i="1"/>
  <c r="D621" i="1"/>
  <c r="D710" i="1"/>
  <c r="F631" i="1"/>
  <c r="G631" i="1"/>
  <c r="E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F649" i="1"/>
  <c r="G649" i="1"/>
  <c r="E651" i="1"/>
  <c r="E652" i="1"/>
  <c r="F653" i="1"/>
  <c r="G653" i="1"/>
  <c r="E654" i="1"/>
  <c r="E653" i="1"/>
  <c r="D655" i="1"/>
  <c r="D654" i="1"/>
  <c r="D653" i="1"/>
  <c r="D656" i="1"/>
  <c r="F657" i="1"/>
  <c r="G657" i="1"/>
  <c r="E658" i="1"/>
  <c r="E657" i="1"/>
  <c r="D659" i="1"/>
  <c r="D658" i="1"/>
  <c r="D657" i="1"/>
  <c r="D660" i="1"/>
  <c r="F661" i="1"/>
  <c r="G661" i="1"/>
  <c r="E662" i="1"/>
  <c r="E661" i="1"/>
  <c r="D663" i="1"/>
  <c r="D664" i="1"/>
  <c r="F665" i="1"/>
  <c r="G665" i="1"/>
  <c r="E666" i="1"/>
  <c r="E665" i="1"/>
  <c r="D667" i="1"/>
  <c r="D668" i="1"/>
  <c r="F669" i="1"/>
  <c r="G669" i="1"/>
  <c r="E670" i="1"/>
  <c r="E669" i="1"/>
  <c r="D671" i="1"/>
  <c r="D672" i="1"/>
  <c r="F673" i="1"/>
  <c r="G673" i="1"/>
  <c r="E674" i="1"/>
  <c r="E673" i="1"/>
  <c r="D675" i="1"/>
  <c r="D674" i="1"/>
  <c r="D673" i="1"/>
  <c r="D676" i="1"/>
  <c r="D652" i="1"/>
  <c r="F677" i="1"/>
  <c r="G677" i="1"/>
  <c r="E678" i="1"/>
  <c r="E677" i="1"/>
  <c r="D679" i="1"/>
  <c r="D678" i="1"/>
  <c r="D677" i="1"/>
  <c r="D680" i="1"/>
  <c r="F681" i="1"/>
  <c r="G681" i="1"/>
  <c r="E682" i="1"/>
  <c r="E681" i="1"/>
  <c r="D683" i="1"/>
  <c r="D682" i="1"/>
  <c r="D681" i="1"/>
  <c r="D684" i="1"/>
  <c r="F685" i="1"/>
  <c r="G685" i="1"/>
  <c r="E686" i="1"/>
  <c r="E685" i="1"/>
  <c r="D687" i="1"/>
  <c r="D686" i="1"/>
  <c r="D685" i="1"/>
  <c r="D688" i="1"/>
  <c r="F689" i="1"/>
  <c r="G689" i="1"/>
  <c r="E690" i="1"/>
  <c r="E689" i="1"/>
  <c r="D691" i="1"/>
  <c r="D692" i="1"/>
  <c r="F693" i="1"/>
  <c r="G693" i="1"/>
  <c r="E694" i="1"/>
  <c r="E693" i="1"/>
  <c r="D695" i="1"/>
  <c r="D696" i="1"/>
  <c r="F697" i="1"/>
  <c r="G697" i="1"/>
  <c r="E698" i="1"/>
  <c r="E697" i="1"/>
  <c r="D699" i="1"/>
  <c r="D698" i="1"/>
  <c r="D697" i="1"/>
  <c r="D700" i="1"/>
  <c r="D702" i="1"/>
  <c r="D701" i="1"/>
  <c r="D705" i="1"/>
  <c r="D706" i="1"/>
  <c r="G716" i="1"/>
  <c r="E718" i="1"/>
  <c r="F718" i="1"/>
  <c r="D719" i="1"/>
  <c r="D718" i="1"/>
  <c r="D720" i="1"/>
  <c r="E723" i="1"/>
  <c r="E753" i="1"/>
  <c r="D731" i="1"/>
  <c r="D734" i="1"/>
  <c r="D754" i="1"/>
  <c r="E734" i="1"/>
  <c r="E754" i="1"/>
  <c r="G734" i="1"/>
  <c r="D56" i="3"/>
  <c r="G129" i="3"/>
  <c r="D127" i="3"/>
  <c r="D63" i="3"/>
  <c r="D29" i="3"/>
  <c r="F124" i="3"/>
  <c r="D21" i="3"/>
  <c r="D106" i="3"/>
  <c r="D100" i="3"/>
  <c r="F129" i="3"/>
  <c r="G124" i="3"/>
  <c r="E129" i="3"/>
  <c r="D118" i="3"/>
  <c r="F67" i="3"/>
  <c r="D47" i="3"/>
  <c r="D41" i="3"/>
  <c r="D39" i="3"/>
  <c r="D120" i="3"/>
  <c r="D114" i="3"/>
  <c r="E17" i="3"/>
  <c r="F141" i="3"/>
  <c r="F744" i="1"/>
  <c r="D48" i="1"/>
  <c r="D47" i="1"/>
  <c r="G755" i="1"/>
  <c r="E631" i="1"/>
  <c r="D690" i="1"/>
  <c r="D689" i="1"/>
  <c r="D66" i="1"/>
  <c r="D63" i="1"/>
  <c r="E716" i="1"/>
  <c r="D552" i="1"/>
  <c r="D551" i="1"/>
  <c r="D44" i="1"/>
  <c r="E724" i="1"/>
  <c r="G417" i="1"/>
  <c r="D41" i="1"/>
  <c r="E726" i="1"/>
  <c r="F716" i="1"/>
  <c r="F724" i="1"/>
  <c r="F721" i="1"/>
  <c r="D113" i="1"/>
  <c r="D112" i="1"/>
  <c r="E721" i="1"/>
  <c r="E18" i="1"/>
  <c r="E206" i="1"/>
  <c r="D143" i="1"/>
  <c r="D142" i="1"/>
  <c r="D90" i="1"/>
  <c r="F47" i="1"/>
  <c r="D722" i="1"/>
  <c r="D711" i="1"/>
  <c r="D704" i="1"/>
  <c r="D670" i="1"/>
  <c r="D669" i="1"/>
  <c r="F411" i="1"/>
  <c r="F750" i="1"/>
  <c r="F40" i="1"/>
  <c r="E736" i="1"/>
  <c r="E745" i="1"/>
  <c r="E744" i="1"/>
  <c r="F526" i="1"/>
  <c r="F18" i="1"/>
  <c r="F206" i="1"/>
  <c r="D713" i="1"/>
  <c r="D147" i="1"/>
  <c r="D146" i="1"/>
  <c r="G19" i="1"/>
  <c r="G207" i="1"/>
  <c r="G20" i="1"/>
  <c r="G17" i="3"/>
  <c r="D17" i="3"/>
  <c r="D18" i="3"/>
  <c r="G141" i="3"/>
  <c r="G67" i="3"/>
  <c r="E125" i="3"/>
  <c r="E124" i="3"/>
  <c r="D49" i="3"/>
  <c r="E141" i="3"/>
  <c r="D125" i="3"/>
  <c r="D124" i="3"/>
  <c r="E143" i="3"/>
  <c r="D67" i="3"/>
  <c r="D69" i="3"/>
  <c r="D98" i="3"/>
  <c r="D25" i="3"/>
  <c r="D132" i="3"/>
  <c r="D141" i="3"/>
  <c r="D143" i="3"/>
  <c r="D476" i="1"/>
  <c r="D475" i="1"/>
  <c r="F619" i="1"/>
  <c r="G619" i="1"/>
  <c r="D627" i="1"/>
  <c r="D620" i="1"/>
  <c r="D709" i="1"/>
  <c r="D430" i="1"/>
  <c r="D151" i="1"/>
  <c r="D150" i="1"/>
  <c r="D128" i="1"/>
  <c r="D108" i="1"/>
  <c r="D556" i="1"/>
  <c r="D563" i="1"/>
  <c r="D562" i="1"/>
  <c r="D600" i="1"/>
  <c r="D583" i="1"/>
  <c r="D227" i="1"/>
  <c r="D228" i="1"/>
  <c r="D364" i="1"/>
  <c r="D262" i="1"/>
  <c r="D261" i="1"/>
  <c r="D256" i="1"/>
  <c r="D255" i="1"/>
  <c r="D287" i="1"/>
  <c r="D320" i="1"/>
  <c r="D334" i="1"/>
  <c r="D392" i="1"/>
  <c r="D384" i="1"/>
  <c r="D293" i="1"/>
  <c r="D226" i="1"/>
  <c r="D243" i="1"/>
  <c r="D242" i="1"/>
  <c r="G413" i="1"/>
  <c r="G516" i="1"/>
  <c r="G515" i="1"/>
  <c r="E619" i="1"/>
  <c r="D546" i="1"/>
  <c r="D545" i="1"/>
  <c r="D541" i="1"/>
  <c r="G518" i="1"/>
  <c r="D313" i="1"/>
  <c r="D274" i="1"/>
  <c r="F222" i="1"/>
  <c r="D235" i="1"/>
  <c r="G412" i="1"/>
  <c r="E411" i="1"/>
  <c r="E412" i="1"/>
  <c r="E96" i="1"/>
  <c r="E749" i="1"/>
  <c r="D98" i="1"/>
  <c r="F97" i="1"/>
  <c r="F618" i="1"/>
  <c r="F708" i="1"/>
  <c r="F707" i="1"/>
  <c r="D518" i="1"/>
  <c r="F749" i="1"/>
  <c r="F96" i="1"/>
  <c r="E427" i="1"/>
  <c r="E426" i="1"/>
  <c r="D716" i="1"/>
  <c r="D724" i="1"/>
  <c r="D721" i="1"/>
  <c r="E620" i="1"/>
  <c r="E709" i="1"/>
  <c r="E622" i="1"/>
  <c r="E750" i="1"/>
  <c r="D622" i="1"/>
  <c r="D40" i="1"/>
  <c r="D632" i="1"/>
  <c r="D631" i="1"/>
  <c r="D540" i="1"/>
  <c r="D737" i="1"/>
  <c r="E618" i="1"/>
  <c r="D224" i="1"/>
  <c r="D223" i="1"/>
  <c r="D222" i="1"/>
  <c r="D412" i="1"/>
  <c r="D411" i="1"/>
  <c r="D750" i="1"/>
  <c r="G618" i="1"/>
  <c r="G708" i="1"/>
  <c r="G707" i="1"/>
  <c r="G754" i="1"/>
  <c r="D544" i="1"/>
  <c r="E518" i="1"/>
  <c r="D443" i="1"/>
  <c r="D431" i="1"/>
  <c r="D513" i="1"/>
  <c r="D267" i="1"/>
  <c r="E751" i="1"/>
  <c r="E538" i="1"/>
  <c r="D433" i="1"/>
  <c r="D432" i="1"/>
  <c r="G539" i="1"/>
  <c r="G538" i="1"/>
  <c r="E410" i="1"/>
  <c r="G745" i="1"/>
  <c r="G744" i="1"/>
  <c r="D666" i="1"/>
  <c r="D665" i="1"/>
  <c r="E650" i="1"/>
  <c r="D578" i="1"/>
  <c r="D577" i="1"/>
  <c r="G426" i="1"/>
  <c r="G513" i="1"/>
  <c r="G509" i="1"/>
  <c r="D376" i="1"/>
  <c r="D139" i="1"/>
  <c r="D138" i="1"/>
  <c r="G410" i="1"/>
  <c r="G409" i="1"/>
  <c r="D428" i="1"/>
  <c r="D427" i="1"/>
  <c r="D426" i="1"/>
  <c r="F509" i="1"/>
  <c r="D438" i="1"/>
  <c r="D437" i="1"/>
  <c r="D491" i="1"/>
  <c r="D490" i="1"/>
  <c r="E509" i="1"/>
  <c r="D99" i="1"/>
  <c r="D97" i="1"/>
  <c r="D96" i="1"/>
  <c r="G622" i="1"/>
  <c r="E20" i="1"/>
  <c r="D694" i="1"/>
  <c r="D693" i="1"/>
  <c r="D662" i="1"/>
  <c r="D661" i="1"/>
  <c r="D485" i="1"/>
  <c r="E63" i="1"/>
  <c r="E409" i="1"/>
  <c r="E222" i="1"/>
  <c r="D461" i="1"/>
  <c r="D460" i="1"/>
  <c r="E516" i="1"/>
  <c r="E614" i="1"/>
  <c r="E613" i="1"/>
  <c r="E529" i="1"/>
  <c r="D418" i="1"/>
  <c r="D510" i="1"/>
  <c r="G614" i="1"/>
  <c r="D516" i="1"/>
  <c r="F613" i="1"/>
  <c r="F515" i="1"/>
  <c r="G613" i="1"/>
  <c r="D619" i="1"/>
  <c r="D618" i="1"/>
  <c r="D651" i="1"/>
  <c r="D650" i="1"/>
  <c r="D649" i="1"/>
  <c r="E649" i="1"/>
  <c r="E708" i="1"/>
  <c r="D417" i="1"/>
  <c r="D539" i="1"/>
  <c r="D538" i="1"/>
  <c r="G751" i="1"/>
  <c r="D616" i="1"/>
  <c r="D751" i="1"/>
  <c r="E515" i="1"/>
  <c r="D736" i="1"/>
  <c r="D745" i="1"/>
  <c r="D744" i="1"/>
  <c r="D509" i="1"/>
  <c r="D515" i="1"/>
  <c r="D708" i="1"/>
  <c r="D707" i="1"/>
  <c r="E707" i="1"/>
  <c r="D614" i="1"/>
  <c r="D613" i="1"/>
  <c r="E57" i="1"/>
  <c r="D210" i="1"/>
  <c r="D410" i="1"/>
  <c r="D409" i="1"/>
  <c r="E16" i="1"/>
  <c r="F17" i="1"/>
  <c r="F205" i="1"/>
  <c r="D28" i="1"/>
  <c r="D193" i="1"/>
  <c r="D192" i="1"/>
  <c r="D77" i="1"/>
  <c r="D76" i="1"/>
  <c r="F57" i="1"/>
  <c r="D21" i="1"/>
  <c r="D17" i="1"/>
  <c r="G17" i="1"/>
  <c r="G726" i="1"/>
  <c r="E732" i="1"/>
  <c r="E748" i="1"/>
  <c r="E747" i="1"/>
  <c r="D726" i="1"/>
  <c r="D733" i="1"/>
  <c r="D20" i="1"/>
  <c r="F16" i="1"/>
  <c r="D18" i="1"/>
  <c r="D206" i="1"/>
  <c r="D749" i="1"/>
  <c r="D205" i="1"/>
  <c r="D204" i="1"/>
  <c r="G205" i="1"/>
  <c r="G16" i="1"/>
  <c r="F204" i="1"/>
  <c r="F748" i="1"/>
  <c r="F747" i="1"/>
  <c r="D16" i="1"/>
  <c r="D732" i="1"/>
  <c r="D748" i="1"/>
  <c r="D747" i="1"/>
  <c r="G748" i="1"/>
  <c r="G747" i="1"/>
  <c r="G204" i="1"/>
</calcChain>
</file>

<file path=xl/sharedStrings.xml><?xml version="1.0" encoding="utf-8"?>
<sst xmlns="http://schemas.openxmlformats.org/spreadsheetml/2006/main" count="1349" uniqueCount="379">
  <si>
    <t>PATVIRTINTA</t>
  </si>
  <si>
    <t>Panevėžio rajono savivaldybės tarybos</t>
  </si>
  <si>
    <t>3 priedas</t>
  </si>
  <si>
    <t>Eil.
Nr.</t>
  </si>
  <si>
    <t>Asignavimų valdytojas</t>
  </si>
  <si>
    <t>Valstybės 
funkcijų klasifikacija</t>
  </si>
  <si>
    <t>Iš viso</t>
  </si>
  <si>
    <t>Iš jų</t>
  </si>
  <si>
    <t>išlaidoms</t>
  </si>
  <si>
    <t>turtui</t>
  </si>
  <si>
    <t>iš viso</t>
  </si>
  <si>
    <t>iš jų darbo
užmokesčiui</t>
  </si>
  <si>
    <t>01 SAVIVALDYBĖS VALDYMO PROGRAMA</t>
  </si>
  <si>
    <t>1.</t>
  </si>
  <si>
    <t>Savivaldybės kontrolės ir audito tarnyba, iš viso</t>
  </si>
  <si>
    <t>01</t>
  </si>
  <si>
    <t>iš jų: savivaldybės biudžeto lėšos</t>
  </si>
  <si>
    <t>2.</t>
  </si>
  <si>
    <t>Savivaldybės administracija, iš viso</t>
  </si>
  <si>
    <t>įstaigos pajamų lėšos</t>
  </si>
  <si>
    <t>2.1.</t>
  </si>
  <si>
    <t>iš jų: savivaldybės biudžeto lėšos, iš viso</t>
  </si>
  <si>
    <t>institucijos išlaikymas (Administracija)</t>
  </si>
  <si>
    <t>archyvinių dokumentų tvarkymas</t>
  </si>
  <si>
    <t>jaunimo teisių apsauga</t>
  </si>
  <si>
    <t>civilinės būklės aktų registravimas</t>
  </si>
  <si>
    <t>pirminė teisinė pagalba</t>
  </si>
  <si>
    <t xml:space="preserve">palūkanos už paskolas </t>
  </si>
  <si>
    <t>gyventojų registro tvarkymas</t>
  </si>
  <si>
    <t>vaikų teisių apsauga</t>
  </si>
  <si>
    <t>valstybinės kalbos priežiūra</t>
  </si>
  <si>
    <t>gyvenamosios vietos deklaravimas</t>
  </si>
  <si>
    <t>2.2.</t>
  </si>
  <si>
    <t>02</t>
  </si>
  <si>
    <t>2.3.</t>
  </si>
  <si>
    <t>04</t>
  </si>
  <si>
    <t>žemės ūkio funkcijų vykdymas</t>
  </si>
  <si>
    <t>darbo rinkos politikos rengimas ir įgyvendinimas</t>
  </si>
  <si>
    <t>2.4.</t>
  </si>
  <si>
    <t>06</t>
  </si>
  <si>
    <t>institucijos išlaikymas (aptarnaujantis personalas)</t>
  </si>
  <si>
    <t>2.5.</t>
  </si>
  <si>
    <t>08</t>
  </si>
  <si>
    <t>2.6.</t>
  </si>
  <si>
    <t>09</t>
  </si>
  <si>
    <t>2.7.</t>
  </si>
  <si>
    <t>10</t>
  </si>
  <si>
    <t>paramos su sunkia negalia administravimas</t>
  </si>
  <si>
    <t>paramos mokiniams administravimas</t>
  </si>
  <si>
    <t>laidojimo pašalpų administravimas</t>
  </si>
  <si>
    <t>socialinių darbuotojų, dirbančių su rizikos šeimomis, išlaikymas</t>
  </si>
  <si>
    <t>2.8.</t>
  </si>
  <si>
    <t>Savivaldybės administracija (Socialinės paramos skyrius), iš viso</t>
  </si>
  <si>
    <t>asmenų su sunkia negalia socialinė globa</t>
  </si>
  <si>
    <t xml:space="preserve">laidojimo pašalpos </t>
  </si>
  <si>
    <t>socialinė parama mokinio reikmenims įsigyti</t>
  </si>
  <si>
    <t>3.</t>
  </si>
  <si>
    <t>Seniūnijos, iš viso</t>
  </si>
  <si>
    <t>Karsakiškio seniūnija</t>
  </si>
  <si>
    <t>Krekenavos seniūnija</t>
  </si>
  <si>
    <t>Panevėžio seniūnija</t>
  </si>
  <si>
    <t>Paįstrio seniūnija</t>
  </si>
  <si>
    <t>Ramygalos seniūnija</t>
  </si>
  <si>
    <t>Raguvos seniūnija</t>
  </si>
  <si>
    <t>Miežiškių seniūnija</t>
  </si>
  <si>
    <t>Naujamiesčio seniūnija</t>
  </si>
  <si>
    <t>Upytės seniūnija</t>
  </si>
  <si>
    <t>Smilgių seniūnija</t>
  </si>
  <si>
    <t>Vadoklių seniūnija</t>
  </si>
  <si>
    <t>Velžio seniūnija</t>
  </si>
  <si>
    <t>4.</t>
  </si>
  <si>
    <t>Priešgaisrinė tarnyba, iš viso</t>
  </si>
  <si>
    <t>03</t>
  </si>
  <si>
    <t>5.</t>
  </si>
  <si>
    <t>Rajono socialinių paslaugų centras, iš viso</t>
  </si>
  <si>
    <t>6.</t>
  </si>
  <si>
    <t>Švietimo įstaigos, iš viso</t>
  </si>
  <si>
    <t xml:space="preserve">socialinė parama mokiniams </t>
  </si>
  <si>
    <t>6.1.</t>
  </si>
  <si>
    <t>Krekenavos Mykolo Antanaičio gimnazija, iš viso</t>
  </si>
  <si>
    <t>6.2.</t>
  </si>
  <si>
    <t>Paįstrio Juozo Zikaro gimnazija, iš viso</t>
  </si>
  <si>
    <t>6.3.</t>
  </si>
  <si>
    <t>Raguvos gimnazija, iš viso</t>
  </si>
  <si>
    <t>6.4.</t>
  </si>
  <si>
    <t>6.5.</t>
  </si>
  <si>
    <t>Velžio gimnazija, iš viso</t>
  </si>
  <si>
    <t>6.6.</t>
  </si>
  <si>
    <t>Ramygalos gimnazija, iš viso</t>
  </si>
  <si>
    <t>6.7.</t>
  </si>
  <si>
    <t>Naujamiesčio vidurinė mokykla, iš viso</t>
  </si>
  <si>
    <t>6.8.</t>
  </si>
  <si>
    <t>Smilgių gimnazija, iš viso</t>
  </si>
  <si>
    <t>6.9.</t>
  </si>
  <si>
    <t>Geležių pagrindinė mokykla, iš viso</t>
  </si>
  <si>
    <t>6.10.</t>
  </si>
  <si>
    <t>Berčiūnų pagrindinė mokykla, iš viso</t>
  </si>
  <si>
    <t>6.11.</t>
  </si>
  <si>
    <t>Dembavos progimnazija, iš viso</t>
  </si>
  <si>
    <t>6.12.</t>
  </si>
  <si>
    <t>Karsakiškio Strazdelio pagrindinė mokykla, iš viso</t>
  </si>
  <si>
    <t>6.13.</t>
  </si>
  <si>
    <t>6.14.</t>
  </si>
  <si>
    <t>Paliūniškio pagrindinė mokykla, iš viso</t>
  </si>
  <si>
    <t>6.15.</t>
  </si>
  <si>
    <t>Upytės Antano Belazaro pagrindinė mokykla, iš viso</t>
  </si>
  <si>
    <t>6.16.</t>
  </si>
  <si>
    <t>Miežiškių pagrindinė mokykla, iš viso</t>
  </si>
  <si>
    <t>6.17.</t>
  </si>
  <si>
    <t>Žibartonių pagrindinė mokykla, iš viso</t>
  </si>
  <si>
    <t>6.18.</t>
  </si>
  <si>
    <t>6.19.</t>
  </si>
  <si>
    <t>Linkaučių pagrindinė mokykla, iš viso</t>
  </si>
  <si>
    <t>6.20.</t>
  </si>
  <si>
    <t>Bernatonių mokykla-darželis, iš viso</t>
  </si>
  <si>
    <t>6.21.</t>
  </si>
  <si>
    <t>Piniavos mokykla-darželis, iš viso</t>
  </si>
  <si>
    <t>6.22.</t>
  </si>
  <si>
    <t>Pažagienių mokykla-darželis, iš viso</t>
  </si>
  <si>
    <t>6.23.</t>
  </si>
  <si>
    <t>6.24.</t>
  </si>
  <si>
    <t>6.25.</t>
  </si>
  <si>
    <t>6.26.</t>
  </si>
  <si>
    <t>Velžio vaikų lopšelis-darželis, iš viso</t>
  </si>
  <si>
    <t>7.</t>
  </si>
  <si>
    <t>Kultūros centrai, iš viso</t>
  </si>
  <si>
    <t>Tiltagalių kultūros centras</t>
  </si>
  <si>
    <t>Krekenavos kultūros centras</t>
  </si>
  <si>
    <t>Smilgių kultūros centras</t>
  </si>
  <si>
    <t>Paįstrio kultūros centras</t>
  </si>
  <si>
    <t>Ramygalos kultūros centras</t>
  </si>
  <si>
    <t>Naujamiesčio kultūros centras</t>
  </si>
  <si>
    <t>Miežiškių kultūros centras</t>
  </si>
  <si>
    <t>Vadoklių kultūros centras</t>
  </si>
  <si>
    <t>Liūdynės kultūros centras</t>
  </si>
  <si>
    <t>8.</t>
  </si>
  <si>
    <t>Viešoji biblioteka, iš viso</t>
  </si>
  <si>
    <t>Iš viso 01 programa</t>
  </si>
  <si>
    <t>02 UGDYMO PROCESO IR KOKYBIŠKOS UGDYMOSI APLINKOS UŽTIKRINIMO PROGRAMA</t>
  </si>
  <si>
    <t>vaikų poilsio prevencinė ir socializacijos programa</t>
  </si>
  <si>
    <t>ikimokyklinis ugdymas</t>
  </si>
  <si>
    <t>studijų rėmimas</t>
  </si>
  <si>
    <t>neformalusis vaikų švietimas</t>
  </si>
  <si>
    <t>bendrieji švietimo reikalai</t>
  </si>
  <si>
    <t>valstybės investicijų 2014-2016 metų programos lėšos</t>
  </si>
  <si>
    <t>moksleivio krepšelio lėšos</t>
  </si>
  <si>
    <t>valstybės lėšos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</si>
  <si>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</si>
  <si>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</si>
  <si>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</si>
  <si>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</si>
  <si>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</si>
  <si>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</si>
  <si>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</si>
  <si>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</si>
  <si>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</si>
  <si>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</si>
  <si>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</si>
  <si>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</si>
  <si>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</si>
  <si>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</si>
  <si>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</si>
  <si>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Dembavos lopšelis-darželis „Smalsutis", iš viso</t>
  </si>
  <si>
    <t>2.24.</t>
  </si>
  <si>
    <t>Krekenavos lopšelis-darželis „Sigutė", iš viso</t>
  </si>
  <si>
    <t>2.25.</t>
  </si>
  <si>
    <t>Naujamiesčio lopšelis-darželis „Bitutė“, iš viso</t>
  </si>
  <si>
    <t>2.26.</t>
  </si>
  <si>
    <t>Raguvos lopšelis-darželis „Skruzdėliukas“, iš viso</t>
  </si>
  <si>
    <t>2.27.</t>
  </si>
  <si>
    <t>Ramygalos lopšelis-darželis „Gandriukas“, iš viso</t>
  </si>
  <si>
    <t>2.28.</t>
  </si>
  <si>
    <t>Velžio lopšelis-darželis, iš viso</t>
  </si>
  <si>
    <t>2.29.</t>
  </si>
  <si>
    <t>Pedagoginė psichologinė tarnyba, iš viso</t>
  </si>
  <si>
    <t>Muzikos mokykla, iš viso</t>
  </si>
  <si>
    <t>Švietimo centras, iš viso</t>
  </si>
  <si>
    <t>Iš viso 02 programa</t>
  </si>
  <si>
    <t>03 AKTYVAUS BENDRUOMENĖS GYVENIMO SKATINIMO PROGRAMA</t>
  </si>
  <si>
    <t>policijos įstaigos rėmimas</t>
  </si>
  <si>
    <t>poilsio ir sporto priemonės</t>
  </si>
  <si>
    <t>kitos kultūros ir meno įstaigos</t>
  </si>
  <si>
    <t>nevyriausybinių organizacijų rėmimas</t>
  </si>
  <si>
    <t>religinių bendrijų rėmimas</t>
  </si>
  <si>
    <t>jaunimo palankių paslaugų finansavimas</t>
  </si>
  <si>
    <t xml:space="preserve">                                  </t>
  </si>
  <si>
    <t>Tiltagalių kultūros centras, iš viso</t>
  </si>
  <si>
    <t>Krekenavos kultūros centras, iš viso</t>
  </si>
  <si>
    <t>Smilgių kultūros centras, iš viso</t>
  </si>
  <si>
    <t>Paįstrio kultūros centras, iš viso</t>
  </si>
  <si>
    <t>Vadoklių kultūros centras, iš viso</t>
  </si>
  <si>
    <t>Miežiškių kultūros centras, iš viso</t>
  </si>
  <si>
    <t>Naujamiesčio kultūros centras-dailės galerija, iš viso</t>
  </si>
  <si>
    <t>Raguvos kultūros centras, iš viso</t>
  </si>
  <si>
    <t>Ramygalos kultūros centras, iš viso</t>
  </si>
  <si>
    <t>Ėriškių kultūros centras, iš viso</t>
  </si>
  <si>
    <t>Liūdynės kultūros centras, iš viso</t>
  </si>
  <si>
    <t>Šilagalio kultūros centras, iš viso</t>
  </si>
  <si>
    <t>Iš viso 03 programa</t>
  </si>
  <si>
    <t>savivaldybės biudžeto lėšos kultūros renginių bendram finansavimui</t>
  </si>
  <si>
    <t>04 INFRASTRUKTŪROS PRIEŽIŪROS, MODERNIZAVIMO IR PLĖTROS PROGRAMA</t>
  </si>
  <si>
    <t>1.1.</t>
  </si>
  <si>
    <t>turto rinkos kainų nustatymas (teisinė registracija)</t>
  </si>
  <si>
    <t>kelių transporto plėtra, kontrolė ir priežiūra</t>
  </si>
  <si>
    <t>daugiatiksliai plėtros projektai</t>
  </si>
  <si>
    <t>1.2.</t>
  </si>
  <si>
    <t>05</t>
  </si>
  <si>
    <t>aplinkos tvarkymas</t>
  </si>
  <si>
    <t>1.3.</t>
  </si>
  <si>
    <t>gyvenamųjų būstų įsigijimas</t>
  </si>
  <si>
    <t>komunalinio ūkio plėtra</t>
  </si>
  <si>
    <t>gatvių apšvietimas</t>
  </si>
  <si>
    <t>1.4.</t>
  </si>
  <si>
    <t>kultūros vertybių apsauga</t>
  </si>
  <si>
    <t>Karsakiškio seniūnija, iš viso</t>
  </si>
  <si>
    <t>Krekenavos seniūnija, iš viso</t>
  </si>
  <si>
    <t>Panevėžio seniūnija, iš viso</t>
  </si>
  <si>
    <t>Paįstrio seniūnija, iš viso</t>
  </si>
  <si>
    <t>Ramygalos seniūnija, iš viso</t>
  </si>
  <si>
    <t>Raguvos seniūnija, iš viso</t>
  </si>
  <si>
    <t>Miežiškių seniūnija, iš viso</t>
  </si>
  <si>
    <t>Naujamiesčio seniūnija, iš viso</t>
  </si>
  <si>
    <t>Upytės seniūnija, iš viso</t>
  </si>
  <si>
    <t>Smilgių seniūnija, iš viso</t>
  </si>
  <si>
    <t>Vadoklių seniūnija, iš viso</t>
  </si>
  <si>
    <t>Velžio seniūnija, iš viso</t>
  </si>
  <si>
    <t>Iš viso 04 programa</t>
  </si>
  <si>
    <t>05 SOCIALINĖS ATSKIRTIES MAŽINIMO PROGRAMA</t>
  </si>
  <si>
    <t>valstybės lėšos, iš viso</t>
  </si>
  <si>
    <t>pirčių paslaugų kompensavimas</t>
  </si>
  <si>
    <t>privačių vežėjų išlaidų kompensavimas</t>
  </si>
  <si>
    <t>vienkartinių pašalpų rajono gyventojams, nukentėjusiems nuo 
gaisro, stichinių nelaimių, traumų, įvykusių nelaimingo atsitikimo metu, sunkios ligos gydymui, socialiai remtiniems asmenims, esant ypač sunkiai materialinei padėčiai, mokėjimas</t>
  </si>
  <si>
    <t>maisto iš intervencinių atsargų labiausiai nepasiturintiems 
asmenims teikimo organizavimas</t>
  </si>
  <si>
    <t>socialinės rizikos asmenų gydymosi nuo alkoholizmo paslaugų mokėjimas</t>
  </si>
  <si>
    <t>gyvenamųjų patalpų ir aplinkos pritaikymas</t>
  </si>
  <si>
    <t>nevyriausybinių organizacijų įgyvendinamų projektų, nukreiptų 
į socialinės atskirties mažinimą ir rizikos grupių integravimo į visuomenę dalinis finansavimas</t>
  </si>
  <si>
    <t>meninės kūrybos švenčių-popiečių, išvykų, ekskursijų neįgaliesiems seniūnijose organizavimas ir finansavimas</t>
  </si>
  <si>
    <t>Tarptautinės vaikų gynimo dienos organizavimas</t>
  </si>
  <si>
    <t>neįgalių, senų asmenų, socialiai remtinų ir socialinės rizikos šeimų, globos įstaigų gyventojų sveikinimo ir pagerbimo įvairiomis progomis organizavimas</t>
  </si>
  <si>
    <t>būtinos medicininės slaugos paslaugų pensininkams, neįgaliems ar sunkiai sergantiems asmenims, kai slaugos paslaugų nefinansuoja ligonių kasa, dalinis apmokėjimas</t>
  </si>
  <si>
    <t>vaikų, netekusių tėvų globos, senų ir neįgalių asmenų, neturinčių nuolatinės gyvenamosios vietos, išlaikymo apskrities bei kitų savivaldybių globos įstaigose ir pensionatuose išlaidų apmokėjimas</t>
  </si>
  <si>
    <t>socialinių paslaugų, teikiamų "Vilties namuose" gyvenantiems sutrikusios psichikos rajono gyventojams, apmokėjimas</t>
  </si>
  <si>
    <t>socialinių paslaugų, teikiamų Panevėžio specialiojo ugdymo centre, apmokėjimas</t>
  </si>
  <si>
    <t>socialinėms pašalpoms išmokėti</t>
  </si>
  <si>
    <t>kompensacijoms už šildymą ir karštą vandenį</t>
  </si>
  <si>
    <t>socialinių darbuotojų išlaikymas</t>
  </si>
  <si>
    <t>Vaikų globos namai, iš viso</t>
  </si>
  <si>
    <t>Iš viso 05 programa</t>
  </si>
  <si>
    <t>06 SVEIKATOS APSAUGOS PROGRAMA</t>
  </si>
  <si>
    <t>07</t>
  </si>
  <si>
    <t>Visuomenės sveikatos biuras, iš viso</t>
  </si>
  <si>
    <t>visuomenės sveikatos biuro veiklos užtikrinimas</t>
  </si>
  <si>
    <t>sveikatos priežiūra mokyklose</t>
  </si>
  <si>
    <t>Iš viso 06 programa</t>
  </si>
  <si>
    <t>specialioji sveikatos apsaugos programa</t>
  </si>
  <si>
    <t>07 APLINKOS APSAUGOS PROGRAMA</t>
  </si>
  <si>
    <t>specialioji aplinkos apsaugos programa</t>
  </si>
  <si>
    <t>Iš viso 07 programa</t>
  </si>
  <si>
    <t>08 EKONOMINIO KONKURENCINGUMO DIDINIMO PROGRAMA</t>
  </si>
  <si>
    <t>smulkaus ir vidutinio verslo rėmimas</t>
  </si>
  <si>
    <t>turizmo veiklos rėmimas</t>
  </si>
  <si>
    <t>muziejai ir parodų salės</t>
  </si>
  <si>
    <t>Iš viso 08 programa</t>
  </si>
  <si>
    <t xml:space="preserve">Iš viso </t>
  </si>
  <si>
    <t>___________________________________________</t>
  </si>
  <si>
    <t>iš jų: biudžeto lėšų likutis</t>
  </si>
  <si>
    <t>įstaigos pajamų lėšų likutis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</si>
  <si>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</si>
  <si>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</si>
  <si>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</si>
  <si>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</si>
  <si>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</si>
  <si>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</si>
  <si>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</si>
  <si>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</si>
  <si>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</si>
  <si>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</si>
  <si>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</si>
  <si>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</si>
  <si>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</si>
  <si>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</si>
  <si>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iš jų: įstaigos pajamų lėšų likutis</t>
  </si>
  <si>
    <t>iš jų: sveikatos apsaugos rėmimo specialiosios programos likutis</t>
  </si>
  <si>
    <t>aplinkos apsaugos rėmimo specialiosios programos likutis</t>
  </si>
  <si>
    <t>sveikatos apsaugos rėmimo specialiosios programos likutis</t>
  </si>
  <si>
    <t>______________________________________</t>
  </si>
  <si>
    <t>PANEVĖŽIO RAJONO SAVIVALDYBĖS 2016 METŲ ASIGNAVIMAI PAGAL PROGRAMAS</t>
  </si>
  <si>
    <t>(tūkst.Eur)</t>
  </si>
  <si>
    <t>kitos jokiai grupei nepriskirtos bendros valstybės paslaugos</t>
  </si>
  <si>
    <t>institucijos išlaikymas</t>
  </si>
  <si>
    <t>karo prievolės ir mobilizacijos administravimas</t>
  </si>
  <si>
    <t>civilinės saugos reikalų ir paslaugų administravimas</t>
  </si>
  <si>
    <t xml:space="preserve">iš jų: biudžeto lėšų likutis </t>
  </si>
  <si>
    <t xml:space="preserve">iš jų: biudžeto lėšų likutis (paskolų grąžinimui) </t>
  </si>
  <si>
    <t>Paįstrio Juozo Zikaro gimazija</t>
  </si>
  <si>
    <t>Smilgių gimnazija</t>
  </si>
  <si>
    <t xml:space="preserve">biudžeto lėšų likutis </t>
  </si>
  <si>
    <t>Dembavos progimnazija</t>
  </si>
  <si>
    <t>Berčiūnų pagrindinė mokykla</t>
  </si>
  <si>
    <t>Linkaučių pagrindinė mokykla</t>
  </si>
  <si>
    <t>Paliūniškio pagrindinė mokykla</t>
  </si>
  <si>
    <t>Upytės Antano Belazaro pagrindinė mokykla</t>
  </si>
  <si>
    <t>Žibartonių pagrindinė mokykla</t>
  </si>
  <si>
    <t>Pažagienių mokykla-darželis</t>
  </si>
  <si>
    <t>Piniavos mokykla-darželis</t>
  </si>
  <si>
    <t>Naujamiesčio lopšelis-darželis „Bitutė"</t>
  </si>
  <si>
    <t>Krekenavos lopšelis-darželis „Sigutė"</t>
  </si>
  <si>
    <t>Raguvos lopšelis-darželis „Skruzdėliukas"</t>
  </si>
  <si>
    <t>Ramygalos lopšelis-darželis „Gandriukas"</t>
  </si>
  <si>
    <t>Muzikos mokykla</t>
  </si>
  <si>
    <t>Švietimo centras</t>
  </si>
  <si>
    <t>Naujamiesčio kultūros centras-dailės galerija</t>
  </si>
  <si>
    <t>Šilagalio kultūros centras</t>
  </si>
  <si>
    <t>Ėriškių kultūros centras</t>
  </si>
  <si>
    <t>Viešoji biblioteka</t>
  </si>
  <si>
    <t>Rajono socialinių paslaugų centras</t>
  </si>
  <si>
    <t>Savivaldybės administracija</t>
  </si>
  <si>
    <t>iš jų: aplinkos apsaugos rėmimo specialiosios programos likutis</t>
  </si>
  <si>
    <t>Karsakiškio Strazdelio pagrindinė mokykla</t>
  </si>
  <si>
    <t>institucijos išlaikymas (Švietimo skyrius)</t>
  </si>
  <si>
    <t>institucijos išlaikymas (Kultūros skyrius)</t>
  </si>
  <si>
    <t>institucijos išlaikymas (Socialinės paramos skyrius)</t>
  </si>
  <si>
    <t>savivaldybės biudžeto lėšos</t>
  </si>
  <si>
    <t>savivaldybės biudžeto lėšos, iš viso</t>
  </si>
  <si>
    <t>institucijos išlaikymas (Meras, Mero pavaduotojas, Tarybos nariai)</t>
  </si>
  <si>
    <t>valstybės duomenų tvarkymas</t>
  </si>
  <si>
    <t>įstaigos pajamų lėšos, iš viso</t>
  </si>
  <si>
    <t>Vadoklių pagrindinė mokykla, iš viso</t>
  </si>
  <si>
    <t>Naujamiesčio lopšelis-darželis „Bitutė", iš viso</t>
  </si>
  <si>
    <t>Ramygalos lopšelis - darželis „Gandriukas", iš viso</t>
  </si>
  <si>
    <t>Raguvos lopšelis - darželis „Skruzdėliukas", iš viso</t>
  </si>
  <si>
    <t>leidyba</t>
  </si>
  <si>
    <t>savivaldybės biudžeto lėšos (muziejai)</t>
  </si>
  <si>
    <t>geležinkelių transporto infrastruktūros renovacija ir plėtra</t>
  </si>
  <si>
    <t>geriamojo vandens tiekimas</t>
  </si>
  <si>
    <t xml:space="preserve"> </t>
  </si>
  <si>
    <t>valstybės biudžeto speciali tikslinė dotacija</t>
  </si>
  <si>
    <t>valstybės biudžeto speciali tikslinė dotacija, iš viso</t>
  </si>
  <si>
    <t>kelių priežiūros ir plėtros programa</t>
  </si>
  <si>
    <t>socialinių paslaugų infrastruktūros plėtra</t>
  </si>
  <si>
    <t>nenustatytos tapatybės asmenų, asmenų be nuolatinės gyvenamosios vietos, kai mirties faktas nustatytas Panevėžio rajono teritorijoje, palaikų laidojimo organizavimas</t>
  </si>
  <si>
    <t>gyvulinės kilmės atliekų utilizavimas</t>
  </si>
  <si>
    <t>aplinkos teršimo mažinimas</t>
  </si>
  <si>
    <t>biologinės įvairovės ir gamtos apsauga</t>
  </si>
  <si>
    <t>žemės priežiūra</t>
  </si>
  <si>
    <t xml:space="preserve">kompensacijos, dotacijos, paskolos arba subsidijos žemės ūkio
subjektams, vykdantiems žemės ūkio veiklą </t>
  </si>
  <si>
    <t xml:space="preserve">įstaigos veiklos užtikrinimas </t>
  </si>
  <si>
    <t>Raguvos gimnazija</t>
  </si>
  <si>
    <t>savivaldybės biudžeto lėšos kultūros projektų daliniam finansavimui</t>
  </si>
  <si>
    <t>neformalusis suaugusiųjų švietimas</t>
  </si>
  <si>
    <t>gyvenamojo būsto plėtra</t>
  </si>
  <si>
    <t>institucijos išlaikymas (Mero fondas)</t>
  </si>
  <si>
    <t>kultūros renginių bendrasis finansavimas</t>
  </si>
  <si>
    <t>kultūros projektų dalinis rėmimas</t>
  </si>
  <si>
    <t>savivaldybės biudžeto lėšos, iš viso (bibliotekos)</t>
  </si>
  <si>
    <t xml:space="preserve">įstaigos pajamų lėšos </t>
  </si>
  <si>
    <t xml:space="preserve">t.sk. Ramygalos klubo „Savos erdvės" kultūros 
projekto "Kermikos dirbtuvės" dalinis rėmimas </t>
  </si>
  <si>
    <t>4.1.</t>
  </si>
  <si>
    <t xml:space="preserve">savivaldybės biudžeto lėšos, iš viso </t>
  </si>
  <si>
    <t>4.2.</t>
  </si>
  <si>
    <t>5 priedas</t>
  </si>
  <si>
    <t xml:space="preserve">PANEVĖŽIO RAJONO SAVIVALDYBĖS 2016 METŲ KITŲ FINANSAVIMO ŠALTINIŲ PASKIRSTYMAS </t>
  </si>
  <si>
    <t>Kultūros įstaigos, iš viso</t>
  </si>
  <si>
    <t>moksleivio krepšelio lėšos (NVŠ)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</si>
  <si>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</si>
  <si>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</si>
  <si>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</si>
  <si>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</si>
  <si>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</si>
  <si>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</si>
  <si>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</si>
  <si>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</si>
  <si>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</si>
  <si>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</si>
  <si>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</si>
  <si>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</si>
  <si>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moksleivio krepšelio lėšos, iš viso</t>
  </si>
  <si>
    <t>moksleivio krepšelio lėšos  (7 proc.)</t>
  </si>
  <si>
    <t>2016-02-18 sprendimu Nr. T-18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</si>
</sst>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15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9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 applyProtection="1"/>
    <xf numFmtId="49" fontId="5" fillId="2" borderId="1" xfId="1" applyNumberFormat="1" applyFont="1" applyFill="1" applyBorder="1" applyAlignment="1" applyProtection="1">
      <alignment horizontal="right"/>
    </xf>
    <xf numFmtId="1" fontId="5" fillId="2" borderId="1" xfId="1" applyNumberFormat="1" applyFill="1" applyBorder="1" applyAlignment="1" applyProtection="1"/>
    <xf numFmtId="0" fontId="0" fillId="2" borderId="0" xfId="0" applyFill="1"/>
    <xf numFmtId="0" fontId="6" fillId="2" borderId="1" xfId="0" applyFont="1" applyFill="1" applyBorder="1"/>
    <xf numFmtId="49" fontId="6" fillId="2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/>
    <xf numFmtId="0" fontId="7" fillId="2" borderId="1" xfId="0" applyFont="1" applyFill="1" applyBorder="1"/>
    <xf numFmtId="49" fontId="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/>
    <xf numFmtId="0" fontId="8" fillId="2" borderId="1" xfId="0" applyFont="1" applyFill="1" applyBorder="1"/>
    <xf numFmtId="49" fontId="8" fillId="2" borderId="1" xfId="0" applyNumberFormat="1" applyFont="1" applyFill="1" applyBorder="1" applyAlignment="1">
      <alignment horizontal="right"/>
    </xf>
    <xf numFmtId="1" fontId="8" fillId="2" borderId="1" xfId="0" applyNumberFormat="1" applyFont="1" applyFill="1" applyBorder="1"/>
    <xf numFmtId="0" fontId="7" fillId="0" borderId="0" xfId="0" applyFont="1" applyBorder="1" applyAlignment="1">
      <alignment vertical="top" wrapText="1"/>
    </xf>
    <xf numFmtId="0" fontId="7" fillId="0" borderId="0" xfId="0" applyFont="1" applyFill="1" applyBorder="1"/>
    <xf numFmtId="49" fontId="7" fillId="0" borderId="0" xfId="0" applyNumberFormat="1" applyFont="1" applyFill="1" applyBorder="1" applyAlignment="1">
      <alignment horizontal="right"/>
    </xf>
    <xf numFmtId="172" fontId="7" fillId="0" borderId="0" xfId="0" applyNumberFormat="1" applyFont="1" applyFill="1" applyBorder="1"/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72" fontId="6" fillId="0" borderId="0" xfId="0" applyNumberFormat="1" applyFont="1" applyFill="1" applyBorder="1"/>
    <xf numFmtId="0" fontId="7" fillId="2" borderId="2" xfId="0" applyFont="1" applyFill="1" applyBorder="1"/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horizontal="right"/>
    </xf>
    <xf numFmtId="0" fontId="0" fillId="0" borderId="0" xfId="0" applyBorder="1"/>
    <xf numFmtId="172" fontId="8" fillId="0" borderId="0" xfId="0" applyNumberFormat="1" applyFont="1" applyFill="1" applyBorder="1"/>
    <xf numFmtId="0" fontId="4" fillId="3" borderId="1" xfId="0" applyFont="1" applyFill="1" applyBorder="1"/>
    <xf numFmtId="1" fontId="4" fillId="3" borderId="1" xfId="0" applyNumberFormat="1" applyFont="1" applyFill="1" applyBorder="1"/>
    <xf numFmtId="0" fontId="9" fillId="0" borderId="0" xfId="0" applyFont="1" applyBorder="1" applyAlignment="1">
      <alignment horizontal="center" vertical="top" wrapText="1"/>
    </xf>
    <xf numFmtId="49" fontId="8" fillId="2" borderId="1" xfId="0" applyNumberFormat="1" applyFont="1" applyFill="1" applyBorder="1"/>
    <xf numFmtId="1" fontId="8" fillId="2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right"/>
    </xf>
    <xf numFmtId="0" fontId="6" fillId="0" borderId="1" xfId="0" applyFont="1" applyFill="1" applyBorder="1"/>
    <xf numFmtId="1" fontId="6" fillId="0" borderId="1" xfId="0" applyNumberFormat="1" applyFont="1" applyFill="1" applyBorder="1"/>
    <xf numFmtId="0" fontId="7" fillId="0" borderId="1" xfId="0" applyFont="1" applyFill="1" applyBorder="1"/>
    <xf numFmtId="49" fontId="7" fillId="0" borderId="1" xfId="0" applyNumberFormat="1" applyFont="1" applyFill="1" applyBorder="1" applyAlignment="1">
      <alignment horizontal="right"/>
    </xf>
    <xf numFmtId="1" fontId="7" fillId="0" borderId="1" xfId="0" applyNumberFormat="1" applyFont="1" applyFill="1" applyBorder="1"/>
    <xf numFmtId="49" fontId="6" fillId="0" borderId="1" xfId="0" applyNumberFormat="1" applyFont="1" applyFill="1" applyBorder="1" applyAlignment="1">
      <alignment horizontal="right"/>
    </xf>
    <xf numFmtId="0" fontId="7" fillId="0" borderId="2" xfId="0" applyFont="1" applyFill="1" applyBorder="1"/>
    <xf numFmtId="1" fontId="5" fillId="2" borderId="1" xfId="1" applyNumberFormat="1" applyFont="1" applyFill="1" applyBorder="1" applyAlignment="1" applyProtection="1"/>
    <xf numFmtId="1" fontId="5" fillId="2" borderId="1" xfId="1" applyNumberFormat="1" applyFont="1" applyFill="1" applyBorder="1" applyAlignment="1" applyProtection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1" fontId="0" fillId="2" borderId="1" xfId="0" applyNumberFormat="1" applyFont="1" applyFill="1" applyBorder="1"/>
    <xf numFmtId="49" fontId="5" fillId="2" borderId="1" xfId="1" applyNumberFormat="1" applyFill="1" applyBorder="1" applyAlignment="1" applyProtection="1">
      <alignment horizontal="right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1" fontId="9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0" fillId="2" borderId="1" xfId="0" applyFont="1" applyFill="1" applyBorder="1"/>
    <xf numFmtId="172" fontId="7" fillId="2" borderId="1" xfId="0" applyNumberFormat="1" applyFont="1" applyFill="1" applyBorder="1"/>
    <xf numFmtId="49" fontId="11" fillId="2" borderId="1" xfId="1" applyNumberFormat="1" applyFont="1" applyFill="1" applyBorder="1" applyAlignment="1" applyProtection="1">
      <alignment horizontal="right"/>
    </xf>
    <xf numFmtId="172" fontId="6" fillId="2" borderId="1" xfId="0" applyNumberFormat="1" applyFont="1" applyFill="1" applyBorder="1"/>
    <xf numFmtId="0" fontId="11" fillId="2" borderId="1" xfId="1" applyNumberFormat="1" applyFont="1" applyFill="1" applyBorder="1" applyAlignment="1" applyProtection="1"/>
    <xf numFmtId="1" fontId="11" fillId="2" borderId="1" xfId="1" applyNumberFormat="1" applyFont="1" applyFill="1" applyBorder="1" applyAlignment="1" applyProtection="1"/>
    <xf numFmtId="0" fontId="0" fillId="0" borderId="1" xfId="0" applyBorder="1"/>
    <xf numFmtId="172" fontId="11" fillId="2" borderId="1" xfId="1" applyNumberFormat="1" applyFont="1" applyFill="1" applyBorder="1" applyAlignment="1" applyProtection="1"/>
    <xf numFmtId="0" fontId="4" fillId="2" borderId="1" xfId="0" applyFont="1" applyFill="1" applyBorder="1"/>
    <xf numFmtId="172" fontId="12" fillId="2" borderId="1" xfId="1" applyNumberFormat="1" applyFont="1" applyFill="1" applyBorder="1" applyAlignment="1" applyProtection="1"/>
    <xf numFmtId="0" fontId="7" fillId="2" borderId="1" xfId="0" applyFont="1" applyFill="1" applyBorder="1" applyAlignment="1">
      <alignment horizontal="left"/>
    </xf>
    <xf numFmtId="172" fontId="4" fillId="3" borderId="1" xfId="0" applyNumberFormat="1" applyFont="1" applyFill="1" applyBorder="1"/>
    <xf numFmtId="0" fontId="6" fillId="2" borderId="1" xfId="0" applyFont="1" applyFill="1" applyBorder="1" applyAlignment="1">
      <alignment horizontal="center" wrapText="1"/>
    </xf>
    <xf numFmtId="172" fontId="5" fillId="2" borderId="1" xfId="1" applyNumberFormat="1" applyFill="1" applyBorder="1" applyAlignment="1" applyProtection="1"/>
    <xf numFmtId="172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72" fontId="6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72" fontId="6" fillId="2" borderId="1" xfId="0" applyNumberFormat="1" applyFont="1" applyFill="1" applyBorder="1" applyAlignment="1">
      <alignment horizontal="right"/>
    </xf>
    <xf numFmtId="0" fontId="7" fillId="2" borderId="3" xfId="0" applyFont="1" applyFill="1" applyBorder="1"/>
    <xf numFmtId="172" fontId="7" fillId="2" borderId="3" xfId="0" applyNumberFormat="1" applyFont="1" applyFill="1" applyBorder="1"/>
    <xf numFmtId="1" fontId="7" fillId="2" borderId="3" xfId="0" applyNumberFormat="1" applyFont="1" applyFill="1" applyBorder="1"/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/>
    <xf numFmtId="172" fontId="7" fillId="2" borderId="4" xfId="0" applyNumberFormat="1" applyFont="1" applyFill="1" applyBorder="1"/>
    <xf numFmtId="172" fontId="7" fillId="2" borderId="5" xfId="0" applyNumberFormat="1" applyFont="1" applyFill="1" applyBorder="1"/>
    <xf numFmtId="1" fontId="7" fillId="2" borderId="6" xfId="0" applyNumberFormat="1" applyFont="1" applyFill="1" applyBorder="1"/>
    <xf numFmtId="0" fontId="7" fillId="2" borderId="7" xfId="0" applyFont="1" applyFill="1" applyBorder="1" applyAlignment="1">
      <alignment wrapText="1"/>
    </xf>
    <xf numFmtId="0" fontId="7" fillId="2" borderId="7" xfId="0" applyFont="1" applyFill="1" applyBorder="1"/>
    <xf numFmtId="172" fontId="7" fillId="2" borderId="7" xfId="0" applyNumberFormat="1" applyFont="1" applyFill="1" applyBorder="1"/>
    <xf numFmtId="1" fontId="7" fillId="2" borderId="7" xfId="0" applyNumberFormat="1" applyFont="1" applyFill="1" applyBorder="1"/>
    <xf numFmtId="1" fontId="7" fillId="2" borderId="8" xfId="0" applyNumberFormat="1" applyFont="1" applyFill="1" applyBorder="1"/>
    <xf numFmtId="172" fontId="8" fillId="2" borderId="2" xfId="0" applyNumberFormat="1" applyFont="1" applyFill="1" applyBorder="1"/>
    <xf numFmtId="172" fontId="7" fillId="2" borderId="1" xfId="0" applyNumberFormat="1" applyFont="1" applyFill="1" applyBorder="1" applyAlignment="1">
      <alignment horizontal="right"/>
    </xf>
    <xf numFmtId="172" fontId="8" fillId="2" borderId="1" xfId="0" applyNumberFormat="1" applyFont="1" applyFill="1" applyBorder="1" applyAlignment="1">
      <alignment horizontal="right"/>
    </xf>
    <xf numFmtId="172" fontId="8" fillId="2" borderId="2" xfId="0" applyNumberFormat="1" applyFont="1" applyFill="1" applyBorder="1" applyAlignment="1">
      <alignment horizontal="right"/>
    </xf>
    <xf numFmtId="172" fontId="5" fillId="2" borderId="1" xfId="1" applyNumberFormat="1" applyFont="1" applyFill="1" applyBorder="1" applyAlignment="1" applyProtection="1"/>
    <xf numFmtId="172" fontId="0" fillId="2" borderId="1" xfId="0" applyNumberFormat="1" applyFont="1" applyFill="1" applyBorder="1"/>
    <xf numFmtId="0" fontId="6" fillId="2" borderId="9" xfId="0" applyFont="1" applyFill="1" applyBorder="1"/>
    <xf numFmtId="49" fontId="6" fillId="2" borderId="9" xfId="0" applyNumberFormat="1" applyFont="1" applyFill="1" applyBorder="1" applyAlignment="1">
      <alignment horizontal="right"/>
    </xf>
    <xf numFmtId="172" fontId="6" fillId="2" borderId="9" xfId="0" applyNumberFormat="1" applyFont="1" applyFill="1" applyBorder="1"/>
    <xf numFmtId="0" fontId="8" fillId="2" borderId="2" xfId="0" applyFont="1" applyFill="1" applyBorder="1"/>
    <xf numFmtId="49" fontId="8" fillId="2" borderId="2" xfId="0" applyNumberFormat="1" applyFont="1" applyFill="1" applyBorder="1" applyAlignment="1">
      <alignment horizontal="right"/>
    </xf>
    <xf numFmtId="1" fontId="6" fillId="2" borderId="2" xfId="0" applyNumberFormat="1" applyFont="1" applyFill="1" applyBorder="1"/>
    <xf numFmtId="49" fontId="7" fillId="2" borderId="3" xfId="0" applyNumberFormat="1" applyFont="1" applyFill="1" applyBorder="1" applyAlignment="1">
      <alignment horizontal="right"/>
    </xf>
    <xf numFmtId="0" fontId="6" fillId="2" borderId="3" xfId="0" applyFont="1" applyFill="1" applyBorder="1"/>
    <xf numFmtId="49" fontId="6" fillId="2" borderId="3" xfId="0" applyNumberFormat="1" applyFont="1" applyFill="1" applyBorder="1" applyAlignment="1">
      <alignment horizontal="right"/>
    </xf>
    <xf numFmtId="172" fontId="6" fillId="2" borderId="3" xfId="0" applyNumberFormat="1" applyFont="1" applyFill="1" applyBorder="1"/>
    <xf numFmtId="1" fontId="6" fillId="2" borderId="3" xfId="0" applyNumberFormat="1" applyFont="1" applyFill="1" applyBorder="1"/>
    <xf numFmtId="0" fontId="8" fillId="2" borderId="3" xfId="0" applyFont="1" applyFill="1" applyBorder="1"/>
    <xf numFmtId="49" fontId="8" fillId="2" borderId="3" xfId="0" applyNumberFormat="1" applyFont="1" applyFill="1" applyBorder="1" applyAlignment="1">
      <alignment horizontal="right"/>
    </xf>
    <xf numFmtId="172" fontId="8" fillId="2" borderId="3" xfId="0" applyNumberFormat="1" applyFont="1" applyFill="1" applyBorder="1"/>
    <xf numFmtId="0" fontId="6" fillId="5" borderId="1" xfId="0" applyFont="1" applyFill="1" applyBorder="1"/>
    <xf numFmtId="172" fontId="5" fillId="0" borderId="1" xfId="1" applyNumberFormat="1" applyFill="1" applyBorder="1" applyAlignment="1" applyProtection="1"/>
    <xf numFmtId="172" fontId="6" fillId="0" borderId="1" xfId="0" applyNumberFormat="1" applyFont="1" applyFill="1" applyBorder="1"/>
    <xf numFmtId="172" fontId="7" fillId="0" borderId="1" xfId="0" applyNumberFormat="1" applyFont="1" applyFill="1" applyBorder="1"/>
    <xf numFmtId="49" fontId="8" fillId="2" borderId="1" xfId="0" applyNumberFormat="1" applyFont="1" applyFill="1" applyBorder="1" applyAlignment="1">
      <alignment horizontal="left" wrapText="1"/>
    </xf>
    <xf numFmtId="172" fontId="7" fillId="5" borderId="1" xfId="0" applyNumberFormat="1" applyFont="1" applyFill="1" applyBorder="1"/>
    <xf numFmtId="0" fontId="6" fillId="0" borderId="1" xfId="0" applyFont="1" applyFill="1" applyBorder="1" applyAlignment="1">
      <alignment horizontal="left"/>
    </xf>
    <xf numFmtId="172" fontId="8" fillId="0" borderId="1" xfId="0" applyNumberFormat="1" applyFont="1" applyFill="1" applyBorder="1"/>
    <xf numFmtId="172" fontId="6" fillId="0" borderId="1" xfId="0" applyNumberFormat="1" applyFont="1" applyFill="1" applyBorder="1" applyAlignment="1">
      <alignment horizontal="right"/>
    </xf>
    <xf numFmtId="0" fontId="7" fillId="6" borderId="1" xfId="0" applyFont="1" applyFill="1" applyBorder="1"/>
    <xf numFmtId="0" fontId="4" fillId="7" borderId="1" xfId="0" applyFont="1" applyFill="1" applyBorder="1"/>
    <xf numFmtId="172" fontId="7" fillId="7" borderId="1" xfId="0" applyNumberFormat="1" applyFont="1" applyFill="1" applyBorder="1"/>
    <xf numFmtId="0" fontId="4" fillId="3" borderId="10" xfId="0" applyFont="1" applyFill="1" applyBorder="1"/>
    <xf numFmtId="172" fontId="4" fillId="3" borderId="10" xfId="0" applyNumberFormat="1" applyFont="1" applyFill="1" applyBorder="1"/>
    <xf numFmtId="1" fontId="4" fillId="3" borderId="10" xfId="0" applyNumberFormat="1" applyFont="1" applyFill="1" applyBorder="1"/>
    <xf numFmtId="172" fontId="4" fillId="3" borderId="11" xfId="0" applyNumberFormat="1" applyFont="1" applyFill="1" applyBorder="1"/>
    <xf numFmtId="1" fontId="5" fillId="2" borderId="1" xfId="1" applyNumberFormat="1" applyFont="1" applyFill="1" applyBorder="1" applyAlignment="1" applyProtection="1">
      <alignment horizontal="center" vertical="top"/>
    </xf>
    <xf numFmtId="49" fontId="6" fillId="5" borderId="1" xfId="0" applyNumberFormat="1" applyFont="1" applyFill="1" applyBorder="1" applyAlignment="1">
      <alignment horizontal="right"/>
    </xf>
    <xf numFmtId="172" fontId="6" fillId="5" borderId="1" xfId="0" applyNumberFormat="1" applyFont="1" applyFill="1" applyBorder="1"/>
    <xf numFmtId="0" fontId="8" fillId="5" borderId="1" xfId="0" applyFont="1" applyFill="1" applyBorder="1" applyAlignment="1">
      <alignment horizontal="left"/>
    </xf>
    <xf numFmtId="49" fontId="8" fillId="5" borderId="1" xfId="0" applyNumberFormat="1" applyFont="1" applyFill="1" applyBorder="1" applyAlignment="1">
      <alignment horizontal="right"/>
    </xf>
    <xf numFmtId="172" fontId="8" fillId="5" borderId="1" xfId="0" applyNumberFormat="1" applyFont="1" applyFill="1" applyBorder="1"/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right"/>
    </xf>
    <xf numFmtId="1" fontId="6" fillId="5" borderId="1" xfId="0" applyNumberFormat="1" applyFont="1" applyFill="1" applyBorder="1"/>
    <xf numFmtId="1" fontId="8" fillId="5" borderId="1" xfId="0" applyNumberFormat="1" applyFont="1" applyFill="1" applyBorder="1"/>
    <xf numFmtId="1" fontId="7" fillId="5" borderId="1" xfId="0" applyNumberFormat="1" applyFont="1" applyFill="1" applyBorder="1"/>
    <xf numFmtId="1" fontId="6" fillId="2" borderId="1" xfId="0" applyNumberFormat="1" applyFont="1" applyFill="1" applyBorder="1" applyAlignment="1">
      <alignment horizontal="right" wrapText="1"/>
    </xf>
    <xf numFmtId="1" fontId="13" fillId="2" borderId="1" xfId="1" applyNumberFormat="1" applyFont="1" applyFill="1" applyBorder="1" applyAlignment="1" applyProtection="1">
      <alignment horizontal="center" vertical="top"/>
    </xf>
    <xf numFmtId="172" fontId="14" fillId="2" borderId="1" xfId="1" applyNumberFormat="1" applyFont="1" applyFill="1" applyBorder="1" applyAlignment="1" applyProtection="1"/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/>
    </xf>
    <xf numFmtId="172" fontId="5" fillId="2" borderId="1" xfId="1" applyNumberFormat="1" applyFont="1" applyFill="1" applyBorder="1" applyAlignment="1" applyProtection="1">
      <alignment horizontal="right"/>
    </xf>
    <xf numFmtId="16" fontId="7" fillId="0" borderId="1" xfId="0" applyNumberFormat="1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5" fillId="2" borderId="9" xfId="1" applyNumberFormat="1" applyFont="1" applyFill="1" applyBorder="1" applyAlignment="1" applyProtection="1">
      <alignment horizontal="center" vertical="top" wrapText="1"/>
    </xf>
    <xf numFmtId="0" fontId="5" fillId="2" borderId="13" xfId="1" applyNumberFormat="1" applyFont="1" applyFill="1" applyBorder="1" applyAlignment="1" applyProtection="1">
      <alignment horizontal="center" vertical="top" wrapText="1"/>
    </xf>
    <xf numFmtId="0" fontId="5" fillId="2" borderId="2" xfId="1" applyNumberFormat="1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 applyProtection="1">
      <alignment horizontal="center" vertical="top" wrapText="1"/>
    </xf>
    <xf numFmtId="0" fontId="9" fillId="2" borderId="9" xfId="0" applyFont="1" applyFill="1" applyBorder="1" applyAlignment="1">
      <alignment horizontal="center"/>
    </xf>
    <xf numFmtId="0" fontId="5" fillId="2" borderId="9" xfId="1" applyNumberFormat="1" applyFont="1" applyFill="1" applyBorder="1" applyAlignment="1" applyProtection="1">
      <alignment horizontal="center" vertical="top"/>
    </xf>
    <xf numFmtId="0" fontId="5" fillId="2" borderId="13" xfId="1" applyNumberFormat="1" applyFont="1" applyFill="1" applyBorder="1" applyAlignment="1" applyProtection="1">
      <alignment horizontal="center" vertical="top"/>
    </xf>
    <xf numFmtId="0" fontId="5" fillId="2" borderId="2" xfId="1" applyNumberFormat="1" applyFont="1" applyFill="1" applyBorder="1" applyAlignment="1" applyProtection="1">
      <alignment horizontal="center" vertical="top"/>
    </xf>
    <xf numFmtId="0" fontId="7" fillId="2" borderId="9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top"/>
    </xf>
    <xf numFmtId="1" fontId="7" fillId="2" borderId="9" xfId="0" applyNumberFormat="1" applyFont="1" applyFill="1" applyBorder="1" applyAlignment="1">
      <alignment horizontal="center" vertical="top"/>
    </xf>
    <xf numFmtId="1" fontId="7" fillId="2" borderId="13" xfId="0" applyNumberFormat="1" applyFont="1" applyFill="1" applyBorder="1" applyAlignment="1">
      <alignment horizontal="center" vertical="top"/>
    </xf>
    <xf numFmtId="1" fontId="7" fillId="2" borderId="2" xfId="0" applyNumberFormat="1" applyFont="1" applyFill="1" applyBorder="1" applyAlignment="1">
      <alignment horizontal="center" vertical="top"/>
    </xf>
    <xf numFmtId="1" fontId="5" fillId="2" borderId="9" xfId="1" applyNumberFormat="1" applyFont="1" applyFill="1" applyBorder="1" applyAlignment="1" applyProtection="1">
      <alignment horizontal="center" vertical="top"/>
    </xf>
    <xf numFmtId="1" fontId="5" fillId="2" borderId="13" xfId="1" applyNumberFormat="1" applyFont="1" applyFill="1" applyBorder="1" applyAlignment="1" applyProtection="1">
      <alignment horizontal="center" vertical="top"/>
    </xf>
    <xf numFmtId="1" fontId="5" fillId="2" borderId="2" xfId="1" applyNumberFormat="1" applyFont="1" applyFill="1" applyBorder="1" applyAlignment="1" applyProtection="1">
      <alignment horizontal="center" vertical="top"/>
    </xf>
    <xf numFmtId="1" fontId="5" fillId="2" borderId="1" xfId="1" applyNumberFormat="1" applyFont="1" applyFill="1" applyBorder="1" applyAlignment="1" applyProtection="1">
      <alignment horizontal="center" vertical="top"/>
    </xf>
    <xf numFmtId="1" fontId="4" fillId="3" borderId="1" xfId="0" applyNumberFormat="1" applyFont="1" applyFill="1" applyBorder="1" applyAlignment="1">
      <alignment horizontal="center"/>
    </xf>
    <xf numFmtId="1" fontId="13" fillId="2" borderId="9" xfId="1" applyNumberFormat="1" applyFont="1" applyFill="1" applyBorder="1" applyAlignment="1" applyProtection="1">
      <alignment horizontal="center" vertical="top"/>
    </xf>
    <xf numFmtId="1" fontId="13" fillId="2" borderId="2" xfId="1" applyNumberFormat="1" applyFont="1" applyFill="1" applyBorder="1" applyAlignment="1" applyProtection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1" fontId="5" fillId="2" borderId="1" xfId="1" applyNumberFormat="1" applyFont="1" applyFill="1" applyBorder="1" applyAlignment="1" applyProtection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5" fillId="0" borderId="9" xfId="1" applyNumberFormat="1" applyFont="1" applyFill="1" applyBorder="1" applyAlignment="1" applyProtection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11" fillId="2" borderId="1" xfId="1" applyNumberFormat="1" applyFont="1" applyFill="1" applyBorder="1" applyAlignment="1" applyProtection="1">
      <alignment horizontal="center" vertical="top" wrapText="1"/>
    </xf>
    <xf numFmtId="0" fontId="3" fillId="0" borderId="0" xfId="0" applyFont="1" applyBorder="1" applyAlignment="1">
      <alignment horizontal="center" wrapText="1"/>
    </xf>
  </cellXfs>
  <cellStyles count="3">
    <cellStyle name="Excel_BuiltIn_4 antraštė" xfId="1"/>
    <cellStyle name="Įprastas" xfId="0" builtinId="0"/>
    <cellStyle name="Įpras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7"/>
  <sheetViews>
    <sheetView zoomScaleNormal="100" workbookViewId="0">
      <selection activeCell="D3" sqref="D3"/>
    </sheetView>
  </sheetViews>
  <sheetFormatPr defaultRowHeight="12.75" outlineLevelRow="1" x14ac:dyDescent="0.2"/>
  <cols>
    <col min="1" max="1" width="4.85546875" customWidth="1"/>
    <col min="2" max="2" width="51.28515625" customWidth="1"/>
    <col min="3" max="3" width="8" customWidth="1"/>
    <col min="4" max="4" width="11.140625" customWidth="1"/>
    <col min="5" max="5" width="10.7109375" customWidth="1"/>
    <col min="6" max="6" width="11.42578125" customWidth="1"/>
    <col min="7" max="7" width="11.14062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378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181" t="s">
        <v>286</v>
      </c>
      <c r="B7" s="181"/>
      <c r="C7" s="181"/>
      <c r="D7" s="181"/>
      <c r="E7" s="181"/>
      <c r="F7" s="181"/>
      <c r="G7" s="181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82" t="s">
        <v>287</v>
      </c>
      <c r="G9" s="182"/>
    </row>
    <row r="10" spans="1:7" ht="12.75" customHeight="1" x14ac:dyDescent="0.2">
      <c r="A10" s="183" t="s">
        <v>3</v>
      </c>
      <c r="B10" s="184" t="s">
        <v>4</v>
      </c>
      <c r="C10" s="183" t="s">
        <v>5</v>
      </c>
      <c r="D10" s="184" t="s">
        <v>6</v>
      </c>
      <c r="E10" s="184" t="s">
        <v>7</v>
      </c>
      <c r="F10" s="184"/>
      <c r="G10" s="184"/>
    </row>
    <row r="11" spans="1:7" ht="14.25" x14ac:dyDescent="0.2">
      <c r="A11" s="183"/>
      <c r="B11" s="184"/>
      <c r="C11" s="183"/>
      <c r="D11" s="184"/>
      <c r="E11" s="184" t="s">
        <v>8</v>
      </c>
      <c r="F11" s="184"/>
      <c r="G11" s="184" t="s">
        <v>9</v>
      </c>
    </row>
    <row r="12" spans="1:7" ht="61.5" customHeight="1" x14ac:dyDescent="0.2">
      <c r="A12" s="183"/>
      <c r="B12" s="184"/>
      <c r="C12" s="183"/>
      <c r="D12" s="184"/>
      <c r="E12" s="3" t="s">
        <v>10</v>
      </c>
      <c r="F12" s="2" t="s">
        <v>11</v>
      </c>
      <c r="G12" s="184"/>
    </row>
    <row r="13" spans="1:7" ht="18" customHeight="1" x14ac:dyDescent="0.2">
      <c r="A13" s="153" t="s">
        <v>12</v>
      </c>
      <c r="B13" s="153"/>
      <c r="C13" s="153"/>
      <c r="D13" s="153"/>
      <c r="E13" s="153"/>
      <c r="F13" s="153"/>
      <c r="G13" s="153"/>
    </row>
    <row r="14" spans="1:7" s="7" customFormat="1" ht="12.75" customHeight="1" x14ac:dyDescent="0.25">
      <c r="A14" s="155" t="s">
        <v>13</v>
      </c>
      <c r="B14" s="4" t="s">
        <v>14</v>
      </c>
      <c r="C14" s="5" t="s">
        <v>15</v>
      </c>
      <c r="D14" s="69">
        <f>SUM(D15)</f>
        <v>59.3</v>
      </c>
      <c r="E14" s="69">
        <f>SUM(E15)</f>
        <v>59.3</v>
      </c>
      <c r="F14" s="69">
        <f>SUM(F15)</f>
        <v>42</v>
      </c>
      <c r="G14" s="6">
        <f>SUM(G15)</f>
        <v>0</v>
      </c>
    </row>
    <row r="15" spans="1:7" s="7" customFormat="1" ht="15" customHeight="1" x14ac:dyDescent="0.2">
      <c r="A15" s="155"/>
      <c r="B15" s="8" t="s">
        <v>322</v>
      </c>
      <c r="C15" s="9"/>
      <c r="D15" s="59">
        <f>SUM(G15+E15)</f>
        <v>59.3</v>
      </c>
      <c r="E15" s="59">
        <v>59.3</v>
      </c>
      <c r="F15" s="59">
        <v>42</v>
      </c>
      <c r="G15" s="10"/>
    </row>
    <row r="16" spans="1:7" ht="12.75" customHeight="1" x14ac:dyDescent="0.25">
      <c r="A16" s="145" t="s">
        <v>17</v>
      </c>
      <c r="B16" s="4" t="s">
        <v>18</v>
      </c>
      <c r="C16" s="4"/>
      <c r="D16" s="69">
        <f>SUM(D17:D19)</f>
        <v>3976.3000000000006</v>
      </c>
      <c r="E16" s="69">
        <f>SUM(E17:E19)</f>
        <v>3824.2999999999997</v>
      </c>
      <c r="F16" s="69">
        <f>SUM(F17:F19)</f>
        <v>2121.1999999999998</v>
      </c>
      <c r="G16" s="69">
        <f>SUM(G17:G19)</f>
        <v>152</v>
      </c>
    </row>
    <row r="17" spans="1:7" ht="12.95" customHeight="1" x14ac:dyDescent="0.2">
      <c r="A17" s="145"/>
      <c r="B17" s="8" t="s">
        <v>322</v>
      </c>
      <c r="C17" s="8"/>
      <c r="D17" s="59">
        <f>SUM(D21+D48+D55+D58+D61+D41+D64)</f>
        <v>2776.0000000000005</v>
      </c>
      <c r="E17" s="59">
        <f>SUM(E21+E48+E55+E58+E61+E41+E64)</f>
        <v>2645</v>
      </c>
      <c r="F17" s="59">
        <f>SUM(F21+F48+F55+F58+F61+F41+F64)</f>
        <v>1624.3999999999999</v>
      </c>
      <c r="G17" s="59">
        <f>SUM(G21+G48+G55+G58+G61+G41+G64)</f>
        <v>131</v>
      </c>
    </row>
    <row r="18" spans="1:7" ht="12.95" customHeight="1" x14ac:dyDescent="0.2">
      <c r="A18" s="145"/>
      <c r="B18" s="8" t="s">
        <v>336</v>
      </c>
      <c r="C18" s="8"/>
      <c r="D18" s="59">
        <f>SUM(D28+D44+D51+D66+D72)</f>
        <v>1171.7</v>
      </c>
      <c r="E18" s="59">
        <f>SUM(E28+E44+E51+E66+E72)</f>
        <v>1171.7</v>
      </c>
      <c r="F18" s="59">
        <f>SUM(F28+F44+F51+F66+F72)</f>
        <v>496.3</v>
      </c>
      <c r="G18" s="59"/>
    </row>
    <row r="19" spans="1:7" ht="12.95" customHeight="1" x14ac:dyDescent="0.2">
      <c r="A19" s="145"/>
      <c r="B19" s="8" t="s">
        <v>19</v>
      </c>
      <c r="C19" s="8"/>
      <c r="D19" s="59">
        <f>SUM(D38)</f>
        <v>28.6</v>
      </c>
      <c r="E19" s="59">
        <f>SUM(E38)</f>
        <v>7.6</v>
      </c>
      <c r="F19" s="59">
        <f>SUM(F38)</f>
        <v>0.5</v>
      </c>
      <c r="G19" s="59">
        <f>SUM(G38)</f>
        <v>21</v>
      </c>
    </row>
    <row r="20" spans="1:7" ht="15" customHeight="1" outlineLevel="1" x14ac:dyDescent="0.2">
      <c r="A20" s="154" t="s">
        <v>20</v>
      </c>
      <c r="B20" s="131" t="s">
        <v>18</v>
      </c>
      <c r="C20" s="132" t="s">
        <v>15</v>
      </c>
      <c r="D20" s="114">
        <f>SUM(D28+D21+D38)</f>
        <v>2377.8000000000002</v>
      </c>
      <c r="E20" s="114">
        <f>SUM(E28+E21+E38)</f>
        <v>2262.0000000000005</v>
      </c>
      <c r="F20" s="114">
        <f>SUM(F28+F21+F38)</f>
        <v>1398</v>
      </c>
      <c r="G20" s="114">
        <f>SUM(G28+G21+G38)</f>
        <v>115.8</v>
      </c>
    </row>
    <row r="21" spans="1:7" ht="15" customHeight="1" outlineLevel="1" x14ac:dyDescent="0.2">
      <c r="A21" s="154"/>
      <c r="B21" s="109" t="s">
        <v>323</v>
      </c>
      <c r="C21" s="126"/>
      <c r="D21" s="127">
        <f>SUM(D22:D27)</f>
        <v>2176.9</v>
      </c>
      <c r="E21" s="127">
        <f>SUM(E22:E27)</f>
        <v>2082.1000000000004</v>
      </c>
      <c r="F21" s="127">
        <f>SUM(F22:F27)</f>
        <v>1280.7</v>
      </c>
      <c r="G21" s="127">
        <f>SUM(G22:G27)</f>
        <v>94.8</v>
      </c>
    </row>
    <row r="22" spans="1:7" ht="12.95" customHeight="1" outlineLevel="1" x14ac:dyDescent="0.2">
      <c r="A22" s="154"/>
      <c r="B22" s="128" t="s">
        <v>324</v>
      </c>
      <c r="C22" s="129"/>
      <c r="D22" s="130">
        <f t="shared" ref="D22:D27" si="0">SUM(G22+E22)</f>
        <v>175.4</v>
      </c>
      <c r="E22" s="130">
        <v>175.4</v>
      </c>
      <c r="F22" s="130">
        <v>84.2</v>
      </c>
      <c r="G22" s="134"/>
    </row>
    <row r="23" spans="1:7" ht="12.95" customHeight="1" outlineLevel="1" x14ac:dyDescent="0.2">
      <c r="A23" s="154"/>
      <c r="B23" s="128" t="s">
        <v>351</v>
      </c>
      <c r="C23" s="129"/>
      <c r="D23" s="130">
        <f t="shared" si="0"/>
        <v>3.5</v>
      </c>
      <c r="E23" s="130">
        <v>3.5</v>
      </c>
      <c r="F23" s="130"/>
      <c r="G23" s="134"/>
    </row>
    <row r="24" spans="1:7" ht="12.95" customHeight="1" outlineLevel="1" x14ac:dyDescent="0.2">
      <c r="A24" s="154"/>
      <c r="B24" s="128" t="s">
        <v>22</v>
      </c>
      <c r="C24" s="129"/>
      <c r="D24" s="130">
        <f t="shared" si="0"/>
        <v>1899.3</v>
      </c>
      <c r="E24" s="130">
        <v>1810.6</v>
      </c>
      <c r="F24" s="130">
        <v>1182.8</v>
      </c>
      <c r="G24" s="130">
        <v>88.7</v>
      </c>
    </row>
    <row r="25" spans="1:7" ht="12.95" customHeight="1" outlineLevel="1" x14ac:dyDescent="0.2">
      <c r="A25" s="154"/>
      <c r="B25" s="128" t="s">
        <v>23</v>
      </c>
      <c r="C25" s="129"/>
      <c r="D25" s="130">
        <f t="shared" si="0"/>
        <v>5.3000000000000007</v>
      </c>
      <c r="E25" s="130">
        <v>3.2</v>
      </c>
      <c r="F25" s="130">
        <v>2.2999999999999998</v>
      </c>
      <c r="G25" s="130">
        <v>2.1</v>
      </c>
    </row>
    <row r="26" spans="1:7" ht="12.95" customHeight="1" outlineLevel="1" x14ac:dyDescent="0.2">
      <c r="A26" s="154"/>
      <c r="B26" s="128" t="s">
        <v>288</v>
      </c>
      <c r="C26" s="129"/>
      <c r="D26" s="130">
        <f t="shared" si="0"/>
        <v>35.9</v>
      </c>
      <c r="E26" s="130">
        <v>31.9</v>
      </c>
      <c r="F26" s="130">
        <v>11.4</v>
      </c>
      <c r="G26" s="130">
        <v>4</v>
      </c>
    </row>
    <row r="27" spans="1:7" ht="12.95" customHeight="1" outlineLevel="1" x14ac:dyDescent="0.2">
      <c r="A27" s="154"/>
      <c r="B27" s="128" t="s">
        <v>27</v>
      </c>
      <c r="C27" s="129"/>
      <c r="D27" s="130">
        <f t="shared" si="0"/>
        <v>57.5</v>
      </c>
      <c r="E27" s="130">
        <v>57.5</v>
      </c>
      <c r="F27" s="134"/>
      <c r="G27" s="134"/>
    </row>
    <row r="28" spans="1:7" ht="15" customHeight="1" outlineLevel="1" x14ac:dyDescent="0.2">
      <c r="A28" s="154"/>
      <c r="B28" s="109" t="s">
        <v>337</v>
      </c>
      <c r="C28" s="126"/>
      <c r="D28" s="127">
        <f>SUM(D29:D37)</f>
        <v>172.3</v>
      </c>
      <c r="E28" s="127">
        <f>SUM(E29:E37)</f>
        <v>172.3</v>
      </c>
      <c r="F28" s="127">
        <f>SUM(F29:F37)</f>
        <v>116.80000000000001</v>
      </c>
      <c r="G28" s="127"/>
    </row>
    <row r="29" spans="1:7" ht="12.95" customHeight="1" outlineLevel="1" x14ac:dyDescent="0.2">
      <c r="A29" s="154"/>
      <c r="B29" s="71" t="s">
        <v>325</v>
      </c>
      <c r="C29" s="15"/>
      <c r="D29" s="70">
        <f t="shared" ref="D29:D37" si="1">SUM(G29+E29)</f>
        <v>0.6</v>
      </c>
      <c r="E29" s="70">
        <v>0.6</v>
      </c>
      <c r="F29" s="70">
        <v>0.5</v>
      </c>
      <c r="G29" s="16"/>
    </row>
    <row r="30" spans="1:7" ht="12.95" customHeight="1" outlineLevel="1" x14ac:dyDescent="0.2">
      <c r="A30" s="154"/>
      <c r="B30" s="71" t="s">
        <v>23</v>
      </c>
      <c r="C30" s="15"/>
      <c r="D30" s="70">
        <f t="shared" si="1"/>
        <v>24.3</v>
      </c>
      <c r="E30" s="70">
        <v>24.3</v>
      </c>
      <c r="F30" s="70">
        <v>15.5</v>
      </c>
      <c r="G30" s="16"/>
    </row>
    <row r="31" spans="1:7" ht="12.95" customHeight="1" outlineLevel="1" x14ac:dyDescent="0.2">
      <c r="A31" s="154"/>
      <c r="B31" s="71" t="s">
        <v>28</v>
      </c>
      <c r="C31" s="15"/>
      <c r="D31" s="70">
        <f t="shared" si="1"/>
        <v>0.7</v>
      </c>
      <c r="E31" s="70">
        <v>0.7</v>
      </c>
      <c r="F31" s="16"/>
      <c r="G31" s="16"/>
    </row>
    <row r="32" spans="1:7" ht="12.95" customHeight="1" outlineLevel="1" x14ac:dyDescent="0.2">
      <c r="A32" s="154"/>
      <c r="B32" s="71" t="s">
        <v>29</v>
      </c>
      <c r="C32" s="15"/>
      <c r="D32" s="70">
        <f t="shared" si="1"/>
        <v>78.8</v>
      </c>
      <c r="E32" s="70">
        <v>78.8</v>
      </c>
      <c r="F32" s="70">
        <v>56.4</v>
      </c>
      <c r="G32" s="16"/>
    </row>
    <row r="33" spans="1:7" ht="12.95" customHeight="1" outlineLevel="1" x14ac:dyDescent="0.2">
      <c r="A33" s="154"/>
      <c r="B33" s="71" t="s">
        <v>24</v>
      </c>
      <c r="C33" s="15"/>
      <c r="D33" s="70">
        <f t="shared" si="1"/>
        <v>13.7</v>
      </c>
      <c r="E33" s="70">
        <v>13.7</v>
      </c>
      <c r="F33" s="70">
        <v>9.9</v>
      </c>
      <c r="G33" s="16"/>
    </row>
    <row r="34" spans="1:7" ht="12.95" customHeight="1" outlineLevel="1" x14ac:dyDescent="0.2">
      <c r="A34" s="154"/>
      <c r="B34" s="71" t="s">
        <v>30</v>
      </c>
      <c r="C34" s="15"/>
      <c r="D34" s="70">
        <f t="shared" si="1"/>
        <v>8</v>
      </c>
      <c r="E34" s="70">
        <v>8</v>
      </c>
      <c r="F34" s="70">
        <v>6.1</v>
      </c>
      <c r="G34" s="16"/>
    </row>
    <row r="35" spans="1:7" ht="12.95" customHeight="1" outlineLevel="1" x14ac:dyDescent="0.2">
      <c r="A35" s="154"/>
      <c r="B35" s="71" t="s">
        <v>25</v>
      </c>
      <c r="C35" s="15"/>
      <c r="D35" s="70">
        <f t="shared" si="1"/>
        <v>26.7</v>
      </c>
      <c r="E35" s="70">
        <v>26.7</v>
      </c>
      <c r="F35" s="70">
        <v>20.399999999999999</v>
      </c>
      <c r="G35" s="16"/>
    </row>
    <row r="36" spans="1:7" ht="12.95" customHeight="1" outlineLevel="1" x14ac:dyDescent="0.2">
      <c r="A36" s="154"/>
      <c r="B36" s="71" t="s">
        <v>31</v>
      </c>
      <c r="C36" s="15"/>
      <c r="D36" s="70">
        <f t="shared" si="1"/>
        <v>11.7</v>
      </c>
      <c r="E36" s="70">
        <v>11.7</v>
      </c>
      <c r="F36" s="70">
        <v>2</v>
      </c>
      <c r="G36" s="16"/>
    </row>
    <row r="37" spans="1:7" ht="12.95" customHeight="1" outlineLevel="1" x14ac:dyDescent="0.2">
      <c r="A37" s="154"/>
      <c r="B37" s="71" t="s">
        <v>26</v>
      </c>
      <c r="C37" s="15"/>
      <c r="D37" s="70">
        <f t="shared" si="1"/>
        <v>7.8</v>
      </c>
      <c r="E37" s="70">
        <v>7.8</v>
      </c>
      <c r="F37" s="70">
        <v>6</v>
      </c>
      <c r="G37" s="16"/>
    </row>
    <row r="38" spans="1:7" ht="15" customHeight="1" outlineLevel="1" x14ac:dyDescent="0.2">
      <c r="A38" s="154"/>
      <c r="B38" s="109" t="s">
        <v>326</v>
      </c>
      <c r="C38" s="126"/>
      <c r="D38" s="127">
        <f>SUM(D39)</f>
        <v>28.6</v>
      </c>
      <c r="E38" s="127">
        <f>SUM(E39)</f>
        <v>7.6</v>
      </c>
      <c r="F38" s="127">
        <f>SUM(F39)</f>
        <v>0.5</v>
      </c>
      <c r="G38" s="127">
        <f>SUM(G39)</f>
        <v>21</v>
      </c>
    </row>
    <row r="39" spans="1:7" ht="12.95" customHeight="1" outlineLevel="1" x14ac:dyDescent="0.2">
      <c r="A39" s="154"/>
      <c r="B39" s="128" t="s">
        <v>289</v>
      </c>
      <c r="C39" s="129"/>
      <c r="D39" s="130">
        <f>SUM(G39+E39)</f>
        <v>28.6</v>
      </c>
      <c r="E39" s="130">
        <v>7.6</v>
      </c>
      <c r="F39" s="130">
        <v>0.5</v>
      </c>
      <c r="G39" s="130">
        <v>21</v>
      </c>
    </row>
    <row r="40" spans="1:7" ht="15" customHeight="1" outlineLevel="1" x14ac:dyDescent="0.2">
      <c r="A40" s="154" t="s">
        <v>32</v>
      </c>
      <c r="B40" s="131" t="s">
        <v>18</v>
      </c>
      <c r="C40" s="132" t="s">
        <v>33</v>
      </c>
      <c r="D40" s="114">
        <f>SUM(D44+D41)</f>
        <v>23</v>
      </c>
      <c r="E40" s="114">
        <f>SUM(E44+E41)</f>
        <v>21</v>
      </c>
      <c r="F40" s="114">
        <f>SUM(F44+F41)</f>
        <v>14</v>
      </c>
      <c r="G40" s="114">
        <f>SUM(G44+G41)</f>
        <v>2</v>
      </c>
    </row>
    <row r="41" spans="1:7" ht="15" customHeight="1" outlineLevel="1" x14ac:dyDescent="0.2">
      <c r="A41" s="154"/>
      <c r="B41" s="109" t="s">
        <v>323</v>
      </c>
      <c r="C41" s="126"/>
      <c r="D41" s="127">
        <f>SUM(D42:D43)</f>
        <v>3.4</v>
      </c>
      <c r="E41" s="127">
        <f>SUM(E42:E43)</f>
        <v>1.4</v>
      </c>
      <c r="F41" s="127">
        <f>SUM(F42:F43)</f>
        <v>0.8</v>
      </c>
      <c r="G41" s="127">
        <f>SUM(G42:G43)</f>
        <v>2</v>
      </c>
    </row>
    <row r="42" spans="1:7" ht="12.75" customHeight="1" outlineLevel="1" x14ac:dyDescent="0.2">
      <c r="A42" s="154"/>
      <c r="B42" s="128" t="s">
        <v>290</v>
      </c>
      <c r="C42" s="129"/>
      <c r="D42" s="130">
        <f>SUM(G42+E42)</f>
        <v>1</v>
      </c>
      <c r="E42" s="130"/>
      <c r="F42" s="130"/>
      <c r="G42" s="130">
        <v>1</v>
      </c>
    </row>
    <row r="43" spans="1:7" ht="12.75" customHeight="1" outlineLevel="1" x14ac:dyDescent="0.2">
      <c r="A43" s="154"/>
      <c r="B43" s="128" t="s">
        <v>291</v>
      </c>
      <c r="C43" s="129"/>
      <c r="D43" s="130">
        <f>SUM(G43+E43)</f>
        <v>2.4</v>
      </c>
      <c r="E43" s="130">
        <v>1.4</v>
      </c>
      <c r="F43" s="130">
        <v>0.8</v>
      </c>
      <c r="G43" s="130">
        <v>1</v>
      </c>
    </row>
    <row r="44" spans="1:7" ht="15" customHeight="1" outlineLevel="1" x14ac:dyDescent="0.2">
      <c r="A44" s="154"/>
      <c r="B44" s="109" t="s">
        <v>337</v>
      </c>
      <c r="C44" s="126"/>
      <c r="D44" s="127">
        <f>SUM(D45:D46)</f>
        <v>19.600000000000001</v>
      </c>
      <c r="E44" s="127">
        <f>SUM(E45:E46)</f>
        <v>19.600000000000001</v>
      </c>
      <c r="F44" s="127">
        <f>SUM(F45:F46)</f>
        <v>13.2</v>
      </c>
      <c r="G44" s="133"/>
    </row>
    <row r="45" spans="1:7" ht="12.95" customHeight="1" outlineLevel="1" x14ac:dyDescent="0.2">
      <c r="A45" s="154"/>
      <c r="B45" s="128" t="s">
        <v>290</v>
      </c>
      <c r="C45" s="129"/>
      <c r="D45" s="130">
        <f>SUM(G45+E45)</f>
        <v>6.7</v>
      </c>
      <c r="E45" s="130">
        <v>6.7</v>
      </c>
      <c r="F45" s="130">
        <v>4.5999999999999996</v>
      </c>
      <c r="G45" s="134"/>
    </row>
    <row r="46" spans="1:7" ht="12.95" customHeight="1" outlineLevel="1" x14ac:dyDescent="0.2">
      <c r="A46" s="154"/>
      <c r="B46" s="128" t="s">
        <v>291</v>
      </c>
      <c r="C46" s="129"/>
      <c r="D46" s="130">
        <f>SUM(G46+E46)</f>
        <v>12.9</v>
      </c>
      <c r="E46" s="130">
        <v>12.9</v>
      </c>
      <c r="F46" s="130">
        <v>8.6</v>
      </c>
      <c r="G46" s="134"/>
    </row>
    <row r="47" spans="1:7" ht="15" customHeight="1" outlineLevel="1" x14ac:dyDescent="0.2">
      <c r="A47" s="154" t="s">
        <v>34</v>
      </c>
      <c r="B47" s="131" t="s">
        <v>18</v>
      </c>
      <c r="C47" s="132" t="s">
        <v>35</v>
      </c>
      <c r="D47" s="114">
        <f>SUM(D51+D48)</f>
        <v>412.2</v>
      </c>
      <c r="E47" s="114">
        <f>SUM(E51+E48)</f>
        <v>412.2</v>
      </c>
      <c r="F47" s="114">
        <f>SUM(F51+F48)</f>
        <v>270.8</v>
      </c>
      <c r="G47" s="135">
        <f>SUM(G51+G48)</f>
        <v>0</v>
      </c>
    </row>
    <row r="48" spans="1:7" ht="15" customHeight="1" outlineLevel="1" x14ac:dyDescent="0.2">
      <c r="A48" s="154"/>
      <c r="B48" s="109" t="s">
        <v>323</v>
      </c>
      <c r="C48" s="126"/>
      <c r="D48" s="127">
        <f>SUM(D49:D50)</f>
        <v>89</v>
      </c>
      <c r="E48" s="127">
        <f>SUM(E49:E50)</f>
        <v>89</v>
      </c>
      <c r="F48" s="127">
        <f>SUM(F49:F50)</f>
        <v>51.5</v>
      </c>
      <c r="G48" s="133"/>
    </row>
    <row r="49" spans="1:7" ht="12.95" customHeight="1" outlineLevel="1" x14ac:dyDescent="0.2">
      <c r="A49" s="154"/>
      <c r="B49" s="128" t="s">
        <v>36</v>
      </c>
      <c r="C49" s="129"/>
      <c r="D49" s="130">
        <f>SUM(G49+E49)</f>
        <v>62.4</v>
      </c>
      <c r="E49" s="130">
        <v>62.4</v>
      </c>
      <c r="F49" s="130">
        <v>31.2</v>
      </c>
      <c r="G49" s="134"/>
    </row>
    <row r="50" spans="1:7" ht="12.95" customHeight="1" outlineLevel="1" x14ac:dyDescent="0.2">
      <c r="A50" s="154"/>
      <c r="B50" s="128" t="s">
        <v>37</v>
      </c>
      <c r="C50" s="129"/>
      <c r="D50" s="130">
        <f>SUM(G50+E50)</f>
        <v>26.6</v>
      </c>
      <c r="E50" s="130">
        <v>26.6</v>
      </c>
      <c r="F50" s="130">
        <v>20.3</v>
      </c>
      <c r="G50" s="134"/>
    </row>
    <row r="51" spans="1:7" ht="15" customHeight="1" outlineLevel="1" x14ac:dyDescent="0.2">
      <c r="A51" s="154"/>
      <c r="B51" s="109" t="s">
        <v>337</v>
      </c>
      <c r="C51" s="126"/>
      <c r="D51" s="127">
        <f>SUM(D52:D53)</f>
        <v>323.2</v>
      </c>
      <c r="E51" s="127">
        <f>SUM(E52:E53)</f>
        <v>323.2</v>
      </c>
      <c r="F51" s="127">
        <f>SUM(F52:F53)</f>
        <v>219.3</v>
      </c>
      <c r="G51" s="133"/>
    </row>
    <row r="52" spans="1:7" ht="12.95" customHeight="1" outlineLevel="1" x14ac:dyDescent="0.2">
      <c r="A52" s="154"/>
      <c r="B52" s="128" t="s">
        <v>36</v>
      </c>
      <c r="C52" s="129"/>
      <c r="D52" s="130">
        <f>SUM(G52+E52)</f>
        <v>220.1</v>
      </c>
      <c r="E52" s="130">
        <v>220.1</v>
      </c>
      <c r="F52" s="130">
        <v>147.80000000000001</v>
      </c>
      <c r="G52" s="134"/>
    </row>
    <row r="53" spans="1:7" ht="12.95" customHeight="1" outlineLevel="1" x14ac:dyDescent="0.2">
      <c r="A53" s="154"/>
      <c r="B53" s="128" t="s">
        <v>37</v>
      </c>
      <c r="C53" s="129"/>
      <c r="D53" s="130">
        <f>SUM(G53+E53)</f>
        <v>103.1</v>
      </c>
      <c r="E53" s="130">
        <v>103.1</v>
      </c>
      <c r="F53" s="130">
        <v>71.5</v>
      </c>
      <c r="G53" s="134"/>
    </row>
    <row r="54" spans="1:7" ht="15" customHeight="1" outlineLevel="1" x14ac:dyDescent="0.2">
      <c r="A54" s="154" t="s">
        <v>38</v>
      </c>
      <c r="B54" s="131" t="s">
        <v>18</v>
      </c>
      <c r="C54" s="132" t="s">
        <v>39</v>
      </c>
      <c r="D54" s="114">
        <f>SUM(D55)</f>
        <v>87.5</v>
      </c>
      <c r="E54" s="114">
        <f>SUM(E55)</f>
        <v>87.5</v>
      </c>
      <c r="F54" s="114">
        <f>SUM(F55)</f>
        <v>66.599999999999994</v>
      </c>
      <c r="G54" s="135">
        <f>SUM(G55)</f>
        <v>0</v>
      </c>
    </row>
    <row r="55" spans="1:7" ht="15" customHeight="1" outlineLevel="1" x14ac:dyDescent="0.2">
      <c r="A55" s="154"/>
      <c r="B55" s="109" t="s">
        <v>323</v>
      </c>
      <c r="C55" s="126"/>
      <c r="D55" s="127">
        <f>SUM(D56)</f>
        <v>87.5</v>
      </c>
      <c r="E55" s="127">
        <f>SUM(E56)</f>
        <v>87.5</v>
      </c>
      <c r="F55" s="127">
        <f>SUM(F56)</f>
        <v>66.599999999999994</v>
      </c>
      <c r="G55" s="133"/>
    </row>
    <row r="56" spans="1:7" ht="12.95" customHeight="1" outlineLevel="1" x14ac:dyDescent="0.2">
      <c r="A56" s="154"/>
      <c r="B56" s="128" t="s">
        <v>40</v>
      </c>
      <c r="C56" s="129"/>
      <c r="D56" s="130">
        <f>SUM(G56+E56)</f>
        <v>87.5</v>
      </c>
      <c r="E56" s="130">
        <v>87.5</v>
      </c>
      <c r="F56" s="130">
        <v>66.599999999999994</v>
      </c>
      <c r="G56" s="134"/>
    </row>
    <row r="57" spans="1:7" ht="15" customHeight="1" outlineLevel="1" x14ac:dyDescent="0.2">
      <c r="A57" s="154" t="s">
        <v>41</v>
      </c>
      <c r="B57" s="131" t="s">
        <v>18</v>
      </c>
      <c r="C57" s="132" t="s">
        <v>42</v>
      </c>
      <c r="D57" s="114">
        <f t="shared" ref="D57:G58" si="2">SUM(D58)</f>
        <v>75.8</v>
      </c>
      <c r="E57" s="114">
        <f t="shared" si="2"/>
        <v>74.099999999999994</v>
      </c>
      <c r="F57" s="114">
        <f t="shared" si="2"/>
        <v>43.8</v>
      </c>
      <c r="G57" s="114">
        <f t="shared" si="2"/>
        <v>1.7</v>
      </c>
    </row>
    <row r="58" spans="1:7" ht="15" customHeight="1" outlineLevel="1" x14ac:dyDescent="0.2">
      <c r="A58" s="154"/>
      <c r="B58" s="109" t="s">
        <v>323</v>
      </c>
      <c r="C58" s="126"/>
      <c r="D58" s="127">
        <f t="shared" si="2"/>
        <v>75.8</v>
      </c>
      <c r="E58" s="127">
        <f t="shared" si="2"/>
        <v>74.099999999999994</v>
      </c>
      <c r="F58" s="127">
        <f t="shared" si="2"/>
        <v>43.8</v>
      </c>
      <c r="G58" s="127">
        <f t="shared" si="2"/>
        <v>1.7</v>
      </c>
    </row>
    <row r="59" spans="1:7" ht="12.95" customHeight="1" outlineLevel="1" x14ac:dyDescent="0.2">
      <c r="A59" s="154"/>
      <c r="B59" s="128" t="s">
        <v>320</v>
      </c>
      <c r="C59" s="129"/>
      <c r="D59" s="130">
        <f>SUM(G59+E59)</f>
        <v>75.8</v>
      </c>
      <c r="E59" s="130">
        <v>74.099999999999994</v>
      </c>
      <c r="F59" s="130">
        <v>43.8</v>
      </c>
      <c r="G59" s="130">
        <v>1.7</v>
      </c>
    </row>
    <row r="60" spans="1:7" ht="15" customHeight="1" outlineLevel="1" x14ac:dyDescent="0.2">
      <c r="A60" s="154" t="s">
        <v>43</v>
      </c>
      <c r="B60" s="131" t="s">
        <v>18</v>
      </c>
      <c r="C60" s="132" t="s">
        <v>44</v>
      </c>
      <c r="D60" s="114">
        <f t="shared" ref="D60:G61" si="3">SUM(D61)</f>
        <v>220.89999999999998</v>
      </c>
      <c r="E60" s="114">
        <f t="shared" si="3"/>
        <v>188.7</v>
      </c>
      <c r="F60" s="114">
        <f t="shared" si="3"/>
        <v>106.5</v>
      </c>
      <c r="G60" s="114">
        <f t="shared" si="3"/>
        <v>32.200000000000003</v>
      </c>
    </row>
    <row r="61" spans="1:7" ht="15" customHeight="1" outlineLevel="1" x14ac:dyDescent="0.2">
      <c r="A61" s="154"/>
      <c r="B61" s="109" t="s">
        <v>323</v>
      </c>
      <c r="C61" s="126"/>
      <c r="D61" s="127">
        <f t="shared" si="3"/>
        <v>220.89999999999998</v>
      </c>
      <c r="E61" s="127">
        <f t="shared" si="3"/>
        <v>188.7</v>
      </c>
      <c r="F61" s="127">
        <f t="shared" si="3"/>
        <v>106.5</v>
      </c>
      <c r="G61" s="127">
        <f t="shared" si="3"/>
        <v>32.200000000000003</v>
      </c>
    </row>
    <row r="62" spans="1:7" ht="12.95" customHeight="1" outlineLevel="1" x14ac:dyDescent="0.2">
      <c r="A62" s="154"/>
      <c r="B62" s="128" t="s">
        <v>319</v>
      </c>
      <c r="C62" s="129"/>
      <c r="D62" s="130">
        <f>SUM(G62+E62)</f>
        <v>220.89999999999998</v>
      </c>
      <c r="E62" s="130">
        <v>188.7</v>
      </c>
      <c r="F62" s="130">
        <v>106.5</v>
      </c>
      <c r="G62" s="130">
        <v>32.200000000000003</v>
      </c>
    </row>
    <row r="63" spans="1:7" ht="15" customHeight="1" outlineLevel="1" x14ac:dyDescent="0.2">
      <c r="A63" s="154" t="s">
        <v>45</v>
      </c>
      <c r="B63" s="131" t="s">
        <v>18</v>
      </c>
      <c r="C63" s="132" t="s">
        <v>46</v>
      </c>
      <c r="D63" s="114">
        <f>SUM(D66+D64)</f>
        <v>324.39999999999998</v>
      </c>
      <c r="E63" s="114">
        <f>SUM(E66+E64)</f>
        <v>324.10000000000002</v>
      </c>
      <c r="F63" s="114">
        <f>SUM(F66+F64)</f>
        <v>221.5</v>
      </c>
      <c r="G63" s="114">
        <f>SUM(G66+G64)</f>
        <v>0.3</v>
      </c>
    </row>
    <row r="64" spans="1:7" ht="15" customHeight="1" outlineLevel="1" x14ac:dyDescent="0.2">
      <c r="A64" s="154"/>
      <c r="B64" s="109" t="s">
        <v>323</v>
      </c>
      <c r="C64" s="126"/>
      <c r="D64" s="127">
        <f>SUM(D65)</f>
        <v>122.5</v>
      </c>
      <c r="E64" s="127">
        <f>SUM(E65)</f>
        <v>122.2</v>
      </c>
      <c r="F64" s="127">
        <f>SUM(F65)</f>
        <v>74.5</v>
      </c>
      <c r="G64" s="127">
        <f>SUM(G65)</f>
        <v>0.3</v>
      </c>
    </row>
    <row r="65" spans="1:7" ht="15" customHeight="1" outlineLevel="1" x14ac:dyDescent="0.2">
      <c r="A65" s="154"/>
      <c r="B65" s="128" t="s">
        <v>321</v>
      </c>
      <c r="C65" s="129"/>
      <c r="D65" s="130">
        <f>SUM(G65+E65)</f>
        <v>122.5</v>
      </c>
      <c r="E65" s="130">
        <v>122.2</v>
      </c>
      <c r="F65" s="130">
        <v>74.5</v>
      </c>
      <c r="G65" s="130">
        <v>0.3</v>
      </c>
    </row>
    <row r="66" spans="1:7" ht="15" customHeight="1" outlineLevel="1" x14ac:dyDescent="0.2">
      <c r="A66" s="154"/>
      <c r="B66" s="109" t="s">
        <v>337</v>
      </c>
      <c r="C66" s="126"/>
      <c r="D66" s="127">
        <f>SUM(D67:D70)</f>
        <v>201.9</v>
      </c>
      <c r="E66" s="127">
        <f>SUM(E67:E70)</f>
        <v>201.9</v>
      </c>
      <c r="F66" s="127">
        <f>SUM(F67:F70)</f>
        <v>147</v>
      </c>
      <c r="G66" s="133"/>
    </row>
    <row r="67" spans="1:7" ht="12.95" customHeight="1" outlineLevel="1" x14ac:dyDescent="0.2">
      <c r="A67" s="154"/>
      <c r="B67" s="128" t="s">
        <v>47</v>
      </c>
      <c r="C67" s="129"/>
      <c r="D67" s="130">
        <f>SUM(G67+E67)</f>
        <v>8</v>
      </c>
      <c r="E67" s="130">
        <v>8</v>
      </c>
      <c r="F67" s="130">
        <v>3.5</v>
      </c>
      <c r="G67" s="134"/>
    </row>
    <row r="68" spans="1:7" ht="12.95" customHeight="1" outlineLevel="1" x14ac:dyDescent="0.2">
      <c r="A68" s="154"/>
      <c r="B68" s="128" t="s">
        <v>48</v>
      </c>
      <c r="C68" s="129"/>
      <c r="D68" s="130">
        <f>SUM(G68+E68)</f>
        <v>16.3</v>
      </c>
      <c r="E68" s="130">
        <v>16.3</v>
      </c>
      <c r="F68" s="130">
        <v>9.6999999999999993</v>
      </c>
      <c r="G68" s="134"/>
    </row>
    <row r="69" spans="1:7" ht="12.95" customHeight="1" outlineLevel="1" x14ac:dyDescent="0.2">
      <c r="A69" s="154"/>
      <c r="B69" s="128" t="s">
        <v>49</v>
      </c>
      <c r="C69" s="129"/>
      <c r="D69" s="130">
        <f>SUM(G69+E69)</f>
        <v>5</v>
      </c>
      <c r="E69" s="130">
        <v>5</v>
      </c>
      <c r="F69" s="130">
        <v>2</v>
      </c>
      <c r="G69" s="134"/>
    </row>
    <row r="70" spans="1:7" ht="12.95" customHeight="1" outlineLevel="1" x14ac:dyDescent="0.2">
      <c r="A70" s="154"/>
      <c r="B70" s="128" t="s">
        <v>50</v>
      </c>
      <c r="C70" s="129"/>
      <c r="D70" s="130">
        <f>SUM(G70+E70)</f>
        <v>172.6</v>
      </c>
      <c r="E70" s="130">
        <v>172.6</v>
      </c>
      <c r="F70" s="130">
        <v>131.80000000000001</v>
      </c>
      <c r="G70" s="130"/>
    </row>
    <row r="71" spans="1:7" ht="15" customHeight="1" outlineLevel="1" x14ac:dyDescent="0.2">
      <c r="A71" s="154" t="s">
        <v>51</v>
      </c>
      <c r="B71" s="11" t="s">
        <v>52</v>
      </c>
      <c r="C71" s="12" t="s">
        <v>46</v>
      </c>
      <c r="D71" s="57">
        <f>SUM(D72)</f>
        <v>454.7</v>
      </c>
      <c r="E71" s="57">
        <f>SUM(E72)</f>
        <v>454.7</v>
      </c>
      <c r="F71" s="13">
        <f>SUM(F72)</f>
        <v>0</v>
      </c>
      <c r="G71" s="13">
        <f>SUM(G72)</f>
        <v>0</v>
      </c>
    </row>
    <row r="72" spans="1:7" ht="15" customHeight="1" outlineLevel="1" x14ac:dyDescent="0.2">
      <c r="A72" s="154"/>
      <c r="B72" s="8" t="s">
        <v>337</v>
      </c>
      <c r="C72" s="9"/>
      <c r="D72" s="59">
        <f>SUM(D73:D75)</f>
        <v>454.7</v>
      </c>
      <c r="E72" s="59">
        <f>SUM(E73:E75)</f>
        <v>454.7</v>
      </c>
      <c r="F72" s="10"/>
      <c r="G72" s="10"/>
    </row>
    <row r="73" spans="1:7" ht="12.95" customHeight="1" outlineLevel="1" x14ac:dyDescent="0.2">
      <c r="A73" s="154"/>
      <c r="B73" s="71" t="s">
        <v>53</v>
      </c>
      <c r="C73" s="15"/>
      <c r="D73" s="70">
        <v>193.5</v>
      </c>
      <c r="E73" s="70">
        <v>193.5</v>
      </c>
      <c r="F73" s="16"/>
      <c r="G73" s="16"/>
    </row>
    <row r="74" spans="1:7" ht="12.95" customHeight="1" outlineLevel="1" x14ac:dyDescent="0.2">
      <c r="A74" s="154"/>
      <c r="B74" s="71" t="s">
        <v>54</v>
      </c>
      <c r="C74" s="15"/>
      <c r="D74" s="70">
        <v>199.5</v>
      </c>
      <c r="E74" s="70">
        <v>199.5</v>
      </c>
      <c r="F74" s="16"/>
      <c r="G74" s="16"/>
    </row>
    <row r="75" spans="1:7" ht="12.95" customHeight="1" outlineLevel="1" x14ac:dyDescent="0.2">
      <c r="A75" s="154"/>
      <c r="B75" s="71" t="s">
        <v>55</v>
      </c>
      <c r="C75" s="15"/>
      <c r="D75" s="70">
        <v>61.7</v>
      </c>
      <c r="E75" s="70">
        <v>61.7</v>
      </c>
      <c r="F75" s="16"/>
      <c r="G75" s="16"/>
    </row>
    <row r="76" spans="1:7" ht="12.75" customHeight="1" x14ac:dyDescent="0.25">
      <c r="A76" s="145" t="s">
        <v>56</v>
      </c>
      <c r="B76" s="4" t="s">
        <v>57</v>
      </c>
      <c r="C76" s="5" t="s">
        <v>15</v>
      </c>
      <c r="D76" s="69">
        <f>SUM(D77)</f>
        <v>135.69999999999999</v>
      </c>
      <c r="E76" s="69">
        <f>SUM(E77)</f>
        <v>133.69999999999999</v>
      </c>
      <c r="F76" s="6">
        <f>SUM(F77)</f>
        <v>0</v>
      </c>
      <c r="G76" s="69">
        <f>SUM(G77)</f>
        <v>2</v>
      </c>
    </row>
    <row r="77" spans="1:7" ht="15" customHeight="1" outlineLevel="1" x14ac:dyDescent="0.2">
      <c r="A77" s="145"/>
      <c r="B77" s="8" t="s">
        <v>322</v>
      </c>
      <c r="C77" s="9"/>
      <c r="D77" s="59">
        <f>SUM(D78:D89)</f>
        <v>135.69999999999999</v>
      </c>
      <c r="E77" s="59">
        <f>SUM(E78:E89)</f>
        <v>133.69999999999999</v>
      </c>
      <c r="F77" s="59"/>
      <c r="G77" s="59">
        <f>SUM(G78:G89)</f>
        <v>2</v>
      </c>
    </row>
    <row r="78" spans="1:7" ht="12.95" customHeight="1" outlineLevel="1" x14ac:dyDescent="0.2">
      <c r="A78" s="145"/>
      <c r="B78" s="71" t="s">
        <v>58</v>
      </c>
      <c r="C78" s="15"/>
      <c r="D78" s="59">
        <f t="shared" ref="D78:D89" si="4">SUM(G78+E78)</f>
        <v>10.5</v>
      </c>
      <c r="E78" s="70">
        <v>10.5</v>
      </c>
      <c r="F78" s="70"/>
      <c r="G78" s="70"/>
    </row>
    <row r="79" spans="1:7" ht="12.95" customHeight="1" outlineLevel="1" x14ac:dyDescent="0.2">
      <c r="A79" s="145"/>
      <c r="B79" s="71" t="s">
        <v>59</v>
      </c>
      <c r="C79" s="15"/>
      <c r="D79" s="59">
        <f t="shared" si="4"/>
        <v>15.4</v>
      </c>
      <c r="E79" s="70">
        <v>13.9</v>
      </c>
      <c r="F79" s="70"/>
      <c r="G79" s="70">
        <v>1.5</v>
      </c>
    </row>
    <row r="80" spans="1:7" ht="12.95" customHeight="1" outlineLevel="1" x14ac:dyDescent="0.2">
      <c r="A80" s="145"/>
      <c r="B80" s="71" t="s">
        <v>60</v>
      </c>
      <c r="C80" s="15"/>
      <c r="D80" s="59">
        <f t="shared" si="4"/>
        <v>12.5</v>
      </c>
      <c r="E80" s="70">
        <v>12.5</v>
      </c>
      <c r="F80" s="70"/>
      <c r="G80" s="70"/>
    </row>
    <row r="81" spans="1:7" ht="12.95" customHeight="1" outlineLevel="1" x14ac:dyDescent="0.2">
      <c r="A81" s="145"/>
      <c r="B81" s="71" t="s">
        <v>61</v>
      </c>
      <c r="C81" s="15"/>
      <c r="D81" s="59">
        <f t="shared" si="4"/>
        <v>9</v>
      </c>
      <c r="E81" s="70">
        <v>9</v>
      </c>
      <c r="F81" s="70"/>
      <c r="G81" s="70"/>
    </row>
    <row r="82" spans="1:7" ht="12.95" customHeight="1" outlineLevel="1" x14ac:dyDescent="0.2">
      <c r="A82" s="145"/>
      <c r="B82" s="71" t="s">
        <v>62</v>
      </c>
      <c r="C82" s="15"/>
      <c r="D82" s="59">
        <f t="shared" si="4"/>
        <v>15.4</v>
      </c>
      <c r="E82" s="70">
        <v>15.4</v>
      </c>
      <c r="F82" s="70"/>
      <c r="G82" s="70"/>
    </row>
    <row r="83" spans="1:7" ht="12.95" customHeight="1" outlineLevel="1" x14ac:dyDescent="0.2">
      <c r="A83" s="145"/>
      <c r="B83" s="71" t="s">
        <v>63</v>
      </c>
      <c r="C83" s="15"/>
      <c r="D83" s="59">
        <f t="shared" si="4"/>
        <v>9.1</v>
      </c>
      <c r="E83" s="70">
        <v>9.1</v>
      </c>
      <c r="F83" s="70"/>
      <c r="G83" s="70"/>
    </row>
    <row r="84" spans="1:7" ht="12.95" customHeight="1" outlineLevel="1" x14ac:dyDescent="0.2">
      <c r="A84" s="145"/>
      <c r="B84" s="71" t="s">
        <v>64</v>
      </c>
      <c r="C84" s="15"/>
      <c r="D84" s="59">
        <f t="shared" si="4"/>
        <v>9.1</v>
      </c>
      <c r="E84" s="70">
        <v>9.1</v>
      </c>
      <c r="F84" s="70"/>
      <c r="G84" s="70"/>
    </row>
    <row r="85" spans="1:7" ht="12.95" customHeight="1" outlineLevel="1" x14ac:dyDescent="0.2">
      <c r="A85" s="145"/>
      <c r="B85" s="71" t="s">
        <v>65</v>
      </c>
      <c r="C85" s="15"/>
      <c r="D85" s="59">
        <f t="shared" si="4"/>
        <v>14.8</v>
      </c>
      <c r="E85" s="70">
        <v>14.8</v>
      </c>
      <c r="F85" s="70"/>
      <c r="G85" s="70"/>
    </row>
    <row r="86" spans="1:7" ht="12.95" customHeight="1" outlineLevel="1" x14ac:dyDescent="0.2">
      <c r="A86" s="145"/>
      <c r="B86" s="71" t="s">
        <v>66</v>
      </c>
      <c r="C86" s="15"/>
      <c r="D86" s="59">
        <f t="shared" si="4"/>
        <v>6.1</v>
      </c>
      <c r="E86" s="70">
        <v>6.1</v>
      </c>
      <c r="F86" s="70"/>
      <c r="G86" s="70"/>
    </row>
    <row r="87" spans="1:7" ht="12.95" customHeight="1" outlineLevel="1" x14ac:dyDescent="0.2">
      <c r="A87" s="145"/>
      <c r="B87" s="71" t="s">
        <v>67</v>
      </c>
      <c r="C87" s="15"/>
      <c r="D87" s="59">
        <f t="shared" si="4"/>
        <v>9.1999999999999993</v>
      </c>
      <c r="E87" s="70">
        <v>9.1999999999999993</v>
      </c>
      <c r="F87" s="70"/>
      <c r="G87" s="70"/>
    </row>
    <row r="88" spans="1:7" ht="12.95" customHeight="1" outlineLevel="1" x14ac:dyDescent="0.2">
      <c r="A88" s="145"/>
      <c r="B88" s="71" t="s">
        <v>68</v>
      </c>
      <c r="C88" s="15"/>
      <c r="D88" s="59">
        <f t="shared" si="4"/>
        <v>9.3000000000000007</v>
      </c>
      <c r="E88" s="70">
        <v>8.8000000000000007</v>
      </c>
      <c r="F88" s="70"/>
      <c r="G88" s="70">
        <v>0.5</v>
      </c>
    </row>
    <row r="89" spans="1:7" ht="12.95" customHeight="1" outlineLevel="1" x14ac:dyDescent="0.2">
      <c r="A89" s="145"/>
      <c r="B89" s="71" t="s">
        <v>69</v>
      </c>
      <c r="C89" s="15"/>
      <c r="D89" s="59">
        <f t="shared" si="4"/>
        <v>15.3</v>
      </c>
      <c r="E89" s="70">
        <v>15.3</v>
      </c>
      <c r="F89" s="70"/>
      <c r="G89" s="70"/>
    </row>
    <row r="90" spans="1:7" ht="12.75" customHeight="1" x14ac:dyDescent="0.25">
      <c r="A90" s="155" t="s">
        <v>70</v>
      </c>
      <c r="B90" s="4" t="s">
        <v>71</v>
      </c>
      <c r="C90" s="5" t="s">
        <v>72</v>
      </c>
      <c r="D90" s="69">
        <f>SUM(D92+D91)</f>
        <v>575.6</v>
      </c>
      <c r="E90" s="69">
        <f>SUM(E92+E91)</f>
        <v>575.6</v>
      </c>
      <c r="F90" s="69">
        <f>SUM(F92+F91)</f>
        <v>389</v>
      </c>
      <c r="G90" s="6">
        <f>SUM(G92+G91)</f>
        <v>0</v>
      </c>
    </row>
    <row r="91" spans="1:7" ht="15" customHeight="1" x14ac:dyDescent="0.2">
      <c r="A91" s="155"/>
      <c r="B91" s="72" t="s">
        <v>322</v>
      </c>
      <c r="C91" s="9"/>
      <c r="D91" s="59">
        <f>SUM(G91+E91)</f>
        <v>21.6</v>
      </c>
      <c r="E91" s="59">
        <v>21.6</v>
      </c>
      <c r="F91" s="59">
        <v>13.2</v>
      </c>
      <c r="G91" s="59"/>
    </row>
    <row r="92" spans="1:7" ht="15" customHeight="1" x14ac:dyDescent="0.2">
      <c r="A92" s="155"/>
      <c r="B92" s="72" t="s">
        <v>336</v>
      </c>
      <c r="C92" s="9"/>
      <c r="D92" s="59">
        <f>SUM(G92+E92)</f>
        <v>554</v>
      </c>
      <c r="E92" s="59">
        <v>554</v>
      </c>
      <c r="F92" s="59">
        <v>375.8</v>
      </c>
      <c r="G92" s="59"/>
    </row>
    <row r="93" spans="1:7" ht="15" customHeight="1" x14ac:dyDescent="0.25">
      <c r="A93" s="155" t="s">
        <v>73</v>
      </c>
      <c r="B93" s="4" t="s">
        <v>74</v>
      </c>
      <c r="C93" s="5" t="s">
        <v>46</v>
      </c>
      <c r="D93" s="69">
        <f>SUM(D94)</f>
        <v>80</v>
      </c>
      <c r="E93" s="69">
        <f>SUM(E94)</f>
        <v>80</v>
      </c>
      <c r="F93" s="69">
        <f>SUM(F94)</f>
        <v>45</v>
      </c>
      <c r="G93" s="6">
        <v>0</v>
      </c>
    </row>
    <row r="94" spans="1:7" ht="15" customHeight="1" x14ac:dyDescent="0.25">
      <c r="A94" s="155"/>
      <c r="B94" s="72" t="s">
        <v>337</v>
      </c>
      <c r="C94" s="5"/>
      <c r="D94" s="59">
        <f>SUM(D95:D95)</f>
        <v>80</v>
      </c>
      <c r="E94" s="59">
        <f>SUM(E95:E95)</f>
        <v>80</v>
      </c>
      <c r="F94" s="59">
        <f>SUM(F95:F95)</f>
        <v>45</v>
      </c>
      <c r="G94" s="10"/>
    </row>
    <row r="95" spans="1:7" ht="12.75" customHeight="1" x14ac:dyDescent="0.2">
      <c r="A95" s="155"/>
      <c r="B95" s="71" t="s">
        <v>53</v>
      </c>
      <c r="C95" s="15"/>
      <c r="D95" s="59">
        <f>SUM(G95+E95)</f>
        <v>80</v>
      </c>
      <c r="E95" s="70">
        <v>80</v>
      </c>
      <c r="F95" s="70">
        <v>45</v>
      </c>
      <c r="G95" s="16"/>
    </row>
    <row r="96" spans="1:7" ht="15" customHeight="1" x14ac:dyDescent="0.25">
      <c r="A96" s="155" t="s">
        <v>75</v>
      </c>
      <c r="B96" s="4" t="s">
        <v>76</v>
      </c>
      <c r="C96" s="5"/>
      <c r="D96" s="69">
        <f>SUM(D97)</f>
        <v>368.5</v>
      </c>
      <c r="E96" s="69">
        <f>SUM(E97)</f>
        <v>368.5</v>
      </c>
      <c r="F96" s="69">
        <f>SUM(F97)</f>
        <v>11.3</v>
      </c>
      <c r="G96" s="6">
        <f>SUM(G97)</f>
        <v>0</v>
      </c>
    </row>
    <row r="97" spans="1:14" ht="15" customHeight="1" x14ac:dyDescent="0.25">
      <c r="A97" s="155"/>
      <c r="B97" s="8" t="s">
        <v>337</v>
      </c>
      <c r="C97" s="5"/>
      <c r="D97" s="59">
        <f>SUM(D98:D99)</f>
        <v>368.5</v>
      </c>
      <c r="E97" s="59">
        <f>SUM(E98:E99)</f>
        <v>368.5</v>
      </c>
      <c r="F97" s="59">
        <f>SUM(F98:F99)</f>
        <v>11.3</v>
      </c>
      <c r="G97" s="10"/>
    </row>
    <row r="98" spans="1:14" ht="12.75" customHeight="1" x14ac:dyDescent="0.2">
      <c r="A98" s="155"/>
      <c r="B98" s="71" t="s">
        <v>37</v>
      </c>
      <c r="C98" s="15" t="s">
        <v>35</v>
      </c>
      <c r="D98" s="70">
        <f>SUM(D102+D106+D110+D114+D118+D122+D126+D130+D140+D144+D148+D152+D160+D156)</f>
        <v>16.400000000000002</v>
      </c>
      <c r="E98" s="70">
        <f>SUM(E102+E106+E110+E114+E118+E122+E126+E130+E140+E144+E148+E152+E160+E156)</f>
        <v>16.400000000000002</v>
      </c>
      <c r="F98" s="70">
        <f>SUM(F102+F106+F110+F114+F118+F122+F126+F130+F140+F144+F148+F152+F160+F156)</f>
        <v>11.3</v>
      </c>
      <c r="G98" s="16"/>
    </row>
    <row r="99" spans="1:14" ht="12.75" customHeight="1" x14ac:dyDescent="0.2">
      <c r="A99" s="155"/>
      <c r="B99" s="71" t="s">
        <v>77</v>
      </c>
      <c r="C99" s="15" t="s">
        <v>46</v>
      </c>
      <c r="D99" s="70">
        <f>SUM(D103+D107+D111+D115+D119+D123+D127+D131+D134+D137+D141+D145+D149+D153+D161+D164+D157+D167+D173+D170+D176+D182+D185+D191+D179+D188)</f>
        <v>352.1</v>
      </c>
      <c r="E99" s="70">
        <f>SUM(E103+E107+E111+E115+E119+E123+E127+E131+E134+E137+E141+E145+E149+E153+E161+E164+E157+E167+E173+E170+E176+E182+E185+E191+E179+E188)</f>
        <v>352.1</v>
      </c>
      <c r="F99" s="16"/>
      <c r="G99" s="16"/>
    </row>
    <row r="100" spans="1:14" ht="15" customHeight="1" outlineLevel="1" x14ac:dyDescent="0.2">
      <c r="A100" s="154" t="s">
        <v>78</v>
      </c>
      <c r="B100" s="11" t="s">
        <v>79</v>
      </c>
      <c r="C100" s="12"/>
      <c r="D100" s="57">
        <f>SUM(D101)</f>
        <v>31</v>
      </c>
      <c r="E100" s="57">
        <f>SUM(E101)</f>
        <v>31</v>
      </c>
      <c r="F100" s="57">
        <f>SUM(F101)</f>
        <v>0.3</v>
      </c>
      <c r="G100" s="13">
        <f>SUM(G101)</f>
        <v>0</v>
      </c>
    </row>
    <row r="101" spans="1:14" ht="15" customHeight="1" outlineLevel="1" x14ac:dyDescent="0.2">
      <c r="A101" s="154"/>
      <c r="B101" s="8" t="s">
        <v>337</v>
      </c>
      <c r="C101" s="9"/>
      <c r="D101" s="59">
        <f>SUM(D102:D103)</f>
        <v>31</v>
      </c>
      <c r="E101" s="59">
        <f>SUM(E102:E103)</f>
        <v>31</v>
      </c>
      <c r="F101" s="59">
        <f>SUM(F102:F103)</f>
        <v>0.3</v>
      </c>
      <c r="G101" s="10"/>
    </row>
    <row r="102" spans="1:14" ht="12.75" customHeight="1" outlineLevel="1" x14ac:dyDescent="0.2">
      <c r="A102" s="154"/>
      <c r="B102" s="71" t="s">
        <v>37</v>
      </c>
      <c r="C102" s="15" t="s">
        <v>35</v>
      </c>
      <c r="D102" s="70">
        <f>SUM(G102+E102)</f>
        <v>0.5</v>
      </c>
      <c r="E102" s="70">
        <v>0.5</v>
      </c>
      <c r="F102" s="70">
        <v>0.3</v>
      </c>
      <c r="G102" s="16"/>
    </row>
    <row r="103" spans="1:14" ht="12.75" customHeight="1" outlineLevel="1" x14ac:dyDescent="0.2">
      <c r="A103" s="154"/>
      <c r="B103" s="71" t="s">
        <v>77</v>
      </c>
      <c r="C103" s="15" t="s">
        <v>46</v>
      </c>
      <c r="D103" s="70">
        <f>SUM(G103+E103)</f>
        <v>30.5</v>
      </c>
      <c r="E103" s="70">
        <v>30.5</v>
      </c>
      <c r="F103" s="16"/>
      <c r="G103" s="16"/>
    </row>
    <row r="104" spans="1:14" ht="15" customHeight="1" outlineLevel="1" x14ac:dyDescent="0.2">
      <c r="A104" s="154" t="s">
        <v>80</v>
      </c>
      <c r="B104" s="11" t="s">
        <v>81</v>
      </c>
      <c r="C104" s="12"/>
      <c r="D104" s="57">
        <f>SUM(D105)</f>
        <v>32.200000000000003</v>
      </c>
      <c r="E104" s="57">
        <f>SUM(E105)</f>
        <v>32.200000000000003</v>
      </c>
      <c r="F104" s="57">
        <f>SUM(F105)</f>
        <v>1</v>
      </c>
      <c r="G104" s="13">
        <f>SUM(G105)</f>
        <v>0</v>
      </c>
    </row>
    <row r="105" spans="1:14" ht="15" customHeight="1" outlineLevel="1" x14ac:dyDescent="0.2">
      <c r="A105" s="154"/>
      <c r="B105" s="8" t="s">
        <v>337</v>
      </c>
      <c r="C105" s="9"/>
      <c r="D105" s="59">
        <f>SUM(D106:D107)</f>
        <v>32.200000000000003</v>
      </c>
      <c r="E105" s="59">
        <f>SUM(E106:E107)</f>
        <v>32.200000000000003</v>
      </c>
      <c r="F105" s="59">
        <f>SUM(F106:F107)</f>
        <v>1</v>
      </c>
      <c r="G105" s="10"/>
      <c r="H105" s="17"/>
      <c r="I105" s="18"/>
      <c r="J105" s="19"/>
      <c r="K105" s="20"/>
      <c r="L105" s="20"/>
      <c r="M105" s="20"/>
      <c r="N105" s="20"/>
    </row>
    <row r="106" spans="1:14" ht="12.75" customHeight="1" outlineLevel="1" x14ac:dyDescent="0.2">
      <c r="A106" s="154"/>
      <c r="B106" s="71" t="s">
        <v>37</v>
      </c>
      <c r="C106" s="15" t="s">
        <v>35</v>
      </c>
      <c r="D106" s="70">
        <f>SUM(G106+E106)</f>
        <v>1.4</v>
      </c>
      <c r="E106" s="70">
        <v>1.4</v>
      </c>
      <c r="F106" s="70">
        <v>1</v>
      </c>
      <c r="G106" s="16"/>
      <c r="H106" s="17"/>
      <c r="I106" s="21"/>
      <c r="J106" s="22"/>
      <c r="K106" s="23"/>
      <c r="L106" s="23"/>
      <c r="M106" s="23"/>
      <c r="N106" s="23"/>
    </row>
    <row r="107" spans="1:14" ht="12.75" customHeight="1" outlineLevel="1" x14ac:dyDescent="0.2">
      <c r="A107" s="154"/>
      <c r="B107" s="71" t="s">
        <v>77</v>
      </c>
      <c r="C107" s="15" t="s">
        <v>46</v>
      </c>
      <c r="D107" s="70">
        <f>SUM(G107+E107)</f>
        <v>30.8</v>
      </c>
      <c r="E107" s="70">
        <v>30.8</v>
      </c>
      <c r="F107" s="16"/>
      <c r="G107" s="16"/>
      <c r="H107" s="17"/>
      <c r="I107" s="21"/>
      <c r="J107" s="22"/>
      <c r="K107" s="23"/>
      <c r="L107" s="23"/>
      <c r="M107" s="23"/>
      <c r="N107" s="23"/>
    </row>
    <row r="108" spans="1:14" ht="15" customHeight="1" outlineLevel="1" x14ac:dyDescent="0.2">
      <c r="A108" s="154" t="s">
        <v>82</v>
      </c>
      <c r="B108" s="11" t="s">
        <v>83</v>
      </c>
      <c r="C108" s="12"/>
      <c r="D108" s="57">
        <f>SUM(D109)</f>
        <v>24.7</v>
      </c>
      <c r="E108" s="57">
        <f>SUM(E109)</f>
        <v>24.7</v>
      </c>
      <c r="F108" s="57">
        <f>SUM(F109)</f>
        <v>0.9</v>
      </c>
      <c r="G108" s="13">
        <f>SUM(G109)</f>
        <v>0</v>
      </c>
      <c r="H108" s="17"/>
      <c r="I108" s="21"/>
      <c r="J108" s="22"/>
      <c r="K108" s="23"/>
      <c r="L108" s="23"/>
      <c r="M108" s="23"/>
      <c r="N108" s="23"/>
    </row>
    <row r="109" spans="1:14" ht="15" customHeight="1" outlineLevel="1" x14ac:dyDescent="0.2">
      <c r="A109" s="154"/>
      <c r="B109" s="8" t="s">
        <v>337</v>
      </c>
      <c r="C109" s="9"/>
      <c r="D109" s="59">
        <f>SUM(D110:D111)</f>
        <v>24.7</v>
      </c>
      <c r="E109" s="59">
        <f>SUM(E110:E111)</f>
        <v>24.7</v>
      </c>
      <c r="F109" s="59">
        <f>SUM(F110:F111)</f>
        <v>0.9</v>
      </c>
      <c r="G109" s="10"/>
      <c r="H109" s="17"/>
      <c r="I109" s="18"/>
      <c r="J109" s="19"/>
      <c r="K109" s="20"/>
      <c r="L109" s="20"/>
      <c r="M109" s="20"/>
      <c r="N109" s="20"/>
    </row>
    <row r="110" spans="1:14" ht="12.75" customHeight="1" outlineLevel="1" x14ac:dyDescent="0.2">
      <c r="A110" s="154"/>
      <c r="B110" s="71" t="s">
        <v>37</v>
      </c>
      <c r="C110" s="15" t="s">
        <v>35</v>
      </c>
      <c r="D110" s="70">
        <f>SUM(G110+E110)</f>
        <v>1.3</v>
      </c>
      <c r="E110" s="70">
        <v>1.3</v>
      </c>
      <c r="F110" s="70">
        <v>0.9</v>
      </c>
      <c r="G110" s="16"/>
      <c r="H110" s="17"/>
      <c r="I110" s="21"/>
      <c r="J110" s="22"/>
      <c r="K110" s="23"/>
      <c r="L110" s="23"/>
      <c r="M110" s="23"/>
      <c r="N110" s="23"/>
    </row>
    <row r="111" spans="1:14" ht="12.75" customHeight="1" outlineLevel="1" x14ac:dyDescent="0.2">
      <c r="A111" s="154"/>
      <c r="B111" s="71" t="s">
        <v>77</v>
      </c>
      <c r="C111" s="15" t="s">
        <v>46</v>
      </c>
      <c r="D111" s="70">
        <f>SUM(G111+E111)</f>
        <v>23.4</v>
      </c>
      <c r="E111" s="70">
        <v>23.4</v>
      </c>
      <c r="F111" s="16"/>
      <c r="G111" s="16"/>
      <c r="H111" s="17"/>
      <c r="I111" s="21"/>
      <c r="J111" s="22"/>
      <c r="K111" s="23"/>
      <c r="L111" s="23"/>
      <c r="M111" s="23"/>
      <c r="N111" s="23"/>
    </row>
    <row r="112" spans="1:14" ht="15" customHeight="1" outlineLevel="1" x14ac:dyDescent="0.2">
      <c r="A112" s="154" t="s">
        <v>84</v>
      </c>
      <c r="B112" s="24" t="s">
        <v>86</v>
      </c>
      <c r="C112" s="12"/>
      <c r="D112" s="57">
        <f>SUM(D113)</f>
        <v>27</v>
      </c>
      <c r="E112" s="57">
        <f>SUM(E113)</f>
        <v>27</v>
      </c>
      <c r="F112" s="57">
        <f>SUM(F113)</f>
        <v>0.3</v>
      </c>
      <c r="G112" s="13">
        <f>SUM(G113)</f>
        <v>0</v>
      </c>
      <c r="H112" s="17"/>
      <c r="I112" s="21"/>
      <c r="J112" s="22"/>
      <c r="K112" s="23"/>
      <c r="L112" s="23"/>
      <c r="M112" s="23"/>
      <c r="N112" s="23"/>
    </row>
    <row r="113" spans="1:14" ht="15" customHeight="1" outlineLevel="1" x14ac:dyDescent="0.2">
      <c r="A113" s="154"/>
      <c r="B113" s="8" t="s">
        <v>337</v>
      </c>
      <c r="C113" s="9"/>
      <c r="D113" s="59">
        <f>SUM(D114:D115)</f>
        <v>27</v>
      </c>
      <c r="E113" s="59">
        <f>SUM(E114:E115)</f>
        <v>27</v>
      </c>
      <c r="F113" s="59">
        <f>SUM(F114:F115)</f>
        <v>0.3</v>
      </c>
      <c r="G113" s="10"/>
      <c r="H113" s="17"/>
      <c r="I113" s="21"/>
      <c r="J113" s="22"/>
      <c r="K113" s="23"/>
      <c r="L113" s="23"/>
      <c r="M113" s="23"/>
      <c r="N113" s="23"/>
    </row>
    <row r="114" spans="1:14" ht="12.75" customHeight="1" outlineLevel="1" x14ac:dyDescent="0.2">
      <c r="A114" s="154"/>
      <c r="B114" s="71" t="s">
        <v>37</v>
      </c>
      <c r="C114" s="15" t="s">
        <v>35</v>
      </c>
      <c r="D114" s="70">
        <f>SUM(G114+E114)</f>
        <v>0.5</v>
      </c>
      <c r="E114" s="70">
        <v>0.5</v>
      </c>
      <c r="F114" s="70">
        <v>0.3</v>
      </c>
      <c r="G114" s="16"/>
      <c r="H114" s="17"/>
      <c r="I114" s="18"/>
      <c r="J114" s="19"/>
      <c r="K114" s="20"/>
      <c r="L114" s="20"/>
      <c r="M114" s="20"/>
      <c r="N114" s="20"/>
    </row>
    <row r="115" spans="1:14" ht="12.75" customHeight="1" outlineLevel="1" x14ac:dyDescent="0.2">
      <c r="A115" s="154"/>
      <c r="B115" s="71" t="s">
        <v>77</v>
      </c>
      <c r="C115" s="15" t="s">
        <v>46</v>
      </c>
      <c r="D115" s="70">
        <f>SUM(G115+E115)</f>
        <v>26.5</v>
      </c>
      <c r="E115" s="70">
        <v>26.5</v>
      </c>
      <c r="F115" s="16"/>
      <c r="G115" s="16"/>
      <c r="H115" s="17"/>
      <c r="I115" s="21"/>
      <c r="J115" s="22"/>
      <c r="K115" s="23"/>
      <c r="L115" s="23"/>
      <c r="M115" s="23"/>
      <c r="N115" s="23"/>
    </row>
    <row r="116" spans="1:14" ht="15" customHeight="1" outlineLevel="1" x14ac:dyDescent="0.2">
      <c r="A116" s="154" t="s">
        <v>85</v>
      </c>
      <c r="B116" s="11" t="s">
        <v>88</v>
      </c>
      <c r="C116" s="12"/>
      <c r="D116" s="57">
        <f>SUM(D117)</f>
        <v>53.4</v>
      </c>
      <c r="E116" s="57">
        <f>SUM(E117)</f>
        <v>53.4</v>
      </c>
      <c r="F116" s="57">
        <f>SUM(F117)</f>
        <v>0.9</v>
      </c>
      <c r="G116" s="13">
        <f>SUM(G117)</f>
        <v>0</v>
      </c>
      <c r="H116" s="17"/>
      <c r="I116" s="21"/>
      <c r="J116" s="25"/>
      <c r="K116" s="26"/>
      <c r="L116" s="27"/>
      <c r="M116" s="27"/>
      <c r="N116" s="23"/>
    </row>
    <row r="117" spans="1:14" ht="15" customHeight="1" outlineLevel="1" x14ac:dyDescent="0.2">
      <c r="A117" s="154"/>
      <c r="B117" s="8" t="s">
        <v>337</v>
      </c>
      <c r="C117" s="9"/>
      <c r="D117" s="59">
        <f>SUM(D118:D119)</f>
        <v>53.4</v>
      </c>
      <c r="E117" s="59">
        <f>SUM(E118:E119)</f>
        <v>53.4</v>
      </c>
      <c r="F117" s="59">
        <f>SUM(F118:F119)</f>
        <v>0.9</v>
      </c>
      <c r="G117" s="10"/>
      <c r="H117" s="17"/>
      <c r="I117" s="21"/>
      <c r="J117" s="25"/>
      <c r="K117" s="26"/>
      <c r="L117" s="28"/>
      <c r="M117" s="28"/>
      <c r="N117" s="23"/>
    </row>
    <row r="118" spans="1:14" ht="12.75" customHeight="1" outlineLevel="1" x14ac:dyDescent="0.2">
      <c r="A118" s="154"/>
      <c r="B118" s="71" t="s">
        <v>37</v>
      </c>
      <c r="C118" s="15" t="s">
        <v>35</v>
      </c>
      <c r="D118" s="70">
        <f>SUM(G118+E118)</f>
        <v>1.3</v>
      </c>
      <c r="E118" s="70">
        <v>1.3</v>
      </c>
      <c r="F118" s="70">
        <v>0.9</v>
      </c>
      <c r="G118" s="10"/>
      <c r="H118" s="17"/>
      <c r="I118" s="21"/>
      <c r="J118" s="25"/>
      <c r="K118" s="26"/>
      <c r="L118" s="27"/>
      <c r="M118" s="27"/>
      <c r="N118" s="23"/>
    </row>
    <row r="119" spans="1:14" ht="12.75" customHeight="1" outlineLevel="1" x14ac:dyDescent="0.2">
      <c r="A119" s="154"/>
      <c r="B119" s="71" t="s">
        <v>77</v>
      </c>
      <c r="C119" s="15" t="s">
        <v>46</v>
      </c>
      <c r="D119" s="70">
        <f>SUM(G119+E119)</f>
        <v>52.1</v>
      </c>
      <c r="E119" s="70">
        <v>52.1</v>
      </c>
      <c r="F119" s="10"/>
      <c r="G119" s="10"/>
      <c r="H119" s="17"/>
      <c r="I119" s="18"/>
      <c r="J119" s="25"/>
      <c r="K119" s="26"/>
      <c r="L119" s="28"/>
      <c r="M119" s="28"/>
      <c r="N119" s="20"/>
    </row>
    <row r="120" spans="1:14" ht="15" customHeight="1" outlineLevel="1" x14ac:dyDescent="0.2">
      <c r="A120" s="154" t="s">
        <v>87</v>
      </c>
      <c r="B120" s="11" t="s">
        <v>90</v>
      </c>
      <c r="C120" s="12"/>
      <c r="D120" s="57">
        <f>SUM(D121)</f>
        <v>27.1</v>
      </c>
      <c r="E120" s="57">
        <f>SUM(E121)</f>
        <v>27.1</v>
      </c>
      <c r="F120" s="57">
        <f>SUM(F121)</f>
        <v>0.9</v>
      </c>
      <c r="G120" s="13">
        <f>SUM(G121)</f>
        <v>0</v>
      </c>
      <c r="H120" s="17"/>
      <c r="I120" s="21"/>
      <c r="J120" s="25"/>
      <c r="K120" s="26"/>
      <c r="L120" s="27"/>
      <c r="M120" s="27"/>
      <c r="N120" s="23"/>
    </row>
    <row r="121" spans="1:14" ht="15" customHeight="1" outlineLevel="1" x14ac:dyDescent="0.2">
      <c r="A121" s="154"/>
      <c r="B121" s="8" t="s">
        <v>337</v>
      </c>
      <c r="C121" s="9"/>
      <c r="D121" s="59">
        <f>SUM(D122:D123)</f>
        <v>27.1</v>
      </c>
      <c r="E121" s="59">
        <f>SUM(E122:E123)</f>
        <v>27.1</v>
      </c>
      <c r="F121" s="59">
        <f>SUM(F122:F123)</f>
        <v>0.9</v>
      </c>
      <c r="G121" s="10"/>
      <c r="H121" s="17"/>
      <c r="I121" s="21"/>
      <c r="J121" s="25"/>
      <c r="K121" s="26"/>
      <c r="L121" s="27"/>
      <c r="M121" s="27"/>
      <c r="N121" s="23"/>
    </row>
    <row r="122" spans="1:14" ht="12.75" customHeight="1" outlineLevel="1" x14ac:dyDescent="0.2">
      <c r="A122" s="154"/>
      <c r="B122" s="71" t="s">
        <v>37</v>
      </c>
      <c r="C122" s="15" t="s">
        <v>35</v>
      </c>
      <c r="D122" s="70">
        <f>SUM(G122+E122)</f>
        <v>1.3</v>
      </c>
      <c r="E122" s="70">
        <v>1.3</v>
      </c>
      <c r="F122" s="70">
        <v>0.9</v>
      </c>
      <c r="G122" s="16"/>
      <c r="H122" s="17"/>
      <c r="I122" s="21"/>
      <c r="J122" s="25"/>
      <c r="K122" s="26"/>
      <c r="L122" s="27"/>
      <c r="M122" s="27"/>
      <c r="N122" s="23"/>
    </row>
    <row r="123" spans="1:14" ht="12.75" customHeight="1" outlineLevel="1" x14ac:dyDescent="0.2">
      <c r="A123" s="154"/>
      <c r="B123" s="71" t="s">
        <v>77</v>
      </c>
      <c r="C123" s="15" t="s">
        <v>46</v>
      </c>
      <c r="D123" s="70">
        <f>SUM(G123+E123)</f>
        <v>25.8</v>
      </c>
      <c r="E123" s="70">
        <v>25.8</v>
      </c>
      <c r="F123" s="16"/>
      <c r="G123" s="16"/>
      <c r="H123" s="27"/>
      <c r="I123" s="27"/>
      <c r="J123" s="25"/>
      <c r="K123" s="26"/>
      <c r="L123" s="27"/>
      <c r="M123" s="27"/>
      <c r="N123" s="27"/>
    </row>
    <row r="124" spans="1:14" ht="15" customHeight="1" outlineLevel="1" x14ac:dyDescent="0.2">
      <c r="A124" s="160" t="s">
        <v>89</v>
      </c>
      <c r="B124" s="11" t="s">
        <v>92</v>
      </c>
      <c r="C124" s="12"/>
      <c r="D124" s="57">
        <f>SUM(D125)</f>
        <v>30.5</v>
      </c>
      <c r="E124" s="57">
        <f>SUM(E125)</f>
        <v>30.5</v>
      </c>
      <c r="F124" s="57">
        <f>SUM(F125)</f>
        <v>0.9</v>
      </c>
      <c r="G124" s="13">
        <f>SUM(G125)</f>
        <v>0</v>
      </c>
      <c r="J124" s="25"/>
      <c r="K124" s="26"/>
      <c r="L124" s="27"/>
      <c r="M124" s="27"/>
    </row>
    <row r="125" spans="1:14" ht="15" customHeight="1" outlineLevel="1" x14ac:dyDescent="0.2">
      <c r="A125" s="160"/>
      <c r="B125" s="8" t="s">
        <v>337</v>
      </c>
      <c r="C125" s="9"/>
      <c r="D125" s="59">
        <f>SUM(D126:D127)</f>
        <v>30.5</v>
      </c>
      <c r="E125" s="59">
        <f>SUM(E126:E127)</f>
        <v>30.5</v>
      </c>
      <c r="F125" s="59">
        <f>SUM(F126:F127)</f>
        <v>0.9</v>
      </c>
      <c r="G125" s="10"/>
      <c r="J125" s="25"/>
      <c r="K125" s="26"/>
      <c r="L125" s="27"/>
      <c r="M125" s="27"/>
    </row>
    <row r="126" spans="1:14" ht="12.75" customHeight="1" outlineLevel="1" x14ac:dyDescent="0.2">
      <c r="A126" s="160"/>
      <c r="B126" s="71" t="s">
        <v>37</v>
      </c>
      <c r="C126" s="15" t="s">
        <v>35</v>
      </c>
      <c r="D126" s="70">
        <f>SUM(G126+E126)</f>
        <v>1.3</v>
      </c>
      <c r="E126" s="70">
        <v>1.3</v>
      </c>
      <c r="F126" s="70">
        <v>0.9</v>
      </c>
      <c r="G126" s="10"/>
      <c r="J126" s="25"/>
      <c r="K126" s="26"/>
      <c r="L126" s="27"/>
      <c r="M126" s="27"/>
    </row>
    <row r="127" spans="1:14" ht="12.75" customHeight="1" outlineLevel="1" x14ac:dyDescent="0.2">
      <c r="A127" s="160"/>
      <c r="B127" s="71" t="s">
        <v>77</v>
      </c>
      <c r="C127" s="15" t="s">
        <v>46</v>
      </c>
      <c r="D127" s="70">
        <f>SUM(G127+E127)</f>
        <v>29.2</v>
      </c>
      <c r="E127" s="70">
        <v>29.2</v>
      </c>
      <c r="F127" s="10"/>
      <c r="G127" s="10"/>
      <c r="J127" s="25"/>
      <c r="K127" s="26"/>
      <c r="L127" s="27"/>
      <c r="M127" s="27"/>
    </row>
    <row r="128" spans="1:14" ht="15" customHeight="1" outlineLevel="1" x14ac:dyDescent="0.2">
      <c r="A128" s="154" t="s">
        <v>91</v>
      </c>
      <c r="B128" s="11" t="s">
        <v>94</v>
      </c>
      <c r="C128" s="12"/>
      <c r="D128" s="57">
        <f>SUM(D129)</f>
        <v>10.3</v>
      </c>
      <c r="E128" s="57">
        <f>SUM(E129)</f>
        <v>10.3</v>
      </c>
      <c r="F128" s="57">
        <f>SUM(F129)</f>
        <v>0.9</v>
      </c>
      <c r="G128" s="13">
        <f>SUM(G129)</f>
        <v>0</v>
      </c>
      <c r="J128" s="25"/>
      <c r="K128" s="26"/>
      <c r="L128" s="28"/>
      <c r="M128" s="28"/>
    </row>
    <row r="129" spans="1:14" ht="15" customHeight="1" outlineLevel="1" x14ac:dyDescent="0.2">
      <c r="A129" s="154"/>
      <c r="B129" s="8" t="s">
        <v>337</v>
      </c>
      <c r="C129" s="9"/>
      <c r="D129" s="59">
        <f>SUM(D130:D131)</f>
        <v>10.3</v>
      </c>
      <c r="E129" s="59">
        <f>SUM(E130:E131)</f>
        <v>10.3</v>
      </c>
      <c r="F129" s="59">
        <f>SUM(F130:F131)</f>
        <v>0.9</v>
      </c>
      <c r="G129" s="10"/>
      <c r="J129" s="25"/>
      <c r="K129" s="26"/>
      <c r="L129" s="28"/>
      <c r="M129" s="28"/>
    </row>
    <row r="130" spans="1:14" ht="12.75" customHeight="1" outlineLevel="1" x14ac:dyDescent="0.2">
      <c r="A130" s="154"/>
      <c r="B130" s="71" t="s">
        <v>37</v>
      </c>
      <c r="C130" s="15" t="s">
        <v>35</v>
      </c>
      <c r="D130" s="70">
        <f>SUM(G130+E130)</f>
        <v>1.3</v>
      </c>
      <c r="E130" s="70">
        <v>1.3</v>
      </c>
      <c r="F130" s="70">
        <v>0.9</v>
      </c>
      <c r="G130" s="10"/>
      <c r="J130" s="25"/>
      <c r="K130" s="26"/>
      <c r="L130" s="28"/>
      <c r="M130" s="28"/>
    </row>
    <row r="131" spans="1:14" ht="12.75" customHeight="1" outlineLevel="1" x14ac:dyDescent="0.2">
      <c r="A131" s="154"/>
      <c r="B131" s="71" t="s">
        <v>77</v>
      </c>
      <c r="C131" s="15" t="s">
        <v>46</v>
      </c>
      <c r="D131" s="70">
        <f>SUM(G131+E131)</f>
        <v>9</v>
      </c>
      <c r="E131" s="70">
        <v>9</v>
      </c>
      <c r="F131" s="10"/>
      <c r="G131" s="10"/>
      <c r="J131" s="25"/>
      <c r="K131" s="26"/>
      <c r="L131" s="28"/>
      <c r="M131" s="28"/>
    </row>
    <row r="132" spans="1:14" ht="15" customHeight="1" outlineLevel="1" x14ac:dyDescent="0.2">
      <c r="A132" s="154" t="s">
        <v>93</v>
      </c>
      <c r="B132" s="11" t="s">
        <v>96</v>
      </c>
      <c r="C132" s="12"/>
      <c r="D132" s="57">
        <f>SUM(D133)</f>
        <v>10.1</v>
      </c>
      <c r="E132" s="57">
        <f>SUM(E133)</f>
        <v>10.1</v>
      </c>
      <c r="F132" s="13">
        <f>SUM(F133)</f>
        <v>0</v>
      </c>
      <c r="G132" s="13">
        <f>SUM(G133)</f>
        <v>0</v>
      </c>
      <c r="J132" s="25"/>
      <c r="K132" s="26"/>
      <c r="L132" s="28"/>
      <c r="M132" s="28"/>
    </row>
    <row r="133" spans="1:14" ht="15" customHeight="1" outlineLevel="1" x14ac:dyDescent="0.2">
      <c r="A133" s="154"/>
      <c r="B133" s="8" t="s">
        <v>336</v>
      </c>
      <c r="C133" s="9"/>
      <c r="D133" s="59">
        <f>SUM(D134:D134)</f>
        <v>10.1</v>
      </c>
      <c r="E133" s="59">
        <f>SUM(E134:E134)</f>
        <v>10.1</v>
      </c>
      <c r="F133" s="10">
        <f>SUM(F134:F134)</f>
        <v>0</v>
      </c>
      <c r="G133" s="10"/>
      <c r="J133" s="25"/>
      <c r="K133" s="26"/>
      <c r="L133" s="28"/>
      <c r="M133" s="28"/>
    </row>
    <row r="134" spans="1:14" ht="12.75" customHeight="1" outlineLevel="1" x14ac:dyDescent="0.2">
      <c r="A134" s="154"/>
      <c r="B134" s="71" t="s">
        <v>77</v>
      </c>
      <c r="C134" s="15" t="s">
        <v>46</v>
      </c>
      <c r="D134" s="70">
        <f>SUM(G134+E134)</f>
        <v>10.1</v>
      </c>
      <c r="E134" s="70">
        <v>10.1</v>
      </c>
      <c r="F134" s="10"/>
      <c r="G134" s="10"/>
      <c r="J134" s="25"/>
      <c r="K134" s="26"/>
      <c r="L134" s="28"/>
      <c r="M134" s="28"/>
    </row>
    <row r="135" spans="1:14" ht="15" customHeight="1" outlineLevel="1" x14ac:dyDescent="0.2">
      <c r="A135" s="154" t="s">
        <v>95</v>
      </c>
      <c r="B135" s="11" t="s">
        <v>98</v>
      </c>
      <c r="C135" s="12"/>
      <c r="D135" s="57">
        <f>SUM(D136)</f>
        <v>5.8</v>
      </c>
      <c r="E135" s="57">
        <f>SUM(E136)</f>
        <v>5.8</v>
      </c>
      <c r="F135" s="13">
        <f>SUM(F136)</f>
        <v>0</v>
      </c>
      <c r="G135" s="13">
        <f>SUM(G136)</f>
        <v>0</v>
      </c>
      <c r="J135" s="25"/>
      <c r="K135" s="26"/>
      <c r="L135" s="28"/>
      <c r="M135" s="28"/>
    </row>
    <row r="136" spans="1:14" ht="15" customHeight="1" outlineLevel="1" x14ac:dyDescent="0.2">
      <c r="A136" s="154"/>
      <c r="B136" s="8" t="s">
        <v>336</v>
      </c>
      <c r="C136" s="9"/>
      <c r="D136" s="59">
        <f>SUM(D137:D137)</f>
        <v>5.8</v>
      </c>
      <c r="E136" s="59">
        <f>SUM(E137:E137)</f>
        <v>5.8</v>
      </c>
      <c r="F136" s="10">
        <f>SUM(F137:F137)</f>
        <v>0</v>
      </c>
      <c r="G136" s="10"/>
      <c r="J136" s="25"/>
      <c r="K136" s="26"/>
      <c r="L136" s="28"/>
      <c r="M136" s="28"/>
    </row>
    <row r="137" spans="1:14" ht="12.75" customHeight="1" outlineLevel="1" x14ac:dyDescent="0.2">
      <c r="A137" s="154"/>
      <c r="B137" s="71" t="s">
        <v>77</v>
      </c>
      <c r="C137" s="15" t="s">
        <v>46</v>
      </c>
      <c r="D137" s="70">
        <f>SUM(G137+E137)</f>
        <v>5.8</v>
      </c>
      <c r="E137" s="70">
        <v>5.8</v>
      </c>
      <c r="F137" s="16"/>
      <c r="G137" s="16"/>
      <c r="J137" s="25"/>
      <c r="K137" s="26"/>
      <c r="L137" s="28"/>
      <c r="M137" s="28"/>
    </row>
    <row r="138" spans="1:14" ht="15" customHeight="1" outlineLevel="1" x14ac:dyDescent="0.2">
      <c r="A138" s="154" t="s">
        <v>97</v>
      </c>
      <c r="B138" s="11" t="s">
        <v>100</v>
      </c>
      <c r="C138" s="12"/>
      <c r="D138" s="57">
        <f>SUM(D139)</f>
        <v>13.8</v>
      </c>
      <c r="E138" s="57">
        <f>SUM(E139)</f>
        <v>13.8</v>
      </c>
      <c r="F138" s="57">
        <f>SUM(F139)</f>
        <v>0.9</v>
      </c>
      <c r="G138" s="13">
        <f>SUM(G139)</f>
        <v>0</v>
      </c>
      <c r="J138" s="25"/>
      <c r="K138" s="26"/>
      <c r="L138" s="28"/>
      <c r="M138" s="28"/>
    </row>
    <row r="139" spans="1:14" ht="15" customHeight="1" outlineLevel="1" x14ac:dyDescent="0.2">
      <c r="A139" s="154"/>
      <c r="B139" s="8" t="s">
        <v>337</v>
      </c>
      <c r="C139" s="9"/>
      <c r="D139" s="59">
        <f>SUM(D140:D141)</f>
        <v>13.8</v>
      </c>
      <c r="E139" s="59">
        <f>SUM(E140:E141)</f>
        <v>13.8</v>
      </c>
      <c r="F139" s="59">
        <f>SUM(F140:F141)</f>
        <v>0.9</v>
      </c>
      <c r="G139" s="10"/>
      <c r="J139" s="25"/>
      <c r="K139" s="26"/>
      <c r="L139" s="27"/>
      <c r="M139" s="27"/>
    </row>
    <row r="140" spans="1:14" ht="12.75" customHeight="1" outlineLevel="1" x14ac:dyDescent="0.2">
      <c r="A140" s="154"/>
      <c r="B140" s="71" t="s">
        <v>37</v>
      </c>
      <c r="C140" s="15" t="s">
        <v>35</v>
      </c>
      <c r="D140" s="70">
        <f>SUM(G140+E140)</f>
        <v>1.3</v>
      </c>
      <c r="E140" s="70">
        <v>1.3</v>
      </c>
      <c r="F140" s="70">
        <v>0.9</v>
      </c>
      <c r="G140" s="10"/>
      <c r="J140" s="25"/>
      <c r="K140" s="26"/>
      <c r="L140" s="27"/>
      <c r="M140" s="27"/>
    </row>
    <row r="141" spans="1:14" ht="12.75" customHeight="1" outlineLevel="1" x14ac:dyDescent="0.2">
      <c r="A141" s="154"/>
      <c r="B141" s="71" t="s">
        <v>77</v>
      </c>
      <c r="C141" s="15" t="s">
        <v>46</v>
      </c>
      <c r="D141" s="70">
        <f>SUM(G141+E141)</f>
        <v>12.5</v>
      </c>
      <c r="E141" s="70">
        <v>12.5</v>
      </c>
      <c r="F141" s="10"/>
      <c r="G141" s="10"/>
      <c r="J141" s="25"/>
      <c r="K141" s="26"/>
      <c r="L141" s="27"/>
      <c r="M141" s="27"/>
    </row>
    <row r="142" spans="1:14" ht="15" customHeight="1" outlineLevel="1" x14ac:dyDescent="0.2">
      <c r="A142" s="154" t="s">
        <v>99</v>
      </c>
      <c r="B142" s="11" t="s">
        <v>327</v>
      </c>
      <c r="C142" s="12"/>
      <c r="D142" s="57">
        <f>SUM(D143)</f>
        <v>24.400000000000002</v>
      </c>
      <c r="E142" s="57">
        <f>SUM(E143)</f>
        <v>24.400000000000002</v>
      </c>
      <c r="F142" s="57">
        <f>SUM(F143)</f>
        <v>0.9</v>
      </c>
      <c r="G142" s="13">
        <f>SUM(G143)</f>
        <v>0</v>
      </c>
      <c r="I142" s="27"/>
      <c r="J142" s="25"/>
      <c r="K142" s="26"/>
      <c r="L142" s="27"/>
      <c r="M142" s="27"/>
      <c r="N142" s="27"/>
    </row>
    <row r="143" spans="1:14" ht="15" customHeight="1" outlineLevel="1" x14ac:dyDescent="0.2">
      <c r="A143" s="154"/>
      <c r="B143" s="8" t="s">
        <v>337</v>
      </c>
      <c r="C143" s="9"/>
      <c r="D143" s="59">
        <f>SUM(D144:D145)</f>
        <v>24.400000000000002</v>
      </c>
      <c r="E143" s="59">
        <f>SUM(E144:E145)</f>
        <v>24.400000000000002</v>
      </c>
      <c r="F143" s="59">
        <f>SUM(F144:F145)</f>
        <v>0.9</v>
      </c>
      <c r="G143" s="10"/>
      <c r="I143" s="27"/>
      <c r="J143" s="25"/>
      <c r="K143" s="26"/>
      <c r="L143" s="27"/>
      <c r="M143" s="27"/>
      <c r="N143" s="27"/>
    </row>
    <row r="144" spans="1:14" ht="12.75" customHeight="1" outlineLevel="1" x14ac:dyDescent="0.2">
      <c r="A144" s="154"/>
      <c r="B144" s="71" t="s">
        <v>37</v>
      </c>
      <c r="C144" s="15" t="s">
        <v>35</v>
      </c>
      <c r="D144" s="70">
        <f>SUM(G144+E144)</f>
        <v>1.3</v>
      </c>
      <c r="E144" s="70">
        <v>1.3</v>
      </c>
      <c r="F144" s="70">
        <v>0.9</v>
      </c>
      <c r="G144" s="16"/>
      <c r="I144" s="27"/>
      <c r="J144" s="25"/>
      <c r="K144" s="26"/>
      <c r="L144" s="27"/>
      <c r="M144" s="27"/>
      <c r="N144" s="27"/>
    </row>
    <row r="145" spans="1:14" ht="12.75" customHeight="1" outlineLevel="1" x14ac:dyDescent="0.2">
      <c r="A145" s="154"/>
      <c r="B145" s="71" t="s">
        <v>77</v>
      </c>
      <c r="C145" s="15" t="s">
        <v>46</v>
      </c>
      <c r="D145" s="70">
        <f>SUM(G145+E145)</f>
        <v>23.1</v>
      </c>
      <c r="E145" s="70">
        <v>23.1</v>
      </c>
      <c r="F145" s="16"/>
      <c r="G145" s="16"/>
      <c r="I145" s="27"/>
      <c r="J145" s="25"/>
      <c r="K145" s="26"/>
      <c r="L145" s="27"/>
      <c r="M145" s="27"/>
      <c r="N145" s="27"/>
    </row>
    <row r="146" spans="1:14" ht="15" customHeight="1" outlineLevel="1" x14ac:dyDescent="0.2">
      <c r="A146" s="160" t="s">
        <v>101</v>
      </c>
      <c r="B146" s="11" t="s">
        <v>103</v>
      </c>
      <c r="C146" s="12"/>
      <c r="D146" s="57">
        <f>SUM(D147)</f>
        <v>14.600000000000001</v>
      </c>
      <c r="E146" s="57">
        <f>SUM(E147)</f>
        <v>14.600000000000001</v>
      </c>
      <c r="F146" s="57">
        <f>SUM(F147)</f>
        <v>0.9</v>
      </c>
      <c r="G146" s="13">
        <f>SUM(G147)</f>
        <v>0</v>
      </c>
      <c r="I146" s="27"/>
      <c r="J146" s="25"/>
      <c r="K146" s="26"/>
      <c r="L146" s="27"/>
      <c r="M146" s="27"/>
      <c r="N146" s="27"/>
    </row>
    <row r="147" spans="1:14" ht="15" customHeight="1" outlineLevel="1" x14ac:dyDescent="0.2">
      <c r="A147" s="160"/>
      <c r="B147" s="8" t="s">
        <v>337</v>
      </c>
      <c r="C147" s="9"/>
      <c r="D147" s="59">
        <f>SUM(D148:D149)</f>
        <v>14.600000000000001</v>
      </c>
      <c r="E147" s="59">
        <f>SUM(E148:E149)</f>
        <v>14.600000000000001</v>
      </c>
      <c r="F147" s="59">
        <f>SUM(F148:F149)</f>
        <v>0.9</v>
      </c>
      <c r="G147" s="10"/>
      <c r="I147" s="27"/>
      <c r="J147" s="25"/>
      <c r="K147" s="26"/>
      <c r="L147" s="27"/>
      <c r="M147" s="27"/>
      <c r="N147" s="27"/>
    </row>
    <row r="148" spans="1:14" ht="12.75" customHeight="1" outlineLevel="1" x14ac:dyDescent="0.2">
      <c r="A148" s="160"/>
      <c r="B148" s="71" t="s">
        <v>37</v>
      </c>
      <c r="C148" s="15" t="s">
        <v>35</v>
      </c>
      <c r="D148" s="70">
        <f>SUM(G148+E148)</f>
        <v>1.3</v>
      </c>
      <c r="E148" s="70">
        <v>1.3</v>
      </c>
      <c r="F148" s="70">
        <v>0.9</v>
      </c>
      <c r="G148" s="16"/>
      <c r="I148" s="27"/>
      <c r="J148" s="25"/>
      <c r="K148" s="26"/>
      <c r="L148" s="27"/>
      <c r="M148" s="27"/>
      <c r="N148" s="27"/>
    </row>
    <row r="149" spans="1:14" ht="12.75" customHeight="1" outlineLevel="1" x14ac:dyDescent="0.2">
      <c r="A149" s="160"/>
      <c r="B149" s="71" t="s">
        <v>77</v>
      </c>
      <c r="C149" s="15" t="s">
        <v>46</v>
      </c>
      <c r="D149" s="70">
        <f>SUM(G149+E149)</f>
        <v>13.3</v>
      </c>
      <c r="E149" s="70">
        <v>13.3</v>
      </c>
      <c r="F149" s="16"/>
      <c r="G149" s="16"/>
      <c r="I149" s="27"/>
      <c r="J149" s="25"/>
      <c r="K149" s="26"/>
      <c r="L149" s="27"/>
      <c r="M149" s="27"/>
      <c r="N149" s="27"/>
    </row>
    <row r="150" spans="1:14" ht="15" customHeight="1" outlineLevel="1" x14ac:dyDescent="0.2">
      <c r="A150" s="154" t="s">
        <v>102</v>
      </c>
      <c r="B150" s="11" t="s">
        <v>105</v>
      </c>
      <c r="C150" s="12"/>
      <c r="D150" s="57">
        <f>SUM(D151)</f>
        <v>10.200000000000001</v>
      </c>
      <c r="E150" s="57">
        <f>SUM(E151)</f>
        <v>10.200000000000001</v>
      </c>
      <c r="F150" s="57">
        <f>SUM(F151)</f>
        <v>1</v>
      </c>
      <c r="G150" s="13">
        <f>SUM(G151)</f>
        <v>0</v>
      </c>
      <c r="I150" s="27"/>
      <c r="J150" s="25"/>
      <c r="K150" s="26"/>
      <c r="L150" s="28"/>
      <c r="M150" s="28"/>
      <c r="N150" s="27"/>
    </row>
    <row r="151" spans="1:14" ht="15" customHeight="1" outlineLevel="1" x14ac:dyDescent="0.2">
      <c r="A151" s="154"/>
      <c r="B151" s="8" t="s">
        <v>337</v>
      </c>
      <c r="C151" s="9"/>
      <c r="D151" s="59">
        <f>SUM(D152:D153)</f>
        <v>10.200000000000001</v>
      </c>
      <c r="E151" s="59">
        <f>SUM(E152:E153)</f>
        <v>10.200000000000001</v>
      </c>
      <c r="F151" s="59">
        <f>SUM(F152:F153)</f>
        <v>1</v>
      </c>
      <c r="G151" s="10"/>
      <c r="I151" s="27"/>
      <c r="J151" s="25"/>
      <c r="K151" s="26"/>
      <c r="L151" s="28"/>
      <c r="M151" s="28"/>
      <c r="N151" s="27"/>
    </row>
    <row r="152" spans="1:14" ht="12.75" customHeight="1" outlineLevel="1" x14ac:dyDescent="0.2">
      <c r="A152" s="154"/>
      <c r="B152" s="71" t="s">
        <v>37</v>
      </c>
      <c r="C152" s="15" t="s">
        <v>35</v>
      </c>
      <c r="D152" s="70">
        <f>SUM(G152+E152)</f>
        <v>1.4</v>
      </c>
      <c r="E152" s="70">
        <v>1.4</v>
      </c>
      <c r="F152" s="70">
        <v>1</v>
      </c>
      <c r="G152" s="16"/>
      <c r="I152" s="27"/>
      <c r="J152" s="25"/>
      <c r="K152" s="26"/>
      <c r="L152" s="28"/>
      <c r="M152" s="28"/>
      <c r="N152" s="27"/>
    </row>
    <row r="153" spans="1:14" ht="12.75" customHeight="1" outlineLevel="1" x14ac:dyDescent="0.2">
      <c r="A153" s="154"/>
      <c r="B153" s="71" t="s">
        <v>77</v>
      </c>
      <c r="C153" s="15" t="s">
        <v>46</v>
      </c>
      <c r="D153" s="70">
        <f>SUM(G153+E153)</f>
        <v>8.8000000000000007</v>
      </c>
      <c r="E153" s="70">
        <v>8.8000000000000007</v>
      </c>
      <c r="F153" s="16"/>
      <c r="G153" s="16"/>
      <c r="I153" s="27"/>
      <c r="J153" s="25"/>
      <c r="K153" s="26"/>
      <c r="L153" s="28"/>
      <c r="M153" s="28"/>
      <c r="N153" s="27"/>
    </row>
    <row r="154" spans="1:14" ht="12.75" customHeight="1" outlineLevel="1" x14ac:dyDescent="0.2">
      <c r="A154" s="154" t="s">
        <v>104</v>
      </c>
      <c r="B154" s="11" t="s">
        <v>107</v>
      </c>
      <c r="C154" s="12"/>
      <c r="D154" s="57">
        <f>SUM(D155)</f>
        <v>15.8</v>
      </c>
      <c r="E154" s="57">
        <f>SUM(E155)</f>
        <v>15.8</v>
      </c>
      <c r="F154" s="57">
        <f>SUM(F155)</f>
        <v>0.6</v>
      </c>
      <c r="G154" s="13">
        <f>SUM(G155)</f>
        <v>0</v>
      </c>
      <c r="I154" s="27"/>
      <c r="J154" s="25"/>
      <c r="K154" s="26"/>
      <c r="L154" s="28"/>
      <c r="M154" s="28"/>
      <c r="N154" s="27"/>
    </row>
    <row r="155" spans="1:14" ht="15" customHeight="1" outlineLevel="1" x14ac:dyDescent="0.2">
      <c r="A155" s="154"/>
      <c r="B155" s="8" t="s">
        <v>336</v>
      </c>
      <c r="C155" s="9"/>
      <c r="D155" s="59">
        <f>SUM(D156:D157)</f>
        <v>15.8</v>
      </c>
      <c r="E155" s="59">
        <f>SUM(E156:E157)</f>
        <v>15.8</v>
      </c>
      <c r="F155" s="59">
        <f>SUM(F156:F157)</f>
        <v>0.6</v>
      </c>
      <c r="G155" s="10"/>
      <c r="I155" s="27"/>
      <c r="J155" s="25"/>
      <c r="K155" s="26"/>
      <c r="L155" s="28"/>
      <c r="M155" s="28"/>
      <c r="N155" s="27"/>
    </row>
    <row r="156" spans="1:14" ht="12.75" customHeight="1" outlineLevel="1" x14ac:dyDescent="0.2">
      <c r="A156" s="154"/>
      <c r="B156" s="71" t="s">
        <v>37</v>
      </c>
      <c r="C156" s="15" t="s">
        <v>35</v>
      </c>
      <c r="D156" s="70">
        <f>SUM(G156+E156)</f>
        <v>0.9</v>
      </c>
      <c r="E156" s="70">
        <v>0.9</v>
      </c>
      <c r="F156" s="70">
        <v>0.6</v>
      </c>
      <c r="G156" s="16"/>
      <c r="I156" s="27"/>
      <c r="J156" s="25"/>
      <c r="K156" s="26"/>
      <c r="L156" s="28"/>
      <c r="M156" s="28"/>
      <c r="N156" s="27"/>
    </row>
    <row r="157" spans="1:14" ht="12.75" customHeight="1" outlineLevel="1" x14ac:dyDescent="0.2">
      <c r="A157" s="154"/>
      <c r="B157" s="71" t="s">
        <v>77</v>
      </c>
      <c r="C157" s="15" t="s">
        <v>46</v>
      </c>
      <c r="D157" s="70">
        <f>SUM(G157+E157)</f>
        <v>14.9</v>
      </c>
      <c r="E157" s="70">
        <v>14.9</v>
      </c>
      <c r="F157" s="16"/>
      <c r="G157" s="16"/>
      <c r="I157" s="27"/>
      <c r="J157" s="25"/>
      <c r="K157" s="26"/>
      <c r="L157" s="28"/>
      <c r="M157" s="28"/>
      <c r="N157" s="27"/>
    </row>
    <row r="158" spans="1:14" ht="15" customHeight="1" outlineLevel="1" x14ac:dyDescent="0.2">
      <c r="A158" s="160" t="s">
        <v>106</v>
      </c>
      <c r="B158" s="11" t="s">
        <v>109</v>
      </c>
      <c r="C158" s="12"/>
      <c r="D158" s="57">
        <f>SUM(D159)</f>
        <v>14.8</v>
      </c>
      <c r="E158" s="57">
        <f>SUM(E159)</f>
        <v>14.8</v>
      </c>
      <c r="F158" s="57">
        <f>SUM(F159)</f>
        <v>0.9</v>
      </c>
      <c r="G158" s="13">
        <f>SUM(G159)</f>
        <v>0</v>
      </c>
      <c r="I158" s="27"/>
      <c r="J158" s="25"/>
      <c r="K158" s="26"/>
      <c r="L158" s="28"/>
      <c r="M158" s="28"/>
      <c r="N158" s="27"/>
    </row>
    <row r="159" spans="1:14" ht="15" customHeight="1" outlineLevel="1" x14ac:dyDescent="0.2">
      <c r="A159" s="160"/>
      <c r="B159" s="8" t="s">
        <v>337</v>
      </c>
      <c r="C159" s="9"/>
      <c r="D159" s="59">
        <f>SUM(D160:D161)</f>
        <v>14.8</v>
      </c>
      <c r="E159" s="59">
        <f>SUM(E160:E161)</f>
        <v>14.8</v>
      </c>
      <c r="F159" s="59">
        <f>SUM(F160:F161)</f>
        <v>0.9</v>
      </c>
      <c r="G159" s="10"/>
      <c r="I159" s="27"/>
      <c r="J159" s="25"/>
      <c r="K159" s="26"/>
      <c r="L159" s="28"/>
      <c r="M159" s="28"/>
      <c r="N159" s="27"/>
    </row>
    <row r="160" spans="1:14" ht="12.75" customHeight="1" outlineLevel="1" x14ac:dyDescent="0.2">
      <c r="A160" s="160"/>
      <c r="B160" s="71" t="s">
        <v>37</v>
      </c>
      <c r="C160" s="15" t="s">
        <v>35</v>
      </c>
      <c r="D160" s="70">
        <f>SUM(G160+E160)</f>
        <v>1.3</v>
      </c>
      <c r="E160" s="70">
        <v>1.3</v>
      </c>
      <c r="F160" s="70">
        <v>0.9</v>
      </c>
      <c r="G160" s="16"/>
      <c r="I160" s="27"/>
      <c r="J160" s="25"/>
      <c r="K160" s="26"/>
      <c r="L160" s="28"/>
      <c r="M160" s="28"/>
      <c r="N160" s="27"/>
    </row>
    <row r="161" spans="1:14" ht="12.75" customHeight="1" outlineLevel="1" x14ac:dyDescent="0.2">
      <c r="A161" s="160"/>
      <c r="B161" s="71" t="s">
        <v>77</v>
      </c>
      <c r="C161" s="15" t="s">
        <v>46</v>
      </c>
      <c r="D161" s="70">
        <f>SUM(G161+E161)</f>
        <v>13.5</v>
      </c>
      <c r="E161" s="70">
        <v>13.5</v>
      </c>
      <c r="F161" s="16"/>
      <c r="G161" s="16"/>
      <c r="I161" s="27"/>
      <c r="J161" s="25"/>
      <c r="K161" s="26"/>
      <c r="L161" s="28"/>
      <c r="M161" s="28"/>
      <c r="N161" s="27"/>
    </row>
    <row r="162" spans="1:14" ht="15" customHeight="1" outlineLevel="1" x14ac:dyDescent="0.2">
      <c r="A162" s="154" t="s">
        <v>108</v>
      </c>
      <c r="B162" s="11" t="s">
        <v>112</v>
      </c>
      <c r="C162" s="12"/>
      <c r="D162" s="57">
        <f>SUM(D163)</f>
        <v>8</v>
      </c>
      <c r="E162" s="57">
        <f>SUM(E163)</f>
        <v>8</v>
      </c>
      <c r="F162" s="13">
        <f>SUM(F163)</f>
        <v>0</v>
      </c>
      <c r="G162" s="13">
        <f>SUM(G163)</f>
        <v>0</v>
      </c>
      <c r="I162" s="27"/>
      <c r="J162" s="25"/>
      <c r="K162" s="26"/>
      <c r="L162" s="28"/>
      <c r="M162" s="28"/>
      <c r="N162" s="27"/>
    </row>
    <row r="163" spans="1:14" ht="15" customHeight="1" outlineLevel="1" x14ac:dyDescent="0.2">
      <c r="A163" s="154"/>
      <c r="B163" s="8" t="s">
        <v>336</v>
      </c>
      <c r="C163" s="9"/>
      <c r="D163" s="59">
        <f>SUM(D164)</f>
        <v>8</v>
      </c>
      <c r="E163" s="59">
        <f>SUM(E164)</f>
        <v>8</v>
      </c>
      <c r="F163" s="10"/>
      <c r="G163" s="10"/>
      <c r="I163" s="27"/>
      <c r="J163" s="25"/>
      <c r="K163" s="26"/>
      <c r="L163" s="28"/>
      <c r="M163" s="28"/>
      <c r="N163" s="27"/>
    </row>
    <row r="164" spans="1:14" ht="12.75" customHeight="1" outlineLevel="1" x14ac:dyDescent="0.2">
      <c r="A164" s="154"/>
      <c r="B164" s="71" t="s">
        <v>77</v>
      </c>
      <c r="C164" s="15" t="s">
        <v>46</v>
      </c>
      <c r="D164" s="70">
        <f>SUM(G164+E164)</f>
        <v>8</v>
      </c>
      <c r="E164" s="70">
        <v>8</v>
      </c>
      <c r="F164" s="10"/>
      <c r="G164" s="10"/>
      <c r="I164" s="27"/>
      <c r="J164" s="25"/>
      <c r="K164" s="26"/>
      <c r="L164" s="28"/>
      <c r="M164" s="28"/>
      <c r="N164" s="27"/>
    </row>
    <row r="165" spans="1:14" ht="15" customHeight="1" outlineLevel="1" x14ac:dyDescent="0.2">
      <c r="A165" s="154" t="s">
        <v>110</v>
      </c>
      <c r="B165" s="11" t="s">
        <v>114</v>
      </c>
      <c r="C165" s="12"/>
      <c r="D165" s="57">
        <f>SUM(D166)</f>
        <v>2.4</v>
      </c>
      <c r="E165" s="57">
        <f>SUM(E166)</f>
        <v>2.4</v>
      </c>
      <c r="F165" s="13">
        <f>SUM(F166)</f>
        <v>0</v>
      </c>
      <c r="G165" s="13">
        <f>SUM(G166)</f>
        <v>0</v>
      </c>
      <c r="I165" s="27"/>
      <c r="J165" s="25"/>
      <c r="K165" s="26"/>
      <c r="L165" s="28"/>
      <c r="M165" s="28"/>
      <c r="N165" s="27"/>
    </row>
    <row r="166" spans="1:14" ht="15" customHeight="1" outlineLevel="1" x14ac:dyDescent="0.2">
      <c r="A166" s="154"/>
      <c r="B166" s="8" t="s">
        <v>336</v>
      </c>
      <c r="C166" s="9"/>
      <c r="D166" s="59">
        <f>SUM(D167)</f>
        <v>2.4</v>
      </c>
      <c r="E166" s="59">
        <f>SUM(E167)</f>
        <v>2.4</v>
      </c>
      <c r="F166" s="10"/>
      <c r="G166" s="10"/>
      <c r="I166" s="27"/>
      <c r="J166" s="25"/>
      <c r="K166" s="26"/>
      <c r="L166" s="28"/>
      <c r="M166" s="28"/>
      <c r="N166" s="27"/>
    </row>
    <row r="167" spans="1:14" ht="12.75" customHeight="1" outlineLevel="1" x14ac:dyDescent="0.2">
      <c r="A167" s="154"/>
      <c r="B167" s="71" t="s">
        <v>77</v>
      </c>
      <c r="C167" s="15" t="s">
        <v>46</v>
      </c>
      <c r="D167" s="70">
        <f>SUM(G167+E167)</f>
        <v>2.4</v>
      </c>
      <c r="E167" s="89">
        <v>2.4</v>
      </c>
      <c r="F167" s="10"/>
      <c r="G167" s="10"/>
      <c r="I167" s="27"/>
      <c r="J167" s="25"/>
      <c r="K167" s="26"/>
      <c r="L167" s="28"/>
      <c r="M167" s="28"/>
      <c r="N167" s="27"/>
    </row>
    <row r="168" spans="1:14" ht="15" customHeight="1" outlineLevel="1" x14ac:dyDescent="0.2">
      <c r="A168" s="154" t="s">
        <v>111</v>
      </c>
      <c r="B168" s="11" t="s">
        <v>116</v>
      </c>
      <c r="C168" s="12"/>
      <c r="D168" s="57">
        <f>SUM(D169)</f>
        <v>1.9</v>
      </c>
      <c r="E168" s="57">
        <f>SUM(E169)</f>
        <v>1.9</v>
      </c>
      <c r="F168" s="13">
        <f>SUM(F169)</f>
        <v>0</v>
      </c>
      <c r="G168" s="13">
        <f>SUM(G169)</f>
        <v>0</v>
      </c>
      <c r="I168" s="27"/>
      <c r="J168" s="25"/>
      <c r="K168" s="26"/>
      <c r="L168" s="28"/>
      <c r="M168" s="28"/>
      <c r="N168" s="27"/>
    </row>
    <row r="169" spans="1:14" ht="15" customHeight="1" outlineLevel="1" x14ac:dyDescent="0.2">
      <c r="A169" s="154"/>
      <c r="B169" s="8" t="s">
        <v>336</v>
      </c>
      <c r="C169" s="9"/>
      <c r="D169" s="59">
        <f>SUM(D170)</f>
        <v>1.9</v>
      </c>
      <c r="E169" s="59">
        <f>SUM(E170)</f>
        <v>1.9</v>
      </c>
      <c r="F169" s="10"/>
      <c r="G169" s="10"/>
      <c r="I169" s="27"/>
      <c r="J169" s="25"/>
      <c r="K169" s="26"/>
      <c r="L169" s="28"/>
      <c r="M169" s="28"/>
      <c r="N169" s="27"/>
    </row>
    <row r="170" spans="1:14" ht="12.75" customHeight="1" outlineLevel="1" x14ac:dyDescent="0.2">
      <c r="A170" s="154"/>
      <c r="B170" s="71" t="s">
        <v>77</v>
      </c>
      <c r="C170" s="15" t="s">
        <v>46</v>
      </c>
      <c r="D170" s="70">
        <f>SUM(G170+E170)</f>
        <v>1.9</v>
      </c>
      <c r="E170" s="70">
        <v>1.9</v>
      </c>
      <c r="F170" s="10"/>
      <c r="G170" s="10"/>
      <c r="I170" s="27"/>
      <c r="J170" s="25"/>
      <c r="K170" s="26"/>
      <c r="L170" s="28"/>
      <c r="M170" s="28"/>
      <c r="N170" s="27"/>
    </row>
    <row r="171" spans="1:14" ht="15" customHeight="1" outlineLevel="1" x14ac:dyDescent="0.2">
      <c r="A171" s="154" t="s">
        <v>113</v>
      </c>
      <c r="B171" s="11" t="s">
        <v>118</v>
      </c>
      <c r="C171" s="12"/>
      <c r="D171" s="57">
        <f>SUM(D172)</f>
        <v>3.7</v>
      </c>
      <c r="E171" s="57">
        <f>SUM(E172)</f>
        <v>3.7</v>
      </c>
      <c r="F171" s="13">
        <f>SUM(F172)</f>
        <v>0</v>
      </c>
      <c r="G171" s="13">
        <f>SUM(G172)</f>
        <v>0</v>
      </c>
      <c r="I171" s="27"/>
      <c r="J171" s="25"/>
      <c r="K171" s="26"/>
      <c r="L171" s="28"/>
      <c r="M171" s="28"/>
      <c r="N171" s="27"/>
    </row>
    <row r="172" spans="1:14" ht="15" customHeight="1" outlineLevel="1" x14ac:dyDescent="0.2">
      <c r="A172" s="154"/>
      <c r="B172" s="8" t="s">
        <v>336</v>
      </c>
      <c r="C172" s="9"/>
      <c r="D172" s="59">
        <f>SUM(D173)</f>
        <v>3.7</v>
      </c>
      <c r="E172" s="59">
        <f>SUM(E173)</f>
        <v>3.7</v>
      </c>
      <c r="F172" s="10"/>
      <c r="G172" s="10"/>
      <c r="I172" s="27"/>
      <c r="J172" s="25"/>
      <c r="K172" s="26"/>
      <c r="L172" s="28"/>
      <c r="M172" s="28"/>
      <c r="N172" s="27"/>
    </row>
    <row r="173" spans="1:14" ht="12.75" customHeight="1" outlineLevel="1" x14ac:dyDescent="0.2">
      <c r="A173" s="154"/>
      <c r="B173" s="71" t="s">
        <v>77</v>
      </c>
      <c r="C173" s="15" t="s">
        <v>46</v>
      </c>
      <c r="D173" s="70">
        <f>SUM(G173+E173)</f>
        <v>3.7</v>
      </c>
      <c r="E173" s="70">
        <v>3.7</v>
      </c>
      <c r="F173" s="10"/>
      <c r="G173" s="10"/>
      <c r="I173" s="27"/>
      <c r="J173" s="25"/>
      <c r="K173" s="26"/>
      <c r="L173" s="28"/>
      <c r="M173" s="28"/>
      <c r="N173" s="27"/>
    </row>
    <row r="174" spans="1:14" ht="15" customHeight="1" outlineLevel="1" x14ac:dyDescent="0.2">
      <c r="A174" s="154" t="s">
        <v>115</v>
      </c>
      <c r="B174" s="11" t="s">
        <v>164</v>
      </c>
      <c r="C174" s="12"/>
      <c r="D174" s="57">
        <f>SUM(D175)</f>
        <v>1.3</v>
      </c>
      <c r="E174" s="57">
        <f>SUM(E175)</f>
        <v>1.3</v>
      </c>
      <c r="F174" s="13">
        <f>SUM(F175)</f>
        <v>0</v>
      </c>
      <c r="G174" s="13">
        <f>SUM(G175)</f>
        <v>0</v>
      </c>
      <c r="I174" s="27"/>
      <c r="J174" s="25"/>
      <c r="K174" s="26"/>
      <c r="L174" s="28"/>
      <c r="M174" s="28"/>
      <c r="N174" s="27"/>
    </row>
    <row r="175" spans="1:14" ht="15" customHeight="1" outlineLevel="1" x14ac:dyDescent="0.2">
      <c r="A175" s="154"/>
      <c r="B175" s="8" t="s">
        <v>336</v>
      </c>
      <c r="C175" s="9"/>
      <c r="D175" s="59">
        <f>SUM(D176)</f>
        <v>1.3</v>
      </c>
      <c r="E175" s="59">
        <f>SUM(E176)</f>
        <v>1.3</v>
      </c>
      <c r="F175" s="10"/>
      <c r="G175" s="10"/>
      <c r="I175" s="27"/>
      <c r="J175" s="25"/>
      <c r="K175" s="26"/>
      <c r="L175" s="28"/>
      <c r="M175" s="28"/>
      <c r="N175" s="27"/>
    </row>
    <row r="176" spans="1:14" ht="12.75" customHeight="1" outlineLevel="1" x14ac:dyDescent="0.2">
      <c r="A176" s="154"/>
      <c r="B176" s="71" t="s">
        <v>77</v>
      </c>
      <c r="C176" s="15" t="s">
        <v>46</v>
      </c>
      <c r="D176" s="70">
        <f>SUM(G176+E176)</f>
        <v>1.3</v>
      </c>
      <c r="E176" s="70">
        <v>1.3</v>
      </c>
      <c r="F176" s="10"/>
      <c r="G176" s="10"/>
      <c r="I176" s="27"/>
      <c r="J176" s="25"/>
      <c r="K176" s="26"/>
      <c r="L176" s="28"/>
      <c r="M176" s="28"/>
      <c r="N176" s="27"/>
    </row>
    <row r="177" spans="1:14" ht="15" customHeight="1" outlineLevel="1" x14ac:dyDescent="0.2">
      <c r="A177" s="154" t="s">
        <v>117</v>
      </c>
      <c r="B177" s="11" t="s">
        <v>162</v>
      </c>
      <c r="C177" s="12"/>
      <c r="D177" s="57">
        <f>SUM(D178)</f>
        <v>0.3</v>
      </c>
      <c r="E177" s="57">
        <f>SUM(E178)</f>
        <v>0.3</v>
      </c>
      <c r="F177" s="13">
        <f>SUM(F178)</f>
        <v>0</v>
      </c>
      <c r="G177" s="13">
        <f>SUM(G178)</f>
        <v>0</v>
      </c>
      <c r="I177" s="27"/>
      <c r="J177" s="25"/>
      <c r="K177" s="26"/>
      <c r="L177" s="28"/>
      <c r="M177" s="28"/>
      <c r="N177" s="27"/>
    </row>
    <row r="178" spans="1:14" ht="12.75" customHeight="1" outlineLevel="1" x14ac:dyDescent="0.2">
      <c r="A178" s="154"/>
      <c r="B178" s="8" t="s">
        <v>336</v>
      </c>
      <c r="C178" s="9"/>
      <c r="D178" s="59">
        <f>SUM(D179)</f>
        <v>0.3</v>
      </c>
      <c r="E178" s="59">
        <f>SUM(E179)</f>
        <v>0.3</v>
      </c>
      <c r="F178" s="10"/>
      <c r="G178" s="10"/>
      <c r="I178" s="27"/>
      <c r="J178" s="25"/>
      <c r="K178" s="26"/>
      <c r="L178" s="28"/>
      <c r="M178" s="28"/>
      <c r="N178" s="27"/>
    </row>
    <row r="179" spans="1:14" ht="12.75" customHeight="1" outlineLevel="1" x14ac:dyDescent="0.2">
      <c r="A179" s="154"/>
      <c r="B179" s="71" t="s">
        <v>77</v>
      </c>
      <c r="C179" s="15" t="s">
        <v>46</v>
      </c>
      <c r="D179" s="70">
        <f>SUM(G179+E179)</f>
        <v>0.3</v>
      </c>
      <c r="E179" s="70">
        <v>0.3</v>
      </c>
      <c r="F179" s="10"/>
      <c r="G179" s="10"/>
      <c r="I179" s="27"/>
      <c r="J179" s="25"/>
      <c r="K179" s="26"/>
      <c r="L179" s="28"/>
      <c r="M179" s="28"/>
      <c r="N179" s="27"/>
    </row>
    <row r="180" spans="1:14" ht="15" customHeight="1" outlineLevel="1" x14ac:dyDescent="0.2">
      <c r="A180" s="154" t="s">
        <v>119</v>
      </c>
      <c r="B180" s="11" t="s">
        <v>328</v>
      </c>
      <c r="C180" s="12"/>
      <c r="D180" s="57">
        <f>SUM(D181)</f>
        <v>1.3</v>
      </c>
      <c r="E180" s="57">
        <f>SUM(E181)</f>
        <v>1.3</v>
      </c>
      <c r="F180" s="13">
        <f>SUM(F181)</f>
        <v>0</v>
      </c>
      <c r="G180" s="13">
        <f>SUM(G181)</f>
        <v>0</v>
      </c>
      <c r="I180" s="27"/>
      <c r="J180" s="25"/>
      <c r="K180" s="26"/>
      <c r="L180" s="28"/>
      <c r="M180" s="28"/>
      <c r="N180" s="27"/>
    </row>
    <row r="181" spans="1:14" ht="15" customHeight="1" outlineLevel="1" x14ac:dyDescent="0.2">
      <c r="A181" s="154"/>
      <c r="B181" s="8" t="s">
        <v>336</v>
      </c>
      <c r="C181" s="9"/>
      <c r="D181" s="59">
        <f>SUM(D182)</f>
        <v>1.3</v>
      </c>
      <c r="E181" s="59">
        <f>SUM(E182)</f>
        <v>1.3</v>
      </c>
      <c r="F181" s="10"/>
      <c r="G181" s="10"/>
      <c r="I181" s="27"/>
      <c r="J181" s="25"/>
      <c r="K181" s="26"/>
      <c r="L181" s="28"/>
      <c r="M181" s="28"/>
      <c r="N181" s="27"/>
    </row>
    <row r="182" spans="1:14" ht="12.75" customHeight="1" outlineLevel="1" x14ac:dyDescent="0.2">
      <c r="A182" s="154"/>
      <c r="B182" s="71" t="s">
        <v>77</v>
      </c>
      <c r="C182" s="15" t="s">
        <v>46</v>
      </c>
      <c r="D182" s="70">
        <f>SUM(G182+E182)</f>
        <v>1.3</v>
      </c>
      <c r="E182" s="70">
        <v>1.3</v>
      </c>
      <c r="F182" s="10"/>
      <c r="G182" s="10"/>
      <c r="I182" s="27"/>
      <c r="J182" s="25"/>
      <c r="K182" s="26"/>
      <c r="L182" s="28"/>
      <c r="M182" s="28"/>
      <c r="N182" s="27"/>
    </row>
    <row r="183" spans="1:14" ht="15" customHeight="1" outlineLevel="1" x14ac:dyDescent="0.2">
      <c r="A183" s="154" t="s">
        <v>120</v>
      </c>
      <c r="B183" s="11" t="s">
        <v>329</v>
      </c>
      <c r="C183" s="12"/>
      <c r="D183" s="90">
        <f>SUM(D184)</f>
        <v>1.3</v>
      </c>
      <c r="E183" s="90">
        <f>SUM(E184)</f>
        <v>1.3</v>
      </c>
      <c r="F183" s="13">
        <f>SUM(F184)</f>
        <v>0</v>
      </c>
      <c r="G183" s="13">
        <f>SUM(G184)</f>
        <v>0</v>
      </c>
      <c r="I183" s="27"/>
      <c r="J183" s="25"/>
      <c r="K183" s="26"/>
      <c r="L183" s="28"/>
      <c r="M183" s="28"/>
      <c r="N183" s="27"/>
    </row>
    <row r="184" spans="1:14" ht="15" customHeight="1" outlineLevel="1" x14ac:dyDescent="0.2">
      <c r="A184" s="154"/>
      <c r="B184" s="8" t="s">
        <v>336</v>
      </c>
      <c r="C184" s="9"/>
      <c r="D184" s="75">
        <f>SUM(D185)</f>
        <v>1.3</v>
      </c>
      <c r="E184" s="75">
        <f>SUM(E185)</f>
        <v>1.3</v>
      </c>
      <c r="F184" s="10"/>
      <c r="G184" s="10"/>
      <c r="I184" s="27"/>
      <c r="J184" s="25"/>
      <c r="K184" s="26"/>
      <c r="L184" s="28"/>
      <c r="M184" s="28"/>
      <c r="N184" s="27"/>
    </row>
    <row r="185" spans="1:14" ht="12.75" customHeight="1" outlineLevel="1" x14ac:dyDescent="0.2">
      <c r="A185" s="154"/>
      <c r="B185" s="71" t="s">
        <v>77</v>
      </c>
      <c r="C185" s="15" t="s">
        <v>46</v>
      </c>
      <c r="D185" s="91">
        <f>SUM(G185+E185)</f>
        <v>1.3</v>
      </c>
      <c r="E185" s="92">
        <v>1.3</v>
      </c>
      <c r="F185" s="10"/>
      <c r="G185" s="10"/>
      <c r="I185" s="27"/>
      <c r="J185" s="25"/>
      <c r="K185" s="26"/>
      <c r="L185" s="28"/>
      <c r="M185" s="28"/>
      <c r="N185" s="27"/>
    </row>
    <row r="186" spans="1:14" ht="12.75" customHeight="1" outlineLevel="1" x14ac:dyDescent="0.2">
      <c r="A186" s="154" t="s">
        <v>121</v>
      </c>
      <c r="B186" s="11" t="s">
        <v>330</v>
      </c>
      <c r="C186" s="12"/>
      <c r="D186" s="90">
        <f>SUM(D187)</f>
        <v>0.5</v>
      </c>
      <c r="E186" s="90">
        <f>SUM(E187)</f>
        <v>0.5</v>
      </c>
      <c r="F186" s="13">
        <f>SUM(F187)</f>
        <v>0</v>
      </c>
      <c r="G186" s="13">
        <f>SUM(G187)</f>
        <v>0</v>
      </c>
      <c r="I186" s="27"/>
      <c r="J186" s="25"/>
      <c r="K186" s="26"/>
      <c r="L186" s="28"/>
      <c r="M186" s="28"/>
      <c r="N186" s="27"/>
    </row>
    <row r="187" spans="1:14" ht="15" customHeight="1" outlineLevel="1" x14ac:dyDescent="0.2">
      <c r="A187" s="154"/>
      <c r="B187" s="8" t="s">
        <v>336</v>
      </c>
      <c r="C187" s="9"/>
      <c r="D187" s="75">
        <f>SUM(D188)</f>
        <v>0.5</v>
      </c>
      <c r="E187" s="75">
        <f>SUM(E188)</f>
        <v>0.5</v>
      </c>
      <c r="F187" s="10"/>
      <c r="G187" s="10"/>
      <c r="I187" s="27"/>
      <c r="J187" s="25"/>
      <c r="K187" s="26"/>
      <c r="L187" s="28"/>
      <c r="M187" s="28"/>
      <c r="N187" s="27"/>
    </row>
    <row r="188" spans="1:14" ht="12.75" customHeight="1" outlineLevel="1" x14ac:dyDescent="0.2">
      <c r="A188" s="154"/>
      <c r="B188" s="71" t="s">
        <v>77</v>
      </c>
      <c r="C188" s="15" t="s">
        <v>46</v>
      </c>
      <c r="D188" s="91">
        <f>SUM(G188+E188)</f>
        <v>0.5</v>
      </c>
      <c r="E188" s="92">
        <v>0.5</v>
      </c>
      <c r="F188" s="10"/>
      <c r="G188" s="10"/>
      <c r="I188" s="27"/>
      <c r="J188" s="25"/>
      <c r="K188" s="26"/>
      <c r="L188" s="28"/>
      <c r="M188" s="28"/>
      <c r="N188" s="27"/>
    </row>
    <row r="189" spans="1:14" ht="15" customHeight="1" outlineLevel="1" x14ac:dyDescent="0.2">
      <c r="A189" s="154" t="s">
        <v>122</v>
      </c>
      <c r="B189" s="11" t="s">
        <v>172</v>
      </c>
      <c r="C189" s="12"/>
      <c r="D189" s="57">
        <f>SUM(D190)</f>
        <v>2.1</v>
      </c>
      <c r="E189" s="57">
        <f>SUM(E190)</f>
        <v>2.1</v>
      </c>
      <c r="F189" s="13">
        <f>SUM(F190)</f>
        <v>0</v>
      </c>
      <c r="G189" s="13">
        <f>SUM(G190)</f>
        <v>0</v>
      </c>
      <c r="I189" s="27"/>
      <c r="J189" s="25"/>
      <c r="K189" s="26"/>
      <c r="L189" s="28"/>
      <c r="M189" s="28"/>
      <c r="N189" s="27"/>
    </row>
    <row r="190" spans="1:14" ht="15" customHeight="1" outlineLevel="1" x14ac:dyDescent="0.2">
      <c r="A190" s="154"/>
      <c r="B190" s="8" t="s">
        <v>336</v>
      </c>
      <c r="C190" s="9"/>
      <c r="D190" s="59">
        <f>SUM(D191)</f>
        <v>2.1</v>
      </c>
      <c r="E190" s="59">
        <f>SUM(E191)</f>
        <v>2.1</v>
      </c>
      <c r="F190" s="10"/>
      <c r="G190" s="10"/>
      <c r="I190" s="27"/>
      <c r="J190" s="25"/>
      <c r="K190" s="26"/>
      <c r="L190" s="28"/>
      <c r="M190" s="28"/>
      <c r="N190" s="27"/>
    </row>
    <row r="191" spans="1:14" ht="12.75" customHeight="1" outlineLevel="1" x14ac:dyDescent="0.2">
      <c r="A191" s="154"/>
      <c r="B191" s="71" t="s">
        <v>77</v>
      </c>
      <c r="C191" s="15" t="s">
        <v>46</v>
      </c>
      <c r="D191" s="70">
        <f>SUM(G191+E191)</f>
        <v>2.1</v>
      </c>
      <c r="E191" s="70">
        <v>2.1</v>
      </c>
      <c r="F191" s="10"/>
      <c r="G191" s="10"/>
      <c r="I191" s="27"/>
      <c r="J191" s="25"/>
      <c r="K191" s="26"/>
      <c r="L191" s="28"/>
      <c r="M191" s="28"/>
      <c r="N191" s="27"/>
    </row>
    <row r="192" spans="1:14" ht="15" customHeight="1" x14ac:dyDescent="0.25">
      <c r="A192" s="155" t="s">
        <v>124</v>
      </c>
      <c r="B192" s="4" t="s">
        <v>125</v>
      </c>
      <c r="C192" s="5" t="s">
        <v>35</v>
      </c>
      <c r="D192" s="69">
        <f>SUM(D193)</f>
        <v>11.000000000000002</v>
      </c>
      <c r="E192" s="69">
        <f>SUM(E193)</f>
        <v>11.000000000000002</v>
      </c>
      <c r="F192" s="69">
        <f>SUM(F193)</f>
        <v>7.5</v>
      </c>
      <c r="G192" s="6">
        <f>SUM(G193)</f>
        <v>0</v>
      </c>
      <c r="J192" s="25"/>
      <c r="K192" s="26"/>
      <c r="L192" s="28"/>
      <c r="M192" s="28"/>
      <c r="N192" s="27"/>
    </row>
    <row r="193" spans="1:20" ht="15" customHeight="1" x14ac:dyDescent="0.2">
      <c r="A193" s="155"/>
      <c r="B193" s="8" t="s">
        <v>336</v>
      </c>
      <c r="C193" s="9"/>
      <c r="D193" s="59">
        <f>SUM(D194:D201)</f>
        <v>11.000000000000002</v>
      </c>
      <c r="E193" s="59">
        <f>SUM(E194:E201)</f>
        <v>11.000000000000002</v>
      </c>
      <c r="F193" s="59">
        <f>SUM(F194:F201)</f>
        <v>7.5</v>
      </c>
      <c r="G193" s="10"/>
      <c r="J193" s="25"/>
      <c r="K193" s="26"/>
      <c r="L193" s="28"/>
      <c r="M193" s="28"/>
      <c r="N193" s="27"/>
    </row>
    <row r="194" spans="1:20" ht="15" customHeight="1" outlineLevel="1" x14ac:dyDescent="0.2">
      <c r="A194" s="155"/>
      <c r="B194" s="71" t="s">
        <v>126</v>
      </c>
      <c r="C194" s="15"/>
      <c r="D194" s="70">
        <f t="shared" ref="D194:D201" si="5">SUM(G194+E194)</f>
        <v>1.3</v>
      </c>
      <c r="E194" s="70">
        <v>1.3</v>
      </c>
      <c r="F194" s="70">
        <v>0.9</v>
      </c>
      <c r="G194" s="16"/>
      <c r="J194" s="25"/>
      <c r="K194" s="26"/>
      <c r="L194" s="28"/>
      <c r="M194" s="28"/>
      <c r="N194" s="27"/>
    </row>
    <row r="195" spans="1:20" ht="15" customHeight="1" outlineLevel="1" x14ac:dyDescent="0.2">
      <c r="A195" s="155"/>
      <c r="B195" s="71" t="s">
        <v>127</v>
      </c>
      <c r="C195" s="15"/>
      <c r="D195" s="70">
        <f t="shared" si="5"/>
        <v>1.3</v>
      </c>
      <c r="E195" s="70">
        <v>1.3</v>
      </c>
      <c r="F195" s="70">
        <v>0.9</v>
      </c>
      <c r="G195" s="16"/>
      <c r="J195" s="25"/>
      <c r="K195" s="26"/>
      <c r="L195" s="28"/>
      <c r="M195" s="28"/>
      <c r="N195" s="27"/>
    </row>
    <row r="196" spans="1:20" ht="15" customHeight="1" outlineLevel="1" x14ac:dyDescent="0.2">
      <c r="A196" s="155"/>
      <c r="B196" s="71" t="s">
        <v>128</v>
      </c>
      <c r="C196" s="15"/>
      <c r="D196" s="70">
        <f t="shared" si="5"/>
        <v>1.3</v>
      </c>
      <c r="E196" s="70">
        <v>1.3</v>
      </c>
      <c r="F196" s="70">
        <v>0.9</v>
      </c>
      <c r="G196" s="16"/>
      <c r="J196" s="25"/>
      <c r="K196" s="26"/>
      <c r="L196" s="28"/>
      <c r="M196" s="28"/>
      <c r="N196" s="27"/>
    </row>
    <row r="197" spans="1:20" ht="15" customHeight="1" outlineLevel="1" x14ac:dyDescent="0.2">
      <c r="A197" s="155"/>
      <c r="B197" s="71" t="s">
        <v>129</v>
      </c>
      <c r="C197" s="15"/>
      <c r="D197" s="70">
        <f t="shared" si="5"/>
        <v>1.3</v>
      </c>
      <c r="E197" s="70">
        <v>1.3</v>
      </c>
      <c r="F197" s="70">
        <v>0.9</v>
      </c>
      <c r="G197" s="16"/>
      <c r="J197" s="25"/>
      <c r="K197" s="26"/>
      <c r="L197" s="28"/>
      <c r="M197" s="28"/>
      <c r="N197" s="27"/>
    </row>
    <row r="198" spans="1:20" ht="15" customHeight="1" outlineLevel="1" x14ac:dyDescent="0.2">
      <c r="A198" s="155"/>
      <c r="B198" s="71" t="s">
        <v>130</v>
      </c>
      <c r="C198" s="15"/>
      <c r="D198" s="70">
        <f t="shared" si="5"/>
        <v>0.5</v>
      </c>
      <c r="E198" s="70">
        <v>0.5</v>
      </c>
      <c r="F198" s="70">
        <v>0.3</v>
      </c>
      <c r="G198" s="16"/>
      <c r="J198" s="25"/>
      <c r="K198" s="26"/>
      <c r="L198" s="28"/>
      <c r="M198" s="28"/>
      <c r="N198" s="27"/>
    </row>
    <row r="199" spans="1:20" ht="15" customHeight="1" outlineLevel="1" x14ac:dyDescent="0.2">
      <c r="A199" s="155"/>
      <c r="B199" s="71" t="s">
        <v>131</v>
      </c>
      <c r="C199" s="15"/>
      <c r="D199" s="70">
        <f t="shared" si="5"/>
        <v>3.1</v>
      </c>
      <c r="E199" s="70">
        <v>3.1</v>
      </c>
      <c r="F199" s="70">
        <v>2.1</v>
      </c>
      <c r="G199" s="16"/>
      <c r="J199" s="25"/>
      <c r="K199" s="26"/>
      <c r="L199" s="28"/>
      <c r="M199" s="28"/>
      <c r="N199" s="27"/>
    </row>
    <row r="200" spans="1:20" ht="15" customHeight="1" outlineLevel="1" x14ac:dyDescent="0.2">
      <c r="A200" s="155"/>
      <c r="B200" s="71" t="s">
        <v>132</v>
      </c>
      <c r="C200" s="15"/>
      <c r="D200" s="70">
        <f t="shared" si="5"/>
        <v>1.3</v>
      </c>
      <c r="E200" s="70">
        <v>1.3</v>
      </c>
      <c r="F200" s="70">
        <v>0.9</v>
      </c>
      <c r="G200" s="16"/>
      <c r="J200" s="25"/>
      <c r="K200" s="26"/>
      <c r="L200" s="28"/>
      <c r="M200" s="28"/>
      <c r="N200" s="27"/>
    </row>
    <row r="201" spans="1:20" ht="15" customHeight="1" outlineLevel="1" x14ac:dyDescent="0.2">
      <c r="A201" s="155"/>
      <c r="B201" s="71" t="s">
        <v>133</v>
      </c>
      <c r="C201" s="15"/>
      <c r="D201" s="70">
        <f t="shared" si="5"/>
        <v>0.9</v>
      </c>
      <c r="E201" s="70">
        <v>0.9</v>
      </c>
      <c r="F201" s="70">
        <v>0.6</v>
      </c>
      <c r="G201" s="16"/>
      <c r="J201" s="25"/>
      <c r="K201" s="26"/>
      <c r="L201" s="28"/>
      <c r="M201" s="28"/>
      <c r="N201" s="27"/>
    </row>
    <row r="202" spans="1:20" ht="15" customHeight="1" x14ac:dyDescent="0.25">
      <c r="A202" s="155" t="s">
        <v>135</v>
      </c>
      <c r="B202" s="4" t="s">
        <v>136</v>
      </c>
      <c r="C202" s="5" t="s">
        <v>35</v>
      </c>
      <c r="D202" s="69">
        <f>SUM(D203)</f>
        <v>4.5</v>
      </c>
      <c r="E202" s="69">
        <f>SUM(E203)</f>
        <v>4.5</v>
      </c>
      <c r="F202" s="69">
        <f>SUM(F203)</f>
        <v>3.1</v>
      </c>
      <c r="G202" s="6">
        <v>0</v>
      </c>
      <c r="J202" s="25"/>
      <c r="K202" s="26"/>
      <c r="L202" s="28"/>
      <c r="M202" s="28"/>
      <c r="N202" s="27"/>
    </row>
    <row r="203" spans="1:20" ht="15" customHeight="1" x14ac:dyDescent="0.2">
      <c r="A203" s="155"/>
      <c r="B203" s="72" t="s">
        <v>336</v>
      </c>
      <c r="C203" s="9"/>
      <c r="D203" s="59">
        <f>SUM(G203+E203)</f>
        <v>4.5</v>
      </c>
      <c r="E203" s="59">
        <v>4.5</v>
      </c>
      <c r="F203" s="59">
        <v>3.1</v>
      </c>
      <c r="G203" s="10"/>
      <c r="J203" s="25"/>
      <c r="K203" s="26"/>
      <c r="L203" s="27"/>
      <c r="M203" s="27"/>
      <c r="N203" s="27"/>
    </row>
    <row r="204" spans="1:20" ht="16.5" customHeight="1" x14ac:dyDescent="0.2">
      <c r="A204" s="149" t="s">
        <v>137</v>
      </c>
      <c r="B204" s="149"/>
      <c r="C204" s="29"/>
      <c r="D204" s="67">
        <f>SUM(D205:D207)</f>
        <v>5210.9000000000005</v>
      </c>
      <c r="E204" s="67">
        <f>SUM(E205:E207)</f>
        <v>5056.8999999999996</v>
      </c>
      <c r="F204" s="67">
        <f>SUM(F205:F207)</f>
        <v>2619.1</v>
      </c>
      <c r="G204" s="67">
        <f>SUM(G205:G207)</f>
        <v>154</v>
      </c>
      <c r="J204" s="27"/>
      <c r="K204" s="27"/>
      <c r="L204" s="27"/>
      <c r="M204" s="27"/>
      <c r="N204" s="180"/>
      <c r="O204" s="25"/>
      <c r="P204" s="26"/>
      <c r="Q204" s="28"/>
      <c r="R204" s="28"/>
      <c r="S204" s="28"/>
      <c r="T204" s="28"/>
    </row>
    <row r="205" spans="1:20" ht="15" customHeight="1" x14ac:dyDescent="0.2">
      <c r="A205" s="156"/>
      <c r="B205" s="11" t="s">
        <v>16</v>
      </c>
      <c r="C205" s="11"/>
      <c r="D205" s="57">
        <f>SUM(D15+D17+D77+D91)</f>
        <v>2992.6000000000004</v>
      </c>
      <c r="E205" s="57">
        <f>SUM(E15+E17+E77+E91)</f>
        <v>2859.6</v>
      </c>
      <c r="F205" s="57">
        <f>SUM(F15+F17+F77+F91)</f>
        <v>1679.6</v>
      </c>
      <c r="G205" s="57">
        <f>SUM(G15+G17+G77+G91)</f>
        <v>133</v>
      </c>
      <c r="J205" s="27"/>
      <c r="K205" s="27"/>
      <c r="L205" s="27"/>
      <c r="M205" s="27"/>
      <c r="N205" s="180"/>
      <c r="O205" s="25"/>
      <c r="P205" s="26"/>
      <c r="Q205" s="28"/>
      <c r="R205" s="28"/>
      <c r="S205" s="28"/>
      <c r="T205" s="28"/>
    </row>
    <row r="206" spans="1:20" ht="15" customHeight="1" x14ac:dyDescent="0.2">
      <c r="A206" s="156"/>
      <c r="B206" s="11" t="s">
        <v>336</v>
      </c>
      <c r="C206" s="11"/>
      <c r="D206" s="57">
        <f>SUM(D18+D92+D94+D97+D193+D203)</f>
        <v>2189.6999999999998</v>
      </c>
      <c r="E206" s="57">
        <f>SUM(E18+E92+E94+E97+E193+E203)</f>
        <v>2189.6999999999998</v>
      </c>
      <c r="F206" s="57">
        <f>SUM(F18+F92+F94+F97+F193+F203)</f>
        <v>939</v>
      </c>
      <c r="G206" s="57"/>
      <c r="J206" s="27"/>
      <c r="K206" s="27"/>
      <c r="L206" s="27"/>
      <c r="M206" s="27"/>
      <c r="N206" s="31"/>
      <c r="O206" s="25"/>
      <c r="P206" s="26"/>
      <c r="Q206" s="28"/>
      <c r="R206" s="28"/>
      <c r="S206" s="28"/>
      <c r="T206" s="28"/>
    </row>
    <row r="207" spans="1:20" ht="15" customHeight="1" x14ac:dyDescent="0.2">
      <c r="A207" s="156"/>
      <c r="B207" s="11" t="s">
        <v>19</v>
      </c>
      <c r="C207" s="11"/>
      <c r="D207" s="57">
        <f>SUM(D19)</f>
        <v>28.6</v>
      </c>
      <c r="E207" s="57">
        <f>SUM(E19)</f>
        <v>7.6</v>
      </c>
      <c r="F207" s="57">
        <f>SUM(F19)</f>
        <v>0.5</v>
      </c>
      <c r="G207" s="57">
        <f>SUM(G19)</f>
        <v>21</v>
      </c>
      <c r="J207" s="27"/>
      <c r="K207" s="27"/>
      <c r="L207" s="27"/>
      <c r="M207" s="27"/>
      <c r="N207" s="31"/>
      <c r="O207" s="25"/>
      <c r="P207" s="26"/>
      <c r="Q207" s="28"/>
      <c r="R207" s="28"/>
      <c r="S207" s="28"/>
      <c r="T207" s="28"/>
    </row>
    <row r="208" spans="1:20" ht="18" customHeight="1" x14ac:dyDescent="0.2">
      <c r="A208" s="153" t="s">
        <v>138</v>
      </c>
      <c r="B208" s="153"/>
      <c r="C208" s="153"/>
      <c r="D208" s="153"/>
      <c r="E208" s="153"/>
      <c r="F208" s="153"/>
      <c r="G208" s="153"/>
      <c r="N208" s="31"/>
      <c r="O208" s="25"/>
      <c r="P208" s="26"/>
      <c r="Q208" s="28"/>
      <c r="R208" s="28"/>
      <c r="S208" s="28"/>
      <c r="T208" s="28"/>
    </row>
    <row r="209" spans="1:20" ht="15" customHeight="1" x14ac:dyDescent="0.25">
      <c r="A209" s="145" t="s">
        <v>13</v>
      </c>
      <c r="B209" s="4" t="s">
        <v>18</v>
      </c>
      <c r="C209" s="5"/>
      <c r="D209" s="69">
        <f>SUM(D210+D218+D219)</f>
        <v>828.4</v>
      </c>
      <c r="E209" s="69">
        <f>SUM(E210+E218+E219)</f>
        <v>478.90000000000003</v>
      </c>
      <c r="F209" s="69">
        <f>SUM(F210+F218+F219)</f>
        <v>0.8</v>
      </c>
      <c r="G209" s="69">
        <f>SUM(G210+G218+G219)</f>
        <v>349.5</v>
      </c>
      <c r="N209" s="31"/>
      <c r="O209" s="25"/>
      <c r="P209" s="26"/>
      <c r="Q209" s="28"/>
      <c r="R209" s="28"/>
      <c r="S209" s="28"/>
      <c r="T209" s="28"/>
    </row>
    <row r="210" spans="1:20" ht="15" customHeight="1" x14ac:dyDescent="0.2">
      <c r="A210" s="146"/>
      <c r="B210" s="8" t="s">
        <v>323</v>
      </c>
      <c r="C210" s="9"/>
      <c r="D210" s="59">
        <f>SUM(D211:D217)</f>
        <v>89.9</v>
      </c>
      <c r="E210" s="59">
        <f>SUM(E211:E217)</f>
        <v>87.8</v>
      </c>
      <c r="F210" s="59"/>
      <c r="G210" s="59">
        <f>SUM(G211:G217)</f>
        <v>2.1</v>
      </c>
      <c r="N210" s="31"/>
      <c r="O210" s="25"/>
      <c r="P210" s="26"/>
      <c r="Q210" s="28"/>
      <c r="R210" s="28"/>
      <c r="S210" s="28"/>
      <c r="T210" s="28"/>
    </row>
    <row r="211" spans="1:20" ht="12.75" customHeight="1" x14ac:dyDescent="0.2">
      <c r="A211" s="146"/>
      <c r="B211" s="32" t="s">
        <v>331</v>
      </c>
      <c r="C211" s="15" t="s">
        <v>42</v>
      </c>
      <c r="D211" s="70">
        <f t="shared" ref="D211:D220" si="6">SUM(G211+E211)</f>
        <v>2.5</v>
      </c>
      <c r="E211" s="91">
        <v>2.5</v>
      </c>
      <c r="F211" s="59"/>
      <c r="G211" s="59"/>
      <c r="N211" s="31"/>
      <c r="O211" s="25"/>
      <c r="P211" s="26"/>
      <c r="Q211" s="28"/>
      <c r="R211" s="28"/>
      <c r="S211" s="28"/>
      <c r="T211" s="28"/>
    </row>
    <row r="212" spans="1:20" ht="12.95" customHeight="1" x14ac:dyDescent="0.2">
      <c r="A212" s="146"/>
      <c r="B212" s="32" t="s">
        <v>139</v>
      </c>
      <c r="C212" s="15" t="s">
        <v>42</v>
      </c>
      <c r="D212" s="70">
        <f t="shared" si="6"/>
        <v>11</v>
      </c>
      <c r="E212" s="91">
        <v>11</v>
      </c>
      <c r="F212" s="91"/>
      <c r="G212" s="70"/>
      <c r="N212" s="31"/>
      <c r="O212" s="25"/>
      <c r="P212" s="26"/>
      <c r="Q212" s="28"/>
      <c r="R212" s="28"/>
      <c r="S212" s="28"/>
      <c r="T212" s="28"/>
    </row>
    <row r="213" spans="1:20" ht="12.95" customHeight="1" x14ac:dyDescent="0.2">
      <c r="A213" s="146"/>
      <c r="B213" s="32" t="s">
        <v>140</v>
      </c>
      <c r="C213" s="15" t="s">
        <v>44</v>
      </c>
      <c r="D213" s="70">
        <f t="shared" si="6"/>
        <v>51.9</v>
      </c>
      <c r="E213" s="91">
        <v>51.4</v>
      </c>
      <c r="F213" s="91"/>
      <c r="G213" s="70">
        <v>0.5</v>
      </c>
      <c r="N213" s="31"/>
      <c r="O213" s="25"/>
      <c r="P213" s="26"/>
      <c r="Q213" s="28"/>
      <c r="R213" s="28"/>
      <c r="S213" s="28"/>
      <c r="T213" s="28"/>
    </row>
    <row r="214" spans="1:20" ht="12.95" customHeight="1" x14ac:dyDescent="0.2">
      <c r="A214" s="146"/>
      <c r="B214" s="32" t="s">
        <v>141</v>
      </c>
      <c r="C214" s="15" t="s">
        <v>44</v>
      </c>
      <c r="D214" s="70">
        <f t="shared" si="6"/>
        <v>12</v>
      </c>
      <c r="E214" s="91">
        <v>12</v>
      </c>
      <c r="F214" s="91"/>
      <c r="G214" s="70"/>
      <c r="N214" s="31"/>
      <c r="O214" s="25"/>
      <c r="P214" s="26"/>
      <c r="Q214" s="28"/>
      <c r="R214" s="28"/>
      <c r="S214" s="28"/>
      <c r="T214" s="28"/>
    </row>
    <row r="215" spans="1:20" ht="12.95" customHeight="1" x14ac:dyDescent="0.2">
      <c r="A215" s="146"/>
      <c r="B215" s="32" t="s">
        <v>142</v>
      </c>
      <c r="C215" s="15" t="s">
        <v>44</v>
      </c>
      <c r="D215" s="70">
        <f t="shared" si="6"/>
        <v>5.0999999999999996</v>
      </c>
      <c r="E215" s="91">
        <v>4.3</v>
      </c>
      <c r="F215" s="91"/>
      <c r="G215" s="70">
        <v>0.8</v>
      </c>
      <c r="N215" s="31"/>
      <c r="O215" s="25"/>
      <c r="P215" s="26"/>
      <c r="Q215" s="28"/>
      <c r="R215" s="28"/>
      <c r="S215" s="28"/>
      <c r="T215" s="28"/>
    </row>
    <row r="216" spans="1:20" ht="12.95" customHeight="1" x14ac:dyDescent="0.2">
      <c r="A216" s="146"/>
      <c r="B216" s="32" t="s">
        <v>349</v>
      </c>
      <c r="C216" s="15" t="s">
        <v>44</v>
      </c>
      <c r="D216" s="70">
        <f t="shared" si="6"/>
        <v>5</v>
      </c>
      <c r="E216" s="91">
        <v>5</v>
      </c>
      <c r="F216" s="91"/>
      <c r="G216" s="70"/>
      <c r="N216" s="31"/>
      <c r="O216" s="25"/>
      <c r="P216" s="26"/>
      <c r="Q216" s="28"/>
      <c r="R216" s="28"/>
      <c r="S216" s="28"/>
      <c r="T216" s="28"/>
    </row>
    <row r="217" spans="1:20" ht="12.95" customHeight="1" x14ac:dyDescent="0.2">
      <c r="A217" s="146"/>
      <c r="B217" s="32" t="s">
        <v>143</v>
      </c>
      <c r="C217" s="15" t="s">
        <v>44</v>
      </c>
      <c r="D217" s="70">
        <f t="shared" si="6"/>
        <v>2.4000000000000004</v>
      </c>
      <c r="E217" s="91">
        <v>1.6</v>
      </c>
      <c r="F217" s="91"/>
      <c r="G217" s="70">
        <v>0.8</v>
      </c>
      <c r="N217" s="31"/>
      <c r="O217" s="25"/>
      <c r="P217" s="26"/>
      <c r="Q217" s="28"/>
      <c r="R217" s="28"/>
      <c r="S217" s="28"/>
      <c r="T217" s="28"/>
    </row>
    <row r="218" spans="1:20" ht="15.6" customHeight="1" x14ac:dyDescent="0.2">
      <c r="A218" s="146"/>
      <c r="B218" s="8" t="s">
        <v>144</v>
      </c>
      <c r="C218" s="9" t="s">
        <v>44</v>
      </c>
      <c r="D218" s="59">
        <f t="shared" si="6"/>
        <v>347.4</v>
      </c>
      <c r="E218" s="91"/>
      <c r="F218" s="91"/>
      <c r="G218" s="59">
        <v>347.4</v>
      </c>
      <c r="N218" s="31"/>
      <c r="O218" s="25"/>
      <c r="P218" s="26"/>
      <c r="Q218" s="28"/>
      <c r="R218" s="28"/>
      <c r="S218" s="28"/>
      <c r="T218" s="28"/>
    </row>
    <row r="219" spans="1:20" ht="15" customHeight="1" x14ac:dyDescent="0.2">
      <c r="A219" s="146"/>
      <c r="B219" s="8" t="s">
        <v>376</v>
      </c>
      <c r="C219" s="9" t="s">
        <v>44</v>
      </c>
      <c r="D219" s="59">
        <f t="shared" si="6"/>
        <v>391.1</v>
      </c>
      <c r="E219" s="59">
        <v>391.1</v>
      </c>
      <c r="F219" s="59">
        <v>0.8</v>
      </c>
      <c r="G219" s="10"/>
      <c r="N219" s="31"/>
      <c r="O219" s="25"/>
      <c r="P219" s="26"/>
      <c r="Q219" s="28"/>
      <c r="R219" s="28"/>
      <c r="S219" s="28"/>
      <c r="T219" s="28"/>
    </row>
    <row r="220" spans="1:20" ht="15" customHeight="1" x14ac:dyDescent="0.2">
      <c r="A220" s="146"/>
      <c r="B220" s="14" t="s">
        <v>377</v>
      </c>
      <c r="C220" s="9"/>
      <c r="D220" s="70">
        <f t="shared" si="6"/>
        <v>348.1</v>
      </c>
      <c r="E220" s="70">
        <v>348.1</v>
      </c>
      <c r="F220" s="16"/>
      <c r="G220" s="10"/>
      <c r="N220" s="31"/>
      <c r="O220" s="25"/>
      <c r="P220" s="26"/>
      <c r="Q220" s="28"/>
      <c r="R220" s="28"/>
      <c r="S220" s="28"/>
      <c r="T220" s="28"/>
    </row>
    <row r="221" spans="1:20" ht="15" customHeight="1" x14ac:dyDescent="0.2">
      <c r="A221" s="147"/>
      <c r="B221" s="14" t="s">
        <v>142</v>
      </c>
      <c r="C221" s="9"/>
      <c r="D221" s="70">
        <v>43</v>
      </c>
      <c r="E221" s="70">
        <v>43</v>
      </c>
      <c r="F221" s="70">
        <v>0.8</v>
      </c>
      <c r="G221" s="59"/>
      <c r="N221" s="31"/>
      <c r="O221" s="25"/>
      <c r="P221" s="26"/>
      <c r="Q221" s="28"/>
      <c r="R221" s="28"/>
      <c r="S221" s="28"/>
      <c r="T221" s="28"/>
    </row>
    <row r="222" spans="1:20" ht="15" customHeight="1" x14ac:dyDescent="0.25">
      <c r="A222" s="179" t="s">
        <v>17</v>
      </c>
      <c r="B222" s="34" t="s">
        <v>76</v>
      </c>
      <c r="C222" s="35" t="s">
        <v>44</v>
      </c>
      <c r="D222" s="110">
        <f>SUM(D228+D227+D226+D223)</f>
        <v>11942.7</v>
      </c>
      <c r="E222" s="110">
        <f>SUM(E228+E227+E226+E223)</f>
        <v>11827.300000000001</v>
      </c>
      <c r="F222" s="110">
        <f>SUM(F228+F227+F226+F223)</f>
        <v>7432</v>
      </c>
      <c r="G222" s="110">
        <f>SUM(G228+G227+G226+G223)</f>
        <v>115.4</v>
      </c>
      <c r="J222" s="21"/>
      <c r="K222" s="21"/>
      <c r="L222" s="23"/>
      <c r="M222" s="23"/>
      <c r="N222" s="23"/>
      <c r="O222" s="23"/>
      <c r="P222" s="26"/>
      <c r="Q222" s="28"/>
      <c r="R222" s="28"/>
      <c r="S222" s="28"/>
      <c r="T222" s="28"/>
    </row>
    <row r="223" spans="1:20" ht="15" customHeight="1" x14ac:dyDescent="0.2">
      <c r="A223" s="179"/>
      <c r="B223" s="36" t="s">
        <v>323</v>
      </c>
      <c r="C223" s="36"/>
      <c r="D223" s="111">
        <f>SUM(D224:D225)</f>
        <v>5416.9999999999991</v>
      </c>
      <c r="E223" s="111">
        <f>SUM(E224:E225)</f>
        <v>5305.9999999999991</v>
      </c>
      <c r="F223" s="111">
        <f>SUM(F224:F225)</f>
        <v>3005.4</v>
      </c>
      <c r="G223" s="111">
        <f>SUM(G224:G225)</f>
        <v>111</v>
      </c>
      <c r="J223" s="21"/>
      <c r="K223" s="21"/>
      <c r="L223" s="23"/>
      <c r="M223" s="23"/>
      <c r="N223" s="23"/>
      <c r="O223" s="23"/>
      <c r="P223" s="26"/>
      <c r="Q223" s="28"/>
      <c r="R223" s="28"/>
      <c r="S223" s="28"/>
      <c r="T223" s="28"/>
    </row>
    <row r="224" spans="1:20" ht="12.75" customHeight="1" x14ac:dyDescent="0.2">
      <c r="A224" s="179"/>
      <c r="B224" s="53" t="s">
        <v>346</v>
      </c>
      <c r="C224" s="36"/>
      <c r="D224" s="111">
        <f>SUM(D237+D244+D250+D257+D263+D269+D276+D282+D289+D295+D302+D309+D315+D322+D329+D336+D343+D350+D356+D361+D365+D369+D373+D377+D381+D385+D388+D393+D231)</f>
        <v>5262.5999999999995</v>
      </c>
      <c r="E224" s="111">
        <f>SUM(E237+E244+E250+E257+E263+E269+E276+E282+E289+E295+E302+E309+E315+E322+E329+E336+E343+E350+E356+E361+E365+E369+E373+E377+E381+E385+E388+E393+E231)</f>
        <v>5151.5999999999995</v>
      </c>
      <c r="F224" s="111">
        <f>SUM(F237+F244+F250+F257+F263+F269+F276+F282+F289+F295+F302+F309+F315+F322+F329+F336+F343+F350+F356+F361+F365+F369+F373+F377+F381+F385+F388+F393+F231)</f>
        <v>2908.3</v>
      </c>
      <c r="G224" s="111">
        <f>SUM(G237+G244+G250+G257+G263+G269+G276+G282+G289+G295+G302+G309+G315+G322+G329+G336+G343+G350+G356+G361+G365+G369+G373+G377+G381+G385+G388+G393+G231)</f>
        <v>111</v>
      </c>
      <c r="J224" s="21"/>
      <c r="K224" s="21"/>
      <c r="L224" s="23"/>
      <c r="M224" s="23"/>
      <c r="N224" s="23"/>
      <c r="O224" s="23"/>
      <c r="P224" s="26"/>
      <c r="Q224" s="28"/>
      <c r="R224" s="28"/>
      <c r="S224" s="28"/>
      <c r="T224" s="28"/>
    </row>
    <row r="225" spans="1:22" ht="12.75" customHeight="1" x14ac:dyDescent="0.2">
      <c r="A225" s="179"/>
      <c r="B225" s="53" t="s">
        <v>142</v>
      </c>
      <c r="C225" s="36"/>
      <c r="D225" s="111">
        <f>SUM(D232+D238+D245+D251+D258+D264+D270+D277+D283+D290+D296+D303+D310+D316+D323+D330+D337+D344+D351+D357)</f>
        <v>154.40000000000006</v>
      </c>
      <c r="E225" s="111">
        <f>SUM(E232+E238+E245+E251+E258+E264+E270+E277+E283+E290+E296+E303+E310+E316+E323+E330+E337+E344+E351+E357)</f>
        <v>154.40000000000006</v>
      </c>
      <c r="F225" s="111">
        <f>SUM(F232+F238+F245+F251+F258+F264+F270+F277+F283+F290+F296+F303+F310+F316+F323+F330+F337+F344+F351+F357)</f>
        <v>97.099999999999966</v>
      </c>
      <c r="G225" s="111"/>
      <c r="J225" s="21"/>
      <c r="K225" s="21"/>
      <c r="L225" s="23"/>
      <c r="M225" s="23"/>
      <c r="N225" s="23"/>
      <c r="O225" s="23"/>
      <c r="P225" s="26"/>
      <c r="Q225" s="28"/>
      <c r="R225" s="28"/>
      <c r="S225" s="28"/>
      <c r="T225" s="28"/>
    </row>
    <row r="226" spans="1:22" ht="15" customHeight="1" x14ac:dyDescent="0.2">
      <c r="A226" s="179"/>
      <c r="B226" s="36" t="s">
        <v>146</v>
      </c>
      <c r="C226" s="36"/>
      <c r="D226" s="111">
        <f>SUM(D233+D239+D246+D252+D259+D265+D271+D278+D284+D297+D304+D317+D324+D331+D338+D390+D345)</f>
        <v>507.8</v>
      </c>
      <c r="E226" s="111">
        <f>SUM(E233+E239+E246+E252+E259+E265+E271+E278+E284+E297+E304+E317+E324+E331+E338+E390+E345)</f>
        <v>507.8</v>
      </c>
      <c r="F226" s="111">
        <f>SUM(F233+F239+F246+F252+F259+F265+F271+F278+F284+F297+F304+F317+F324+F331+F338+F390+F345)</f>
        <v>128.69999999999999</v>
      </c>
      <c r="G226" s="37"/>
      <c r="J226" s="21"/>
      <c r="K226" s="21"/>
      <c r="L226" s="23"/>
      <c r="M226" s="23"/>
      <c r="N226" s="23"/>
      <c r="O226" s="23"/>
      <c r="P226" s="26"/>
      <c r="Q226" s="28"/>
      <c r="R226" s="28"/>
      <c r="S226" s="28"/>
      <c r="T226" s="28"/>
    </row>
    <row r="227" spans="1:22" ht="15" customHeight="1" x14ac:dyDescent="0.2">
      <c r="A227" s="179"/>
      <c r="B227" s="36" t="s">
        <v>19</v>
      </c>
      <c r="C227" s="36"/>
      <c r="D227" s="111">
        <f>SUM(D241+D286+D292+D299+D312+D273+D326+D333+D340+D347+D353+D359+D363+D367+D371+D375+D379+D383+D391+D394+D254+D306+D319)</f>
        <v>287.99999999999994</v>
      </c>
      <c r="E227" s="111">
        <f>SUM(E241+E286+E292+E299+E312+E273+E326+E333+E340+E347+E353+E359+E363+E367+E371+E375+E379+E383+E391+E394+E254+E306+E319)</f>
        <v>284.09999999999997</v>
      </c>
      <c r="F227" s="111"/>
      <c r="G227" s="111">
        <f>SUM(G241+G286+G292+G299+G312+G273+G326+G333+G340+G347+G353+G359+G363+G367+G371+G375+G379+G383+G391+G394+G254+G306+G319)</f>
        <v>3.9</v>
      </c>
      <c r="J227" s="21"/>
      <c r="K227" s="21"/>
      <c r="L227" s="23"/>
      <c r="M227" s="23"/>
      <c r="N227" s="23"/>
      <c r="O227" s="23"/>
      <c r="P227" s="26"/>
      <c r="Q227" s="28"/>
      <c r="R227" s="28"/>
      <c r="S227" s="28"/>
      <c r="T227" s="28"/>
    </row>
    <row r="228" spans="1:22" ht="15" customHeight="1" x14ac:dyDescent="0.2">
      <c r="A228" s="179"/>
      <c r="B228" s="36" t="s">
        <v>145</v>
      </c>
      <c r="C228" s="36"/>
      <c r="D228" s="111">
        <f>SUM(D234+D240+D247+D253+D260+D266+D272+D279+D285+D291+D298+D305+D311+D318+D325+D332+D339+D346+D352+D358+D362+D366+D370+D374+D378+D382+D386+D389)</f>
        <v>5729.9000000000015</v>
      </c>
      <c r="E228" s="111">
        <f>SUM(E234+E240+E247+E253+E260+E266+E272+E279+E285+E291+E298+E305+E311+E318+E325+E332+E339+E346+E352+E358+E362+E366+E370+E374+E378+E382+E386+E389)</f>
        <v>5729.4000000000015</v>
      </c>
      <c r="F228" s="111">
        <f>SUM(F234+F240+F247+F253+F260+F266+F272+F279+F285+F291+F298+F305+F311+F318+F325+F332+F339+F346+F352+F358+F362+F366+F370+F374+F378+F382+F386+F389)</f>
        <v>4297.9000000000005</v>
      </c>
      <c r="G228" s="111">
        <f>SUM(G234+G240+G247+G253+G260+G266+G272+G279+G285+G291+G298+G305+G311+G318+G325+G332+G339+G346+G352+G358+G362+G366+G370+G374+G378+G382+G386+G389)</f>
        <v>0.5</v>
      </c>
      <c r="J228" s="21"/>
      <c r="K228" s="21"/>
      <c r="L228" s="23"/>
      <c r="M228" s="23"/>
      <c r="N228" s="23"/>
      <c r="O228" s="23"/>
      <c r="P228" s="26"/>
      <c r="Q228" s="28"/>
      <c r="R228" s="28"/>
      <c r="S228" s="28"/>
      <c r="T228" s="28"/>
    </row>
    <row r="229" spans="1:22" ht="15" customHeight="1" outlineLevel="1" x14ac:dyDescent="0.2">
      <c r="A229" s="143" t="s">
        <v>20</v>
      </c>
      <c r="B229" s="38" t="s">
        <v>79</v>
      </c>
      <c r="C229" s="39" t="s">
        <v>44</v>
      </c>
      <c r="D229" s="112">
        <f>SUM(D234+D233+D230)</f>
        <v>727.6</v>
      </c>
      <c r="E229" s="112">
        <f>SUM(E234+E233+E230)</f>
        <v>727.6</v>
      </c>
      <c r="F229" s="112">
        <f>SUM(F234+F233+F230)</f>
        <v>459.79999999999995</v>
      </c>
      <c r="G229" s="40">
        <f>SUM(G234+G233+G230)</f>
        <v>0</v>
      </c>
      <c r="J229" s="21"/>
      <c r="K229" s="21"/>
      <c r="L229" s="21"/>
      <c r="M229" s="21"/>
      <c r="N229" s="21"/>
      <c r="O229" s="21"/>
      <c r="P229" s="26"/>
      <c r="Q229" s="28"/>
      <c r="R229" s="28"/>
      <c r="S229" s="28"/>
      <c r="T229" s="28"/>
    </row>
    <row r="230" spans="1:22" ht="12.95" customHeight="1" outlineLevel="1" x14ac:dyDescent="0.2">
      <c r="A230" s="143"/>
      <c r="B230" s="115" t="s">
        <v>323</v>
      </c>
      <c r="C230" s="41"/>
      <c r="D230" s="111">
        <f>SUM(D231:D232)</f>
        <v>257.60000000000002</v>
      </c>
      <c r="E230" s="111">
        <f>SUM(E231:E232)</f>
        <v>257.60000000000002</v>
      </c>
      <c r="F230" s="111">
        <f>SUM(F231:F232)</f>
        <v>127.6</v>
      </c>
      <c r="G230" s="37"/>
      <c r="J230" s="21"/>
      <c r="K230" s="21"/>
      <c r="L230" s="23"/>
      <c r="M230" s="23"/>
      <c r="N230" s="23"/>
      <c r="O230" s="23"/>
      <c r="P230" s="26"/>
      <c r="Q230" s="28"/>
      <c r="R230" s="28"/>
      <c r="S230" s="28"/>
      <c r="T230" s="28"/>
    </row>
    <row r="231" spans="1:22" ht="12.95" customHeight="1" outlineLevel="1" x14ac:dyDescent="0.2">
      <c r="A231" s="143"/>
      <c r="B231" s="32" t="s">
        <v>346</v>
      </c>
      <c r="C231" s="41"/>
      <c r="D231" s="70">
        <f>SUM(G231+E231)</f>
        <v>240.4</v>
      </c>
      <c r="E231" s="116">
        <v>240.4</v>
      </c>
      <c r="F231" s="116">
        <v>116</v>
      </c>
      <c r="G231" s="37"/>
      <c r="J231" s="21"/>
      <c r="K231" s="21"/>
      <c r="L231" s="23"/>
      <c r="M231" s="23"/>
      <c r="N231" s="23"/>
      <c r="O231" s="23"/>
      <c r="P231" s="26"/>
      <c r="Q231" s="28"/>
      <c r="R231" s="28"/>
      <c r="S231" s="28"/>
      <c r="T231" s="28"/>
    </row>
    <row r="232" spans="1:22" ht="12.95" customHeight="1" outlineLevel="1" x14ac:dyDescent="0.2">
      <c r="A232" s="143"/>
      <c r="B232" s="32" t="s">
        <v>142</v>
      </c>
      <c r="C232" s="41"/>
      <c r="D232" s="70">
        <f>SUM(G232+E232)</f>
        <v>17.2</v>
      </c>
      <c r="E232" s="116">
        <v>17.2</v>
      </c>
      <c r="F232" s="116">
        <v>11.6</v>
      </c>
      <c r="G232" s="37"/>
      <c r="J232" s="21"/>
      <c r="K232" s="21"/>
      <c r="L232" s="23"/>
      <c r="M232" s="23"/>
      <c r="N232" s="23"/>
      <c r="O232" s="23"/>
      <c r="P232" s="26"/>
      <c r="Q232" s="28"/>
      <c r="R232" s="28"/>
      <c r="S232" s="28"/>
      <c r="T232" s="28"/>
    </row>
    <row r="233" spans="1:22" ht="12.95" customHeight="1" outlineLevel="1" x14ac:dyDescent="0.2">
      <c r="A233" s="143"/>
      <c r="B233" s="115" t="s">
        <v>146</v>
      </c>
      <c r="C233" s="41"/>
      <c r="D233" s="111">
        <f>SUM(G233+E233)</f>
        <v>42.5</v>
      </c>
      <c r="E233" s="111">
        <v>42.5</v>
      </c>
      <c r="F233" s="111">
        <v>11.8</v>
      </c>
      <c r="G233" s="37"/>
      <c r="J233" s="27"/>
      <c r="K233" s="27"/>
      <c r="L233" s="27"/>
      <c r="M233" s="27"/>
      <c r="N233" s="31"/>
      <c r="O233" s="25"/>
      <c r="P233" s="26"/>
      <c r="Q233" s="28"/>
      <c r="R233" s="28"/>
      <c r="S233" s="28"/>
      <c r="T233" s="28"/>
    </row>
    <row r="234" spans="1:22" ht="12.95" customHeight="1" outlineLevel="1" x14ac:dyDescent="0.2">
      <c r="A234" s="143"/>
      <c r="B234" s="115" t="s">
        <v>145</v>
      </c>
      <c r="C234" s="41"/>
      <c r="D234" s="111">
        <f>SUM(G234+E234)</f>
        <v>427.5</v>
      </c>
      <c r="E234" s="111">
        <v>427.5</v>
      </c>
      <c r="F234" s="111">
        <v>320.39999999999998</v>
      </c>
      <c r="G234" s="37"/>
      <c r="N234" s="31"/>
      <c r="O234" s="25"/>
      <c r="P234" s="26"/>
      <c r="Q234" s="28"/>
      <c r="R234" s="28"/>
      <c r="S234" s="28"/>
      <c r="T234" s="28"/>
      <c r="U234" s="27"/>
      <c r="V234" s="27"/>
    </row>
    <row r="235" spans="1:22" ht="15" customHeight="1" outlineLevel="1" x14ac:dyDescent="0.2">
      <c r="A235" s="160" t="s">
        <v>32</v>
      </c>
      <c r="B235" s="118" t="s">
        <v>81</v>
      </c>
      <c r="C235" s="39" t="s">
        <v>44</v>
      </c>
      <c r="D235" s="112">
        <f>SUM(D241+D240+D239+D236)</f>
        <v>855.09999999999991</v>
      </c>
      <c r="E235" s="112">
        <f>SUM(E241+E240+E239+E236)</f>
        <v>855.09999999999991</v>
      </c>
      <c r="F235" s="112">
        <f>SUM(F241+F240+F239+F236)</f>
        <v>522.29999999999995</v>
      </c>
      <c r="G235" s="40">
        <f>SUM(G241+G240+G239+G236)</f>
        <v>0</v>
      </c>
      <c r="N235" s="31"/>
      <c r="O235" s="25"/>
      <c r="P235" s="26"/>
      <c r="Q235" s="28"/>
      <c r="R235" s="28"/>
      <c r="S235" s="28"/>
      <c r="T235" s="28"/>
      <c r="U235" s="27"/>
      <c r="V235" s="27"/>
    </row>
    <row r="236" spans="1:22" ht="12.95" customHeight="1" outlineLevel="1" x14ac:dyDescent="0.2">
      <c r="A236" s="160"/>
      <c r="B236" s="115" t="s">
        <v>323</v>
      </c>
      <c r="C236" s="41"/>
      <c r="D236" s="111">
        <f>SUM(D237:D238)</f>
        <v>304.8</v>
      </c>
      <c r="E236" s="111">
        <f>SUM(E237:E238)</f>
        <v>304.8</v>
      </c>
      <c r="F236" s="111">
        <f>SUM(F237:F238)</f>
        <v>162.19999999999999</v>
      </c>
      <c r="G236" s="37"/>
      <c r="N236" s="31"/>
      <c r="O236" s="25"/>
      <c r="P236" s="26"/>
      <c r="Q236" s="28"/>
      <c r="R236" s="28"/>
      <c r="S236" s="28"/>
      <c r="T236" s="28"/>
      <c r="U236" s="27"/>
      <c r="V236" s="27"/>
    </row>
    <row r="237" spans="1:22" ht="12.95" customHeight="1" outlineLevel="1" x14ac:dyDescent="0.2">
      <c r="A237" s="160"/>
      <c r="B237" s="53" t="s">
        <v>346</v>
      </c>
      <c r="C237" s="41"/>
      <c r="D237" s="70">
        <f>SUM(G237+E237)</f>
        <v>295.3</v>
      </c>
      <c r="E237" s="116">
        <v>295.3</v>
      </c>
      <c r="F237" s="116">
        <v>155.1</v>
      </c>
      <c r="G237" s="37"/>
      <c r="N237" s="31"/>
      <c r="O237" s="25"/>
      <c r="P237" s="26"/>
      <c r="Q237" s="28"/>
      <c r="R237" s="28"/>
      <c r="S237" s="28"/>
      <c r="T237" s="28"/>
      <c r="U237" s="27"/>
      <c r="V237" s="27"/>
    </row>
    <row r="238" spans="1:22" ht="12.95" customHeight="1" outlineLevel="1" x14ac:dyDescent="0.2">
      <c r="A238" s="160"/>
      <c r="B238" s="32" t="s">
        <v>142</v>
      </c>
      <c r="C238" s="41"/>
      <c r="D238" s="70">
        <f>SUM(G238+E238)</f>
        <v>9.5</v>
      </c>
      <c r="E238" s="116">
        <v>9.5</v>
      </c>
      <c r="F238" s="116">
        <v>7.1</v>
      </c>
      <c r="G238" s="37"/>
      <c r="N238" s="31"/>
      <c r="O238" s="25"/>
      <c r="P238" s="26"/>
      <c r="Q238" s="28"/>
      <c r="R238" s="28"/>
      <c r="S238" s="28"/>
      <c r="T238" s="28"/>
      <c r="U238" s="27"/>
      <c r="V238" s="27"/>
    </row>
    <row r="239" spans="1:22" ht="12.95" customHeight="1" outlineLevel="1" x14ac:dyDescent="0.2">
      <c r="A239" s="160"/>
      <c r="B239" s="115" t="s">
        <v>146</v>
      </c>
      <c r="C239" s="41"/>
      <c r="D239" s="111">
        <f>SUM(G239+E239)</f>
        <v>62.3</v>
      </c>
      <c r="E239" s="111">
        <v>62.3</v>
      </c>
      <c r="F239" s="111">
        <v>11.8</v>
      </c>
      <c r="G239" s="37"/>
      <c r="N239" s="31"/>
      <c r="O239" s="25"/>
      <c r="P239" s="26"/>
      <c r="Q239" s="28"/>
      <c r="R239" s="28"/>
      <c r="S239" s="28"/>
      <c r="T239" s="28"/>
      <c r="U239" s="27"/>
      <c r="V239" s="27"/>
    </row>
    <row r="240" spans="1:22" ht="12.95" customHeight="1" outlineLevel="1" x14ac:dyDescent="0.2">
      <c r="A240" s="160"/>
      <c r="B240" s="115" t="s">
        <v>145</v>
      </c>
      <c r="C240" s="41"/>
      <c r="D240" s="111">
        <f>SUM(G240+E240)</f>
        <v>464</v>
      </c>
      <c r="E240" s="111">
        <v>464</v>
      </c>
      <c r="F240" s="111">
        <v>348.3</v>
      </c>
      <c r="G240" s="37"/>
      <c r="N240" s="31"/>
      <c r="O240" s="25"/>
      <c r="P240" s="26"/>
      <c r="Q240" s="28"/>
      <c r="R240" s="28"/>
      <c r="S240" s="28"/>
      <c r="T240" s="28"/>
      <c r="U240" s="27"/>
      <c r="V240" s="27"/>
    </row>
    <row r="241" spans="1:22" ht="12.95" customHeight="1" outlineLevel="1" x14ac:dyDescent="0.2">
      <c r="A241" s="160"/>
      <c r="B241" s="115" t="s">
        <v>19</v>
      </c>
      <c r="C241" s="41"/>
      <c r="D241" s="111">
        <f>SUM(G241+E241)</f>
        <v>24</v>
      </c>
      <c r="E241" s="111">
        <v>24</v>
      </c>
      <c r="F241" s="37"/>
      <c r="G241" s="37"/>
      <c r="N241" s="31"/>
      <c r="O241" s="25"/>
      <c r="P241" s="26"/>
      <c r="Q241" s="28"/>
      <c r="R241" s="28"/>
      <c r="S241" s="28"/>
      <c r="T241" s="28"/>
      <c r="U241" s="27"/>
      <c r="V241" s="27"/>
    </row>
    <row r="242" spans="1:22" ht="15.6" customHeight="1" outlineLevel="1" x14ac:dyDescent="0.2">
      <c r="A242" s="143" t="s">
        <v>34</v>
      </c>
      <c r="B242" s="38" t="s">
        <v>83</v>
      </c>
      <c r="C242" s="39" t="s">
        <v>44</v>
      </c>
      <c r="D242" s="112">
        <f>SUM(D247+D246+D243)</f>
        <v>623.5</v>
      </c>
      <c r="E242" s="112">
        <f>SUM(E247+E246+E243)</f>
        <v>623.5</v>
      </c>
      <c r="F242" s="112">
        <f>SUM(F247+F246+F243)</f>
        <v>408.2</v>
      </c>
      <c r="G242" s="40">
        <f>SUM(G247+G246+G243)</f>
        <v>0</v>
      </c>
      <c r="N242" s="31"/>
      <c r="O242" s="25"/>
      <c r="P242" s="26"/>
      <c r="Q242" s="28"/>
      <c r="R242" s="28"/>
      <c r="S242" s="28"/>
      <c r="T242" s="28"/>
      <c r="U242" s="27"/>
      <c r="V242" s="27"/>
    </row>
    <row r="243" spans="1:22" ht="12.95" customHeight="1" outlineLevel="1" x14ac:dyDescent="0.2">
      <c r="A243" s="143"/>
      <c r="B243" s="115" t="s">
        <v>323</v>
      </c>
      <c r="C243" s="41"/>
      <c r="D243" s="111">
        <f>SUM(D244:D245)</f>
        <v>217.9</v>
      </c>
      <c r="E243" s="111">
        <f>SUM(E244:E245)</f>
        <v>217.9</v>
      </c>
      <c r="F243" s="111">
        <f>SUM(F244:F245)</f>
        <v>120.8</v>
      </c>
      <c r="G243" s="37"/>
      <c r="N243" s="31"/>
      <c r="O243" s="25"/>
      <c r="P243" s="26"/>
      <c r="Q243" s="28"/>
      <c r="R243" s="28"/>
      <c r="S243" s="28"/>
      <c r="T243" s="28"/>
      <c r="U243" s="27"/>
      <c r="V243" s="27"/>
    </row>
    <row r="244" spans="1:22" ht="12.95" customHeight="1" outlineLevel="1" x14ac:dyDescent="0.2">
      <c r="A244" s="143"/>
      <c r="B244" s="32" t="s">
        <v>346</v>
      </c>
      <c r="C244" s="41"/>
      <c r="D244" s="70">
        <f>SUM(G244+E244)</f>
        <v>193.8</v>
      </c>
      <c r="E244" s="116">
        <v>193.8</v>
      </c>
      <c r="F244" s="116">
        <v>109.6</v>
      </c>
      <c r="G244" s="37"/>
      <c r="N244" s="31"/>
      <c r="O244" s="25"/>
      <c r="P244" s="26"/>
      <c r="Q244" s="28"/>
      <c r="R244" s="28"/>
      <c r="S244" s="28"/>
      <c r="T244" s="28"/>
      <c r="U244" s="27"/>
      <c r="V244" s="27"/>
    </row>
    <row r="245" spans="1:22" ht="12.95" customHeight="1" outlineLevel="1" x14ac:dyDescent="0.2">
      <c r="A245" s="143"/>
      <c r="B245" s="32" t="s">
        <v>142</v>
      </c>
      <c r="C245" s="41"/>
      <c r="D245" s="70">
        <f>SUM(G245+E245)</f>
        <v>24.1</v>
      </c>
      <c r="E245" s="116">
        <v>24.1</v>
      </c>
      <c r="F245" s="116">
        <v>11.2</v>
      </c>
      <c r="G245" s="37"/>
      <c r="N245" s="31"/>
      <c r="O245" s="25"/>
      <c r="P245" s="26"/>
      <c r="Q245" s="28"/>
      <c r="R245" s="28"/>
      <c r="S245" s="28"/>
      <c r="T245" s="28"/>
      <c r="U245" s="27"/>
      <c r="V245" s="27"/>
    </row>
    <row r="246" spans="1:22" ht="12.75" customHeight="1" outlineLevel="1" x14ac:dyDescent="0.2">
      <c r="A246" s="143"/>
      <c r="B246" s="115" t="s">
        <v>146</v>
      </c>
      <c r="C246" s="41"/>
      <c r="D246" s="111">
        <f>SUM(G246+E246)</f>
        <v>46.5</v>
      </c>
      <c r="E246" s="111">
        <v>46.5</v>
      </c>
      <c r="F246" s="111">
        <v>17.7</v>
      </c>
      <c r="G246" s="37"/>
      <c r="N246" s="31"/>
      <c r="O246" s="25"/>
      <c r="P246" s="26"/>
      <c r="Q246" s="28"/>
      <c r="R246" s="28"/>
      <c r="S246" s="28"/>
      <c r="T246" s="28"/>
      <c r="U246" s="27"/>
      <c r="V246" s="27"/>
    </row>
    <row r="247" spans="1:22" ht="12.95" customHeight="1" outlineLevel="1" x14ac:dyDescent="0.2">
      <c r="A247" s="143"/>
      <c r="B247" s="115" t="s">
        <v>145</v>
      </c>
      <c r="C247" s="41"/>
      <c r="D247" s="111">
        <f>SUM(G247+E247)</f>
        <v>359.1</v>
      </c>
      <c r="E247" s="111">
        <v>359.1</v>
      </c>
      <c r="F247" s="111">
        <v>269.7</v>
      </c>
      <c r="G247" s="37"/>
      <c r="N247" s="31"/>
      <c r="O247" s="25"/>
      <c r="P247" s="26"/>
      <c r="Q247" s="28"/>
      <c r="R247" s="28"/>
      <c r="S247" s="28"/>
      <c r="T247" s="28"/>
      <c r="U247" s="27"/>
      <c r="V247" s="27"/>
    </row>
    <row r="248" spans="1:22" ht="14.85" customHeight="1" outlineLevel="1" x14ac:dyDescent="0.2">
      <c r="A248" s="143" t="s">
        <v>38</v>
      </c>
      <c r="B248" s="42" t="s">
        <v>86</v>
      </c>
      <c r="C248" s="39" t="s">
        <v>44</v>
      </c>
      <c r="D248" s="112">
        <f>SUM(D254+D253+D252+D249)</f>
        <v>1036.4000000000001</v>
      </c>
      <c r="E248" s="112">
        <f>SUM(E254+E253+E252+E249)</f>
        <v>1025.4000000000001</v>
      </c>
      <c r="F248" s="112">
        <f>SUM(F254+F253+F252+F249)</f>
        <v>604.5</v>
      </c>
      <c r="G248" s="112">
        <f>SUM(G254+G253+G252+G249)</f>
        <v>0</v>
      </c>
      <c r="N248" s="31"/>
      <c r="O248" s="25"/>
      <c r="P248" s="26"/>
      <c r="Q248" s="28"/>
      <c r="R248" s="28"/>
      <c r="S248" s="28"/>
      <c r="T248" s="28"/>
      <c r="U248" s="27"/>
      <c r="V248" s="27"/>
    </row>
    <row r="249" spans="1:22" ht="12.95" customHeight="1" outlineLevel="1" x14ac:dyDescent="0.2">
      <c r="A249" s="143"/>
      <c r="B249" s="115" t="s">
        <v>323</v>
      </c>
      <c r="C249" s="41"/>
      <c r="D249" s="111">
        <f>SUM(D250:D251)</f>
        <v>332.40000000000003</v>
      </c>
      <c r="E249" s="111">
        <f>SUM(E250:E251)</f>
        <v>321.40000000000003</v>
      </c>
      <c r="F249" s="111">
        <f>SUM(F250:F251)</f>
        <v>142.29999999999998</v>
      </c>
      <c r="G249" s="37"/>
      <c r="N249" s="31"/>
      <c r="O249" s="25"/>
      <c r="P249" s="26"/>
      <c r="Q249" s="28"/>
      <c r="R249" s="28"/>
      <c r="S249" s="28"/>
      <c r="T249" s="28"/>
      <c r="U249" s="27"/>
      <c r="V249" s="27"/>
    </row>
    <row r="250" spans="1:22" ht="12.95" customHeight="1" outlineLevel="1" x14ac:dyDescent="0.2">
      <c r="A250" s="143"/>
      <c r="B250" s="32" t="s">
        <v>346</v>
      </c>
      <c r="C250" s="41"/>
      <c r="D250" s="70">
        <f>SUM(G250+E250)</f>
        <v>310.3</v>
      </c>
      <c r="E250" s="116">
        <v>299.3</v>
      </c>
      <c r="F250" s="116">
        <v>129.69999999999999</v>
      </c>
      <c r="G250" s="116">
        <v>11</v>
      </c>
      <c r="N250" s="31"/>
      <c r="O250" s="25"/>
      <c r="P250" s="26"/>
      <c r="Q250" s="28"/>
      <c r="R250" s="28"/>
      <c r="S250" s="28"/>
      <c r="T250" s="28"/>
      <c r="U250" s="27"/>
      <c r="V250" s="27"/>
    </row>
    <row r="251" spans="1:22" ht="12.95" customHeight="1" outlineLevel="1" x14ac:dyDescent="0.2">
      <c r="A251" s="143"/>
      <c r="B251" s="32" t="s">
        <v>142</v>
      </c>
      <c r="C251" s="41"/>
      <c r="D251" s="70">
        <f>SUM(G251+E251)</f>
        <v>22.1</v>
      </c>
      <c r="E251" s="116">
        <v>22.1</v>
      </c>
      <c r="F251" s="116">
        <v>12.6</v>
      </c>
      <c r="G251" s="37"/>
      <c r="N251" s="31"/>
      <c r="O251" s="25"/>
      <c r="P251" s="26"/>
      <c r="Q251" s="28"/>
      <c r="R251" s="28"/>
      <c r="S251" s="28"/>
      <c r="T251" s="28"/>
      <c r="U251" s="27"/>
      <c r="V251" s="27"/>
    </row>
    <row r="252" spans="1:22" ht="12.95" customHeight="1" outlineLevel="1" x14ac:dyDescent="0.2">
      <c r="A252" s="143"/>
      <c r="B252" s="115" t="s">
        <v>146</v>
      </c>
      <c r="C252" s="41"/>
      <c r="D252" s="111">
        <f>SUM(G252+E252)</f>
        <v>92.5</v>
      </c>
      <c r="E252" s="111">
        <v>92.5</v>
      </c>
      <c r="F252" s="111">
        <v>5.9</v>
      </c>
      <c r="G252" s="37"/>
      <c r="N252" s="31"/>
      <c r="O252" s="25"/>
      <c r="P252" s="26"/>
      <c r="Q252" s="28"/>
      <c r="R252" s="28"/>
      <c r="S252" s="28"/>
      <c r="T252" s="28"/>
      <c r="U252" s="27"/>
      <c r="V252" s="27"/>
    </row>
    <row r="253" spans="1:22" ht="12.95" customHeight="1" outlineLevel="1" x14ac:dyDescent="0.2">
      <c r="A253" s="143"/>
      <c r="B253" s="115" t="s">
        <v>145</v>
      </c>
      <c r="C253" s="41"/>
      <c r="D253" s="111">
        <f>SUM(G253+E253)</f>
        <v>609.6</v>
      </c>
      <c r="E253" s="111">
        <v>609.6</v>
      </c>
      <c r="F253" s="111">
        <v>456.3</v>
      </c>
      <c r="G253" s="37"/>
      <c r="N253" s="31"/>
      <c r="O253" s="25"/>
      <c r="P253" s="26"/>
      <c r="Q253" s="28"/>
      <c r="R253" s="28"/>
      <c r="S253" s="28"/>
      <c r="T253" s="28"/>
      <c r="U253" s="27"/>
      <c r="V253" s="27"/>
    </row>
    <row r="254" spans="1:22" ht="12.95" customHeight="1" outlineLevel="1" x14ac:dyDescent="0.2">
      <c r="A254" s="143"/>
      <c r="B254" s="115" t="s">
        <v>19</v>
      </c>
      <c r="C254" s="41"/>
      <c r="D254" s="111">
        <f>SUM(G254+E254)</f>
        <v>1.9</v>
      </c>
      <c r="E254" s="111">
        <v>1.9</v>
      </c>
      <c r="F254" s="37"/>
      <c r="G254" s="37"/>
      <c r="N254" s="31"/>
      <c r="O254" s="25"/>
      <c r="P254" s="26"/>
      <c r="Q254" s="28"/>
      <c r="R254" s="28"/>
      <c r="S254" s="28"/>
      <c r="T254" s="28"/>
      <c r="U254" s="27"/>
      <c r="V254" s="27"/>
    </row>
    <row r="255" spans="1:22" ht="15" customHeight="1" outlineLevel="1" x14ac:dyDescent="0.2">
      <c r="A255" s="143" t="s">
        <v>41</v>
      </c>
      <c r="B255" s="38" t="s">
        <v>88</v>
      </c>
      <c r="C255" s="39" t="s">
        <v>44</v>
      </c>
      <c r="D255" s="112">
        <f>SUM(D260+D259+D256)</f>
        <v>931.2</v>
      </c>
      <c r="E255" s="112">
        <f>SUM(E260+E259+E256)</f>
        <v>931.2</v>
      </c>
      <c r="F255" s="112">
        <f>SUM(F260+F259+F256)</f>
        <v>593.79999999999995</v>
      </c>
      <c r="G255" s="40">
        <f>SUM(G260+G259+G256)</f>
        <v>0</v>
      </c>
      <c r="N255" s="31"/>
      <c r="O255" s="25"/>
      <c r="P255" s="26"/>
      <c r="Q255" s="28"/>
      <c r="R255" s="28"/>
      <c r="S255" s="28"/>
      <c r="T255" s="28"/>
      <c r="U255" s="27"/>
      <c r="V255" s="27"/>
    </row>
    <row r="256" spans="1:22" ht="12.95" customHeight="1" outlineLevel="1" x14ac:dyDescent="0.2">
      <c r="A256" s="143"/>
      <c r="B256" s="115" t="s">
        <v>323</v>
      </c>
      <c r="C256" s="41"/>
      <c r="D256" s="111">
        <f>SUM(D257:D258)</f>
        <v>336.7</v>
      </c>
      <c r="E256" s="111">
        <f>SUM(E257:E258)</f>
        <v>336.7</v>
      </c>
      <c r="F256" s="111">
        <f>SUM(F257:F258)</f>
        <v>175.60000000000002</v>
      </c>
      <c r="G256" s="37"/>
      <c r="N256" s="31"/>
      <c r="O256" s="25"/>
      <c r="P256" s="26"/>
      <c r="Q256" s="28"/>
      <c r="R256" s="28"/>
      <c r="S256" s="28"/>
      <c r="T256" s="28"/>
      <c r="U256" s="27"/>
      <c r="V256" s="27"/>
    </row>
    <row r="257" spans="1:22" ht="12.95" customHeight="1" outlineLevel="1" x14ac:dyDescent="0.2">
      <c r="A257" s="143"/>
      <c r="B257" s="32" t="s">
        <v>346</v>
      </c>
      <c r="C257" s="41"/>
      <c r="D257" s="70">
        <f>SUM(G257+E257)</f>
        <v>325.3</v>
      </c>
      <c r="E257" s="116">
        <v>325.3</v>
      </c>
      <c r="F257" s="116">
        <v>167.3</v>
      </c>
      <c r="G257" s="37"/>
      <c r="N257" s="31"/>
      <c r="O257" s="25"/>
      <c r="P257" s="26"/>
      <c r="Q257" s="28"/>
      <c r="R257" s="28"/>
      <c r="S257" s="28"/>
      <c r="T257" s="28"/>
      <c r="U257" s="27"/>
      <c r="V257" s="27"/>
    </row>
    <row r="258" spans="1:22" ht="12.95" customHeight="1" outlineLevel="1" x14ac:dyDescent="0.2">
      <c r="A258" s="143"/>
      <c r="B258" s="32" t="s">
        <v>142</v>
      </c>
      <c r="C258" s="41"/>
      <c r="D258" s="70">
        <f>SUM(G258+E258)</f>
        <v>11.4</v>
      </c>
      <c r="E258" s="116">
        <v>11.4</v>
      </c>
      <c r="F258" s="116">
        <v>8.3000000000000007</v>
      </c>
      <c r="G258" s="37"/>
      <c r="N258" s="31"/>
      <c r="O258" s="25"/>
      <c r="P258" s="26"/>
      <c r="Q258" s="28"/>
      <c r="R258" s="28"/>
      <c r="S258" s="28"/>
      <c r="T258" s="28"/>
      <c r="U258" s="27"/>
      <c r="V258" s="27"/>
    </row>
    <row r="259" spans="1:22" ht="12.95" customHeight="1" outlineLevel="1" x14ac:dyDescent="0.2">
      <c r="A259" s="143"/>
      <c r="B259" s="115" t="s">
        <v>146</v>
      </c>
      <c r="C259" s="41"/>
      <c r="D259" s="111">
        <f>SUM(G259+E259)</f>
        <v>64.2</v>
      </c>
      <c r="E259" s="111">
        <v>64.2</v>
      </c>
      <c r="F259" s="111">
        <v>21</v>
      </c>
      <c r="G259" s="37"/>
      <c r="N259" s="31"/>
      <c r="O259" s="25"/>
      <c r="P259" s="26"/>
      <c r="Q259" s="28"/>
      <c r="R259" s="28"/>
      <c r="S259" s="28"/>
      <c r="T259" s="28"/>
      <c r="U259" s="27"/>
      <c r="V259" s="27"/>
    </row>
    <row r="260" spans="1:22" ht="12.95" customHeight="1" outlineLevel="1" x14ac:dyDescent="0.2">
      <c r="A260" s="143"/>
      <c r="B260" s="115" t="s">
        <v>145</v>
      </c>
      <c r="C260" s="41"/>
      <c r="D260" s="111">
        <f>SUM(G260+E260)</f>
        <v>530.29999999999995</v>
      </c>
      <c r="E260" s="111">
        <v>530.29999999999995</v>
      </c>
      <c r="F260" s="111">
        <v>397.2</v>
      </c>
      <c r="G260" s="37"/>
      <c r="N260" s="31"/>
      <c r="O260" s="25"/>
      <c r="P260" s="26"/>
      <c r="Q260" s="28"/>
      <c r="R260" s="28"/>
      <c r="S260" s="28"/>
      <c r="T260" s="28"/>
      <c r="U260" s="27"/>
      <c r="V260" s="27"/>
    </row>
    <row r="261" spans="1:22" ht="15" customHeight="1" outlineLevel="1" x14ac:dyDescent="0.2">
      <c r="A261" s="143" t="s">
        <v>43</v>
      </c>
      <c r="B261" s="38" t="s">
        <v>90</v>
      </c>
      <c r="C261" s="39" t="s">
        <v>44</v>
      </c>
      <c r="D261" s="112">
        <f>SUM(D266+D265+D262)</f>
        <v>557.90000000000009</v>
      </c>
      <c r="E261" s="112">
        <f>SUM(E266+E265+E262)</f>
        <v>557.90000000000009</v>
      </c>
      <c r="F261" s="112">
        <f>SUM(F266+F265+F262)</f>
        <v>342.2</v>
      </c>
      <c r="G261" s="40">
        <f>SUM(G266+G265+G262)</f>
        <v>0</v>
      </c>
      <c r="N261" s="31"/>
      <c r="O261" s="25"/>
      <c r="P261" s="26"/>
      <c r="Q261" s="28"/>
      <c r="R261" s="28"/>
      <c r="S261" s="28"/>
      <c r="T261" s="28"/>
      <c r="U261" s="27"/>
      <c r="V261" s="27"/>
    </row>
    <row r="262" spans="1:22" ht="12.95" customHeight="1" outlineLevel="1" x14ac:dyDescent="0.2">
      <c r="A262" s="143"/>
      <c r="B262" s="115" t="s">
        <v>323</v>
      </c>
      <c r="C262" s="41"/>
      <c r="D262" s="111">
        <f>SUM(D263:D264)</f>
        <v>223.3</v>
      </c>
      <c r="E262" s="111">
        <f>SUM(E263:E264)</f>
        <v>223.3</v>
      </c>
      <c r="F262" s="111">
        <f>SUM(F263:F264)</f>
        <v>99.5</v>
      </c>
      <c r="G262" s="37"/>
      <c r="N262" s="31"/>
      <c r="O262" s="25"/>
      <c r="P262" s="26"/>
      <c r="Q262" s="28"/>
      <c r="R262" s="28"/>
      <c r="S262" s="28"/>
      <c r="T262" s="28"/>
      <c r="U262" s="27"/>
      <c r="V262" s="27"/>
    </row>
    <row r="263" spans="1:22" ht="12.95" customHeight="1" outlineLevel="1" x14ac:dyDescent="0.2">
      <c r="A263" s="143"/>
      <c r="B263" s="32" t="s">
        <v>346</v>
      </c>
      <c r="C263" s="41"/>
      <c r="D263" s="70">
        <f>SUM(G263+E263)</f>
        <v>208.5</v>
      </c>
      <c r="E263" s="116">
        <v>208.5</v>
      </c>
      <c r="F263" s="116">
        <v>90.1</v>
      </c>
      <c r="G263" s="37"/>
      <c r="N263" s="31"/>
      <c r="O263" s="25"/>
      <c r="P263" s="26"/>
      <c r="Q263" s="28"/>
      <c r="R263" s="28"/>
      <c r="S263" s="28"/>
      <c r="T263" s="28"/>
      <c r="U263" s="27"/>
      <c r="V263" s="27"/>
    </row>
    <row r="264" spans="1:22" ht="12.95" customHeight="1" outlineLevel="1" x14ac:dyDescent="0.2">
      <c r="A264" s="143"/>
      <c r="B264" s="32" t="s">
        <v>142</v>
      </c>
      <c r="C264" s="41"/>
      <c r="D264" s="70">
        <f>SUM(G264+E264)</f>
        <v>14.8</v>
      </c>
      <c r="E264" s="116">
        <v>14.8</v>
      </c>
      <c r="F264" s="116">
        <v>9.4</v>
      </c>
      <c r="G264" s="37"/>
      <c r="N264" s="31"/>
      <c r="O264" s="25"/>
      <c r="P264" s="26"/>
      <c r="Q264" s="28"/>
      <c r="R264" s="28"/>
      <c r="S264" s="28"/>
      <c r="T264" s="28"/>
      <c r="U264" s="27"/>
      <c r="V264" s="27"/>
    </row>
    <row r="265" spans="1:22" ht="12.95" customHeight="1" outlineLevel="1" x14ac:dyDescent="0.2">
      <c r="A265" s="143"/>
      <c r="B265" s="115" t="s">
        <v>146</v>
      </c>
      <c r="C265" s="41"/>
      <c r="D265" s="111">
        <f>SUM(G265+E265)</f>
        <v>23.1</v>
      </c>
      <c r="E265" s="111">
        <v>23.1</v>
      </c>
      <c r="F265" s="111">
        <v>8.6</v>
      </c>
      <c r="G265" s="37"/>
      <c r="N265" s="31"/>
      <c r="O265" s="25"/>
      <c r="P265" s="26"/>
      <c r="Q265" s="28"/>
      <c r="R265" s="28"/>
      <c r="S265" s="28"/>
      <c r="T265" s="28"/>
      <c r="U265" s="27"/>
      <c r="V265" s="27"/>
    </row>
    <row r="266" spans="1:22" ht="12.95" customHeight="1" outlineLevel="1" x14ac:dyDescent="0.2">
      <c r="A266" s="143"/>
      <c r="B266" s="115" t="s">
        <v>145</v>
      </c>
      <c r="C266" s="41"/>
      <c r="D266" s="111">
        <f>SUM(G266+E266)</f>
        <v>311.5</v>
      </c>
      <c r="E266" s="111">
        <v>311.5</v>
      </c>
      <c r="F266" s="111">
        <v>234.1</v>
      </c>
      <c r="G266" s="37"/>
      <c r="N266" s="31"/>
      <c r="O266" s="25"/>
      <c r="P266" s="26"/>
      <c r="Q266" s="28"/>
      <c r="R266" s="28"/>
      <c r="S266" s="28"/>
      <c r="T266" s="28"/>
      <c r="U266" s="27"/>
      <c r="V266" s="27"/>
    </row>
    <row r="267" spans="1:22" ht="15" customHeight="1" outlineLevel="1" x14ac:dyDescent="0.2">
      <c r="A267" s="143" t="s">
        <v>45</v>
      </c>
      <c r="B267" s="38" t="s">
        <v>92</v>
      </c>
      <c r="C267" s="39" t="s">
        <v>44</v>
      </c>
      <c r="D267" s="112">
        <f>SUM(D273+D272+D271+D268)</f>
        <v>734.7</v>
      </c>
      <c r="E267" s="112">
        <f>SUM(E273+E272+E271+E268)</f>
        <v>734.2</v>
      </c>
      <c r="F267" s="112">
        <f>SUM(F273+F272+F271+F268)</f>
        <v>459.7</v>
      </c>
      <c r="G267" s="112">
        <f>SUM(G273+G272+G271+G268)</f>
        <v>0.5</v>
      </c>
      <c r="N267" s="31"/>
      <c r="O267" s="25"/>
      <c r="P267" s="26"/>
      <c r="Q267" s="28"/>
      <c r="R267" s="28"/>
      <c r="S267" s="28"/>
      <c r="T267" s="28"/>
      <c r="U267" s="27"/>
      <c r="V267" s="27"/>
    </row>
    <row r="268" spans="1:22" ht="12.95" customHeight="1" outlineLevel="1" x14ac:dyDescent="0.2">
      <c r="A268" s="143"/>
      <c r="B268" s="115" t="s">
        <v>323</v>
      </c>
      <c r="C268" s="41"/>
      <c r="D268" s="111">
        <f>SUM(D269:D270)</f>
        <v>281.89999999999998</v>
      </c>
      <c r="E268" s="111">
        <f>SUM(E269:E270)</f>
        <v>281.89999999999998</v>
      </c>
      <c r="F268" s="111">
        <f>SUM(F269:F270)</f>
        <v>151.80000000000001</v>
      </c>
      <c r="G268" s="37"/>
      <c r="N268" s="31"/>
      <c r="O268" s="25"/>
      <c r="P268" s="26"/>
      <c r="Q268" s="28"/>
      <c r="R268" s="28"/>
      <c r="S268" s="28"/>
      <c r="T268" s="28"/>
      <c r="U268" s="27"/>
      <c r="V268" s="27"/>
    </row>
    <row r="269" spans="1:22" ht="12.95" customHeight="1" outlineLevel="1" x14ac:dyDescent="0.2">
      <c r="A269" s="143"/>
      <c r="B269" s="32" t="s">
        <v>346</v>
      </c>
      <c r="C269" s="41"/>
      <c r="D269" s="70">
        <f>SUM(G269+E269)</f>
        <v>268.89999999999998</v>
      </c>
      <c r="E269" s="116">
        <v>268.89999999999998</v>
      </c>
      <c r="F269" s="116">
        <v>143.5</v>
      </c>
      <c r="G269" s="37"/>
      <c r="N269" s="31"/>
      <c r="O269" s="25"/>
      <c r="P269" s="26"/>
      <c r="Q269" s="28"/>
      <c r="R269" s="28"/>
      <c r="S269" s="28"/>
      <c r="T269" s="28"/>
      <c r="U269" s="27"/>
      <c r="V269" s="27"/>
    </row>
    <row r="270" spans="1:22" ht="12.95" customHeight="1" outlineLevel="1" x14ac:dyDescent="0.2">
      <c r="A270" s="143"/>
      <c r="B270" s="32" t="s">
        <v>142</v>
      </c>
      <c r="C270" s="41"/>
      <c r="D270" s="70">
        <f>SUM(G270+E270)</f>
        <v>13</v>
      </c>
      <c r="E270" s="116">
        <v>13</v>
      </c>
      <c r="F270" s="116">
        <v>8.3000000000000007</v>
      </c>
      <c r="G270" s="37"/>
      <c r="N270" s="31"/>
      <c r="O270" s="25"/>
      <c r="P270" s="26"/>
      <c r="Q270" s="28"/>
      <c r="R270" s="28"/>
      <c r="S270" s="28"/>
      <c r="T270" s="28"/>
      <c r="U270" s="27"/>
      <c r="V270" s="27"/>
    </row>
    <row r="271" spans="1:22" ht="12.95" customHeight="1" outlineLevel="1" x14ac:dyDescent="0.2">
      <c r="A271" s="143"/>
      <c r="B271" s="115" t="s">
        <v>146</v>
      </c>
      <c r="C271" s="41"/>
      <c r="D271" s="111">
        <f>SUM(G271+E271)</f>
        <v>54.2</v>
      </c>
      <c r="E271" s="111">
        <v>54.2</v>
      </c>
      <c r="F271" s="111">
        <v>17.2</v>
      </c>
      <c r="G271" s="37"/>
      <c r="N271" s="31"/>
      <c r="O271" s="25"/>
      <c r="P271" s="26"/>
      <c r="Q271" s="28"/>
      <c r="R271" s="28"/>
      <c r="S271" s="28"/>
      <c r="T271" s="28"/>
      <c r="U271" s="27"/>
      <c r="V271" s="27"/>
    </row>
    <row r="272" spans="1:22" ht="12.95" customHeight="1" outlineLevel="1" x14ac:dyDescent="0.2">
      <c r="A272" s="143"/>
      <c r="B272" s="115" t="s">
        <v>145</v>
      </c>
      <c r="C272" s="41"/>
      <c r="D272" s="111">
        <f>SUM(G272+E272)</f>
        <v>387.1</v>
      </c>
      <c r="E272" s="111">
        <v>386.6</v>
      </c>
      <c r="F272" s="111">
        <v>290.7</v>
      </c>
      <c r="G272" s="111">
        <v>0.5</v>
      </c>
      <c r="N272" s="31"/>
      <c r="O272" s="25"/>
      <c r="P272" s="26"/>
      <c r="Q272" s="28"/>
      <c r="R272" s="28"/>
      <c r="S272" s="28"/>
      <c r="T272" s="28"/>
      <c r="U272" s="27"/>
      <c r="V272" s="27"/>
    </row>
    <row r="273" spans="1:22" ht="12.95" customHeight="1" outlineLevel="1" x14ac:dyDescent="0.2">
      <c r="A273" s="143"/>
      <c r="B273" s="115" t="s">
        <v>19</v>
      </c>
      <c r="C273" s="41"/>
      <c r="D273" s="111">
        <f>SUM(G273+E273)</f>
        <v>11.5</v>
      </c>
      <c r="E273" s="111">
        <v>11.5</v>
      </c>
      <c r="F273" s="37"/>
      <c r="G273" s="37"/>
      <c r="N273" s="31"/>
      <c r="O273" s="25"/>
      <c r="P273" s="26"/>
      <c r="Q273" s="28"/>
      <c r="R273" s="28"/>
      <c r="S273" s="28"/>
      <c r="T273" s="28"/>
      <c r="U273" s="27"/>
      <c r="V273" s="27"/>
    </row>
    <row r="274" spans="1:22" ht="15" customHeight="1" outlineLevel="1" x14ac:dyDescent="0.2">
      <c r="A274" s="176" t="s">
        <v>51</v>
      </c>
      <c r="B274" s="38" t="s">
        <v>94</v>
      </c>
      <c r="C274" s="39" t="s">
        <v>44</v>
      </c>
      <c r="D274" s="112">
        <f>SUM(D279+D278+D275)</f>
        <v>244.3</v>
      </c>
      <c r="E274" s="112">
        <f>SUM(E279+E278+E275)</f>
        <v>244.3</v>
      </c>
      <c r="F274" s="112">
        <f>SUM(F279+F278+F275)</f>
        <v>146.39999999999998</v>
      </c>
      <c r="G274" s="40">
        <f>SUM(G279+G278+G275)</f>
        <v>0</v>
      </c>
      <c r="N274" s="31"/>
      <c r="O274" s="25"/>
      <c r="P274" s="26"/>
      <c r="Q274" s="28"/>
      <c r="R274" s="28"/>
      <c r="S274" s="28"/>
      <c r="T274" s="28"/>
      <c r="U274" s="27"/>
      <c r="V274" s="27"/>
    </row>
    <row r="275" spans="1:22" ht="12.95" customHeight="1" outlineLevel="1" x14ac:dyDescent="0.2">
      <c r="A275" s="176"/>
      <c r="B275" s="115" t="s">
        <v>323</v>
      </c>
      <c r="C275" s="41"/>
      <c r="D275" s="111">
        <f>SUM(D276:D277)</f>
        <v>139.5</v>
      </c>
      <c r="E275" s="111">
        <f>SUM(E276:E277)</f>
        <v>139.5</v>
      </c>
      <c r="F275" s="111">
        <f>SUM(F276:F277)</f>
        <v>73.099999999999994</v>
      </c>
      <c r="G275" s="37"/>
      <c r="N275" s="31"/>
      <c r="O275" s="25"/>
      <c r="P275" s="26"/>
      <c r="Q275" s="28"/>
      <c r="R275" s="28"/>
      <c r="S275" s="28"/>
      <c r="T275" s="28"/>
      <c r="U275" s="27"/>
      <c r="V275" s="27"/>
    </row>
    <row r="276" spans="1:22" ht="12.95" customHeight="1" outlineLevel="1" x14ac:dyDescent="0.2">
      <c r="A276" s="176"/>
      <c r="B276" s="32" t="s">
        <v>346</v>
      </c>
      <c r="C276" s="41"/>
      <c r="D276" s="70">
        <f>SUM(G276+E276)</f>
        <v>137.5</v>
      </c>
      <c r="E276" s="116">
        <v>137.5</v>
      </c>
      <c r="F276" s="116">
        <v>71.8</v>
      </c>
      <c r="G276" s="37"/>
      <c r="N276" s="31"/>
      <c r="O276" s="25"/>
      <c r="P276" s="26"/>
      <c r="Q276" s="28"/>
      <c r="R276" s="28"/>
      <c r="S276" s="28"/>
      <c r="T276" s="28"/>
      <c r="U276" s="27"/>
      <c r="V276" s="27"/>
    </row>
    <row r="277" spans="1:22" ht="12.95" customHeight="1" outlineLevel="1" x14ac:dyDescent="0.2">
      <c r="A277" s="176"/>
      <c r="B277" s="32" t="s">
        <v>142</v>
      </c>
      <c r="C277" s="41"/>
      <c r="D277" s="70">
        <f>SUM(G277+E277)</f>
        <v>2</v>
      </c>
      <c r="E277" s="116">
        <v>2</v>
      </c>
      <c r="F277" s="116">
        <v>1.3</v>
      </c>
      <c r="G277" s="37"/>
      <c r="N277" s="31"/>
      <c r="O277" s="25"/>
      <c r="P277" s="26"/>
      <c r="Q277" s="28"/>
      <c r="R277" s="28"/>
      <c r="S277" s="28"/>
      <c r="T277" s="28"/>
      <c r="U277" s="27"/>
      <c r="V277" s="27"/>
    </row>
    <row r="278" spans="1:22" ht="12.95" customHeight="1" outlineLevel="1" x14ac:dyDescent="0.2">
      <c r="A278" s="176"/>
      <c r="B278" s="115" t="s">
        <v>146</v>
      </c>
      <c r="C278" s="41"/>
      <c r="D278" s="111">
        <f>SUM(G278+E278)</f>
        <v>14</v>
      </c>
      <c r="E278" s="111">
        <v>14</v>
      </c>
      <c r="F278" s="111">
        <v>5</v>
      </c>
      <c r="G278" s="37"/>
      <c r="N278" s="31"/>
      <c r="O278" s="25"/>
      <c r="P278" s="26"/>
      <c r="Q278" s="28"/>
      <c r="R278" s="28"/>
      <c r="S278" s="28"/>
      <c r="T278" s="28"/>
      <c r="U278" s="27"/>
      <c r="V278" s="27"/>
    </row>
    <row r="279" spans="1:22" ht="12.95" customHeight="1" outlineLevel="1" x14ac:dyDescent="0.2">
      <c r="A279" s="176"/>
      <c r="B279" s="115" t="s">
        <v>145</v>
      </c>
      <c r="C279" s="41"/>
      <c r="D279" s="111">
        <f>SUM(G279+E279)</f>
        <v>90.8</v>
      </c>
      <c r="E279" s="111">
        <v>90.8</v>
      </c>
      <c r="F279" s="111">
        <v>68.3</v>
      </c>
      <c r="G279" s="37"/>
      <c r="N279" s="31"/>
      <c r="O279" s="25"/>
      <c r="P279" s="26"/>
      <c r="Q279" s="28"/>
      <c r="R279" s="28"/>
      <c r="S279" s="28"/>
      <c r="T279" s="28"/>
      <c r="U279" s="27"/>
      <c r="V279" s="27"/>
    </row>
    <row r="280" spans="1:22" ht="15" customHeight="1" outlineLevel="1" x14ac:dyDescent="0.2">
      <c r="A280" s="176" t="s">
        <v>147</v>
      </c>
      <c r="B280" s="38" t="s">
        <v>96</v>
      </c>
      <c r="C280" s="39" t="s">
        <v>44</v>
      </c>
      <c r="D280" s="112">
        <f>SUM(D286+D285+D284+D281)</f>
        <v>276.2</v>
      </c>
      <c r="E280" s="112">
        <f>SUM(E286+E285+E284+E281)</f>
        <v>276.2</v>
      </c>
      <c r="F280" s="112">
        <f>SUM(F286+F285+F284+F281)</f>
        <v>174</v>
      </c>
      <c r="G280" s="40">
        <f>SUM(G286+G285+G284+G281)</f>
        <v>0</v>
      </c>
      <c r="N280" s="31"/>
      <c r="O280" s="25"/>
      <c r="P280" s="26"/>
      <c r="Q280" s="28"/>
      <c r="R280" s="28"/>
      <c r="S280" s="28"/>
      <c r="T280" s="28"/>
      <c r="U280" s="27"/>
      <c r="V280" s="27"/>
    </row>
    <row r="281" spans="1:22" ht="12.95" customHeight="1" outlineLevel="1" x14ac:dyDescent="0.2">
      <c r="A281" s="176"/>
      <c r="B281" s="115" t="s">
        <v>323</v>
      </c>
      <c r="C281" s="41"/>
      <c r="D281" s="111">
        <f>SUM(D282:D283)</f>
        <v>122.7</v>
      </c>
      <c r="E281" s="111">
        <f>SUM(E282:E283)</f>
        <v>122.7</v>
      </c>
      <c r="F281" s="111">
        <f>SUM(F282:F283)</f>
        <v>73</v>
      </c>
      <c r="G281" s="37"/>
      <c r="N281" s="31"/>
      <c r="O281" s="25"/>
      <c r="P281" s="26"/>
      <c r="Q281" s="28"/>
      <c r="R281" s="28"/>
      <c r="S281" s="28"/>
      <c r="T281" s="28"/>
      <c r="U281" s="27"/>
      <c r="V281" s="27"/>
    </row>
    <row r="282" spans="1:22" ht="12.95" customHeight="1" outlineLevel="1" x14ac:dyDescent="0.2">
      <c r="A282" s="176"/>
      <c r="B282" s="32" t="s">
        <v>346</v>
      </c>
      <c r="C282" s="41"/>
      <c r="D282" s="70">
        <f>SUM(G282+E282)</f>
        <v>118.8</v>
      </c>
      <c r="E282" s="116">
        <v>118.8</v>
      </c>
      <c r="F282" s="116">
        <v>70.900000000000006</v>
      </c>
      <c r="G282" s="37"/>
      <c r="N282" s="31"/>
      <c r="O282" s="25"/>
      <c r="P282" s="26"/>
      <c r="Q282" s="28"/>
      <c r="R282" s="28"/>
      <c r="S282" s="28"/>
      <c r="T282" s="28"/>
      <c r="U282" s="27"/>
      <c r="V282" s="27"/>
    </row>
    <row r="283" spans="1:22" ht="12.95" customHeight="1" outlineLevel="1" x14ac:dyDescent="0.2">
      <c r="A283" s="176"/>
      <c r="B283" s="32" t="s">
        <v>142</v>
      </c>
      <c r="C283" s="41"/>
      <c r="D283" s="70">
        <f>SUM(G283+E283)</f>
        <v>3.9</v>
      </c>
      <c r="E283" s="116">
        <v>3.9</v>
      </c>
      <c r="F283" s="116">
        <v>2.1</v>
      </c>
      <c r="G283" s="37"/>
      <c r="N283" s="31"/>
      <c r="O283" s="25"/>
      <c r="P283" s="26"/>
      <c r="Q283" s="28"/>
      <c r="R283" s="28"/>
      <c r="S283" s="28"/>
      <c r="T283" s="28"/>
      <c r="U283" s="27"/>
      <c r="V283" s="27"/>
    </row>
    <row r="284" spans="1:22" ht="12.95" customHeight="1" outlineLevel="1" x14ac:dyDescent="0.2">
      <c r="A284" s="176"/>
      <c r="B284" s="115" t="s">
        <v>146</v>
      </c>
      <c r="C284" s="41"/>
      <c r="D284" s="111">
        <f>SUM(G284+E284)</f>
        <v>14.4</v>
      </c>
      <c r="E284" s="111">
        <v>14.4</v>
      </c>
      <c r="F284" s="111"/>
      <c r="G284" s="37"/>
      <c r="N284" s="31"/>
      <c r="O284" s="25"/>
      <c r="P284" s="26"/>
      <c r="Q284" s="28"/>
      <c r="R284" s="28"/>
      <c r="S284" s="28"/>
      <c r="T284" s="28"/>
      <c r="U284" s="27"/>
      <c r="V284" s="27"/>
    </row>
    <row r="285" spans="1:22" ht="12.95" customHeight="1" outlineLevel="1" x14ac:dyDescent="0.2">
      <c r="A285" s="176"/>
      <c r="B285" s="115" t="s">
        <v>145</v>
      </c>
      <c r="C285" s="41"/>
      <c r="D285" s="111">
        <f>SUM(G285+E285)</f>
        <v>134.1</v>
      </c>
      <c r="E285" s="111">
        <v>134.1</v>
      </c>
      <c r="F285" s="111">
        <v>101</v>
      </c>
      <c r="G285" s="37"/>
      <c r="N285" s="31"/>
      <c r="O285" s="25"/>
      <c r="P285" s="26"/>
      <c r="Q285" s="28"/>
      <c r="R285" s="28"/>
      <c r="S285" s="28"/>
      <c r="T285" s="28"/>
      <c r="U285" s="27"/>
      <c r="V285" s="27"/>
    </row>
    <row r="286" spans="1:22" ht="12.95" customHeight="1" outlineLevel="1" x14ac:dyDescent="0.2">
      <c r="A286" s="176"/>
      <c r="B286" s="115" t="s">
        <v>19</v>
      </c>
      <c r="C286" s="41"/>
      <c r="D286" s="111">
        <f>SUM(G286+E286)</f>
        <v>5</v>
      </c>
      <c r="E286" s="111">
        <v>5</v>
      </c>
      <c r="F286" s="37"/>
      <c r="G286" s="37"/>
      <c r="N286" s="31"/>
      <c r="O286" s="25"/>
      <c r="P286" s="26"/>
      <c r="Q286" s="28"/>
      <c r="R286" s="28"/>
      <c r="S286" s="28"/>
      <c r="T286" s="28"/>
      <c r="U286" s="27"/>
      <c r="V286" s="27"/>
    </row>
    <row r="287" spans="1:22" ht="15" customHeight="1" outlineLevel="1" x14ac:dyDescent="0.2">
      <c r="A287" s="176" t="s">
        <v>148</v>
      </c>
      <c r="B287" s="38" t="s">
        <v>98</v>
      </c>
      <c r="C287" s="39" t="s">
        <v>44</v>
      </c>
      <c r="D287" s="112">
        <f>SUM(D292+D291+D288)</f>
        <v>316.5</v>
      </c>
      <c r="E287" s="112">
        <f>SUM(E292+E291+E288)</f>
        <v>316.5</v>
      </c>
      <c r="F287" s="112">
        <f>SUM(F292+F291+F288)</f>
        <v>211.2</v>
      </c>
      <c r="G287" s="40">
        <f>SUM(G292+G291+G288)</f>
        <v>0</v>
      </c>
      <c r="N287" s="31"/>
      <c r="O287" s="25"/>
      <c r="P287" s="26"/>
      <c r="Q287" s="28"/>
      <c r="R287" s="28"/>
      <c r="S287" s="28"/>
      <c r="T287" s="28"/>
      <c r="U287" s="27"/>
      <c r="V287" s="27"/>
    </row>
    <row r="288" spans="1:22" ht="12.95" customHeight="1" outlineLevel="1" x14ac:dyDescent="0.2">
      <c r="A288" s="176"/>
      <c r="B288" s="115" t="s">
        <v>323</v>
      </c>
      <c r="C288" s="41"/>
      <c r="D288" s="111">
        <f>SUM(D289:D290)</f>
        <v>138</v>
      </c>
      <c r="E288" s="111">
        <f>SUM(E289:E290)</f>
        <v>138</v>
      </c>
      <c r="F288" s="111">
        <f>SUM(F289:F290)</f>
        <v>78.3</v>
      </c>
      <c r="G288" s="37"/>
      <c r="N288" s="31"/>
      <c r="O288" s="25"/>
      <c r="P288" s="26"/>
      <c r="Q288" s="28"/>
      <c r="R288" s="28"/>
      <c r="S288" s="28"/>
      <c r="T288" s="28"/>
      <c r="U288" s="27"/>
      <c r="V288" s="27"/>
    </row>
    <row r="289" spans="1:22" ht="12.95" customHeight="1" outlineLevel="1" x14ac:dyDescent="0.2">
      <c r="A289" s="176"/>
      <c r="B289" s="32" t="s">
        <v>346</v>
      </c>
      <c r="C289" s="41"/>
      <c r="D289" s="70">
        <f>SUM(G289+E289)</f>
        <v>132.9</v>
      </c>
      <c r="E289" s="116">
        <v>132.9</v>
      </c>
      <c r="F289" s="116">
        <v>75.2</v>
      </c>
      <c r="G289" s="37"/>
      <c r="N289" s="31"/>
      <c r="O289" s="25"/>
      <c r="P289" s="26"/>
      <c r="Q289" s="28"/>
      <c r="R289" s="28"/>
      <c r="S289" s="28"/>
      <c r="T289" s="28"/>
      <c r="U289" s="27"/>
      <c r="V289" s="27"/>
    </row>
    <row r="290" spans="1:22" ht="12.95" customHeight="1" outlineLevel="1" x14ac:dyDescent="0.2">
      <c r="A290" s="176"/>
      <c r="B290" s="32" t="s">
        <v>142</v>
      </c>
      <c r="C290" s="41"/>
      <c r="D290" s="70">
        <f>SUM(G290+E290)</f>
        <v>5.0999999999999996</v>
      </c>
      <c r="E290" s="116">
        <v>5.0999999999999996</v>
      </c>
      <c r="F290" s="116">
        <v>3.1</v>
      </c>
      <c r="G290" s="37"/>
      <c r="N290" s="31"/>
      <c r="O290" s="25"/>
      <c r="P290" s="26"/>
      <c r="Q290" s="28"/>
      <c r="R290" s="28"/>
      <c r="S290" s="28"/>
      <c r="T290" s="28"/>
      <c r="U290" s="27"/>
      <c r="V290" s="27"/>
    </row>
    <row r="291" spans="1:22" ht="12.95" customHeight="1" outlineLevel="1" x14ac:dyDescent="0.2">
      <c r="A291" s="176"/>
      <c r="B291" s="115" t="s">
        <v>145</v>
      </c>
      <c r="C291" s="41"/>
      <c r="D291" s="111">
        <f>SUM(G291+E291)</f>
        <v>176.5</v>
      </c>
      <c r="E291" s="111">
        <v>176.5</v>
      </c>
      <c r="F291" s="111">
        <v>132.9</v>
      </c>
      <c r="G291" s="37"/>
      <c r="N291" s="31"/>
      <c r="O291" s="25"/>
      <c r="P291" s="26"/>
      <c r="Q291" s="28"/>
      <c r="R291" s="28"/>
      <c r="S291" s="28"/>
      <c r="T291" s="28"/>
      <c r="U291" s="27"/>
      <c r="V291" s="27"/>
    </row>
    <row r="292" spans="1:22" ht="12.95" customHeight="1" outlineLevel="1" x14ac:dyDescent="0.2">
      <c r="A292" s="176"/>
      <c r="B292" s="115" t="s">
        <v>19</v>
      </c>
      <c r="C292" s="41"/>
      <c r="D292" s="111">
        <f>SUM(G292+E292)</f>
        <v>2</v>
      </c>
      <c r="E292" s="111">
        <v>2</v>
      </c>
      <c r="F292" s="37"/>
      <c r="G292" s="37"/>
      <c r="N292" s="31"/>
      <c r="O292" s="25"/>
      <c r="P292" s="26"/>
      <c r="Q292" s="28"/>
      <c r="R292" s="28"/>
      <c r="S292" s="28"/>
      <c r="T292" s="28"/>
      <c r="U292" s="27"/>
      <c r="V292" s="27"/>
    </row>
    <row r="293" spans="1:22" ht="15" customHeight="1" outlineLevel="1" x14ac:dyDescent="0.2">
      <c r="A293" s="143" t="s">
        <v>149</v>
      </c>
      <c r="B293" s="38" t="s">
        <v>100</v>
      </c>
      <c r="C293" s="39" t="s">
        <v>44</v>
      </c>
      <c r="D293" s="112">
        <f>SUM(D299+D298+D297+D294)</f>
        <v>438.2</v>
      </c>
      <c r="E293" s="112">
        <f>SUM(E299+E298+E297+E294)</f>
        <v>338.2</v>
      </c>
      <c r="F293" s="112">
        <f>SUM(F299+F298+F297+F294)</f>
        <v>224.89999999999998</v>
      </c>
      <c r="G293" s="112">
        <f>SUM(G299+G298+G297+G294)</f>
        <v>100</v>
      </c>
      <c r="N293" s="31"/>
      <c r="O293" s="25"/>
      <c r="P293" s="26"/>
      <c r="Q293" s="28"/>
      <c r="R293" s="28"/>
      <c r="S293" s="28"/>
      <c r="T293" s="28"/>
      <c r="U293" s="27"/>
      <c r="V293" s="27"/>
    </row>
    <row r="294" spans="1:22" ht="12.95" customHeight="1" outlineLevel="1" x14ac:dyDescent="0.2">
      <c r="A294" s="143"/>
      <c r="B294" s="115" t="s">
        <v>323</v>
      </c>
      <c r="C294" s="41"/>
      <c r="D294" s="111">
        <f>SUM(D295:D296)</f>
        <v>242.6</v>
      </c>
      <c r="E294" s="111">
        <f>SUM(E295:E296)</f>
        <v>142.6</v>
      </c>
      <c r="F294" s="111">
        <f>SUM(F295:F296)</f>
        <v>89.3</v>
      </c>
      <c r="G294" s="111">
        <f>SUM(G295:G296)</f>
        <v>100</v>
      </c>
      <c r="S294" s="28"/>
      <c r="T294" s="28"/>
      <c r="U294" s="27"/>
      <c r="V294" s="27"/>
    </row>
    <row r="295" spans="1:22" ht="12.95" customHeight="1" outlineLevel="1" x14ac:dyDescent="0.2">
      <c r="A295" s="143"/>
      <c r="B295" s="32" t="s">
        <v>346</v>
      </c>
      <c r="C295" s="41"/>
      <c r="D295" s="70">
        <f>SUM(G295+E295)</f>
        <v>240.2</v>
      </c>
      <c r="E295" s="116">
        <v>140.19999999999999</v>
      </c>
      <c r="F295" s="116">
        <v>87.5</v>
      </c>
      <c r="G295" s="116">
        <v>100</v>
      </c>
      <c r="S295" s="28"/>
      <c r="T295" s="28"/>
      <c r="U295" s="27"/>
      <c r="V295" s="27"/>
    </row>
    <row r="296" spans="1:22" ht="12.95" customHeight="1" outlineLevel="1" x14ac:dyDescent="0.2">
      <c r="A296" s="143"/>
      <c r="B296" s="32" t="s">
        <v>142</v>
      </c>
      <c r="C296" s="41"/>
      <c r="D296" s="70">
        <f>SUM(G296+E296)</f>
        <v>2.4</v>
      </c>
      <c r="E296" s="116">
        <v>2.4</v>
      </c>
      <c r="F296" s="116">
        <v>1.8</v>
      </c>
      <c r="G296" s="37"/>
      <c r="S296" s="28"/>
      <c r="T296" s="28"/>
      <c r="U296" s="27"/>
      <c r="V296" s="27"/>
    </row>
    <row r="297" spans="1:22" ht="12.95" customHeight="1" outlineLevel="1" x14ac:dyDescent="0.2">
      <c r="A297" s="143"/>
      <c r="B297" s="115" t="s">
        <v>146</v>
      </c>
      <c r="C297" s="41"/>
      <c r="D297" s="111">
        <f>SUM(G297+E297)</f>
        <v>16.600000000000001</v>
      </c>
      <c r="E297" s="111">
        <v>16.600000000000001</v>
      </c>
      <c r="F297" s="111">
        <v>5</v>
      </c>
      <c r="G297" s="37"/>
      <c r="S297" s="28"/>
      <c r="T297" s="28"/>
      <c r="U297" s="27"/>
      <c r="V297" s="27"/>
    </row>
    <row r="298" spans="1:22" ht="12.95" customHeight="1" outlineLevel="1" x14ac:dyDescent="0.2">
      <c r="A298" s="143"/>
      <c r="B298" s="115" t="s">
        <v>145</v>
      </c>
      <c r="C298" s="41"/>
      <c r="D298" s="111">
        <f>SUM(G298+E298)</f>
        <v>174</v>
      </c>
      <c r="E298" s="111">
        <v>174</v>
      </c>
      <c r="F298" s="111">
        <v>130.6</v>
      </c>
      <c r="G298" s="37"/>
      <c r="S298" s="28"/>
      <c r="T298" s="28"/>
      <c r="U298" s="27"/>
      <c r="V298" s="27"/>
    </row>
    <row r="299" spans="1:22" ht="12.95" customHeight="1" outlineLevel="1" x14ac:dyDescent="0.2">
      <c r="A299" s="143"/>
      <c r="B299" s="115" t="s">
        <v>19</v>
      </c>
      <c r="C299" s="41"/>
      <c r="D299" s="111">
        <f>SUM(G299+E299)</f>
        <v>5</v>
      </c>
      <c r="E299" s="111">
        <v>5</v>
      </c>
      <c r="F299" s="37"/>
      <c r="G299" s="37"/>
      <c r="S299" s="28"/>
      <c r="T299" s="28"/>
      <c r="U299" s="27"/>
      <c r="V299" s="27"/>
    </row>
    <row r="300" spans="1:22" ht="15" customHeight="1" outlineLevel="1" x14ac:dyDescent="0.2">
      <c r="A300" s="176" t="s">
        <v>150</v>
      </c>
      <c r="B300" s="38" t="s">
        <v>327</v>
      </c>
      <c r="C300" s="39" t="s">
        <v>44</v>
      </c>
      <c r="D300" s="112">
        <f>SUM(D306+D305+D304+D301)</f>
        <v>386.2</v>
      </c>
      <c r="E300" s="112">
        <f>SUM(E306+E305+E304+E301)</f>
        <v>386.2</v>
      </c>
      <c r="F300" s="112">
        <f>SUM(F306+F305+F304+F301)</f>
        <v>244.3</v>
      </c>
      <c r="G300" s="40">
        <f>SUM(G306+G305+G304+G301)</f>
        <v>0</v>
      </c>
      <c r="S300" s="28"/>
      <c r="T300" s="28"/>
      <c r="U300" s="27"/>
      <c r="V300" s="27"/>
    </row>
    <row r="301" spans="1:22" ht="12.95" customHeight="1" outlineLevel="1" x14ac:dyDescent="0.2">
      <c r="A301" s="176"/>
      <c r="B301" s="115" t="s">
        <v>323</v>
      </c>
      <c r="C301" s="41"/>
      <c r="D301" s="111">
        <f>SUM(D302:D303)</f>
        <v>157</v>
      </c>
      <c r="E301" s="111">
        <f>SUM(E302:E303)</f>
        <v>157</v>
      </c>
      <c r="F301" s="111">
        <f>SUM(F302:F303)</f>
        <v>79.300000000000011</v>
      </c>
      <c r="G301" s="37"/>
      <c r="S301" s="28"/>
      <c r="T301" s="28"/>
      <c r="U301" s="27"/>
      <c r="V301" s="27"/>
    </row>
    <row r="302" spans="1:22" ht="12.95" customHeight="1" outlineLevel="1" x14ac:dyDescent="0.2">
      <c r="A302" s="176"/>
      <c r="B302" s="32" t="s">
        <v>346</v>
      </c>
      <c r="C302" s="41"/>
      <c r="D302" s="70">
        <f>SUM(G302+E302)</f>
        <v>152.9</v>
      </c>
      <c r="E302" s="116">
        <v>152.9</v>
      </c>
      <c r="F302" s="116">
        <v>76.400000000000006</v>
      </c>
      <c r="G302" s="37"/>
      <c r="S302" s="28"/>
      <c r="T302" s="28"/>
      <c r="U302" s="27"/>
      <c r="V302" s="27"/>
    </row>
    <row r="303" spans="1:22" ht="12.95" customHeight="1" outlineLevel="1" x14ac:dyDescent="0.2">
      <c r="A303" s="176"/>
      <c r="B303" s="32" t="s">
        <v>142</v>
      </c>
      <c r="C303" s="41"/>
      <c r="D303" s="70">
        <f>SUM(G303+E303)</f>
        <v>4.0999999999999996</v>
      </c>
      <c r="E303" s="116">
        <v>4.0999999999999996</v>
      </c>
      <c r="F303" s="116">
        <v>2.9</v>
      </c>
      <c r="G303" s="37"/>
      <c r="S303" s="28"/>
      <c r="T303" s="28"/>
      <c r="U303" s="27"/>
      <c r="V303" s="27"/>
    </row>
    <row r="304" spans="1:22" ht="12.95" customHeight="1" outlineLevel="1" x14ac:dyDescent="0.2">
      <c r="A304" s="176"/>
      <c r="B304" s="115" t="s">
        <v>146</v>
      </c>
      <c r="C304" s="41"/>
      <c r="D304" s="111">
        <f>SUM(G304+E304)</f>
        <v>16.2</v>
      </c>
      <c r="E304" s="111">
        <v>16.2</v>
      </c>
      <c r="F304" s="111">
        <v>4.5999999999999996</v>
      </c>
      <c r="G304" s="37"/>
      <c r="S304" s="28"/>
      <c r="T304" s="28"/>
      <c r="U304" s="27"/>
      <c r="V304" s="27"/>
    </row>
    <row r="305" spans="1:22" ht="12.95" customHeight="1" outlineLevel="1" x14ac:dyDescent="0.2">
      <c r="A305" s="176"/>
      <c r="B305" s="115" t="s">
        <v>145</v>
      </c>
      <c r="C305" s="41"/>
      <c r="D305" s="111">
        <f>SUM(G305+E305)</f>
        <v>212.9</v>
      </c>
      <c r="E305" s="111">
        <v>212.9</v>
      </c>
      <c r="F305" s="111">
        <v>160.4</v>
      </c>
      <c r="G305" s="37"/>
      <c r="S305" s="28"/>
      <c r="T305" s="28"/>
      <c r="U305" s="27"/>
      <c r="V305" s="27"/>
    </row>
    <row r="306" spans="1:22" ht="12.95" customHeight="1" outlineLevel="1" x14ac:dyDescent="0.2">
      <c r="A306" s="176"/>
      <c r="B306" s="115" t="s">
        <v>19</v>
      </c>
      <c r="C306" s="41"/>
      <c r="D306" s="111">
        <f>SUM(G306+E306)</f>
        <v>0.1</v>
      </c>
      <c r="E306" s="111">
        <v>0.1</v>
      </c>
      <c r="F306" s="37"/>
      <c r="G306" s="37"/>
      <c r="S306" s="28"/>
      <c r="T306" s="28"/>
      <c r="U306" s="27"/>
      <c r="V306" s="27"/>
    </row>
    <row r="307" spans="1:22" ht="15" customHeight="1" outlineLevel="1" x14ac:dyDescent="0.2">
      <c r="A307" s="176" t="s">
        <v>151</v>
      </c>
      <c r="B307" s="38" t="s">
        <v>112</v>
      </c>
      <c r="C307" s="39" t="s">
        <v>44</v>
      </c>
      <c r="D307" s="112">
        <f>SUM(D312+D311+D308)</f>
        <v>308.90000000000003</v>
      </c>
      <c r="E307" s="112">
        <f>SUM(E312+E311+E308)</f>
        <v>308.90000000000003</v>
      </c>
      <c r="F307" s="112">
        <f>SUM(F312+F311+F308)</f>
        <v>209.1</v>
      </c>
      <c r="G307" s="40">
        <f>SUM(G312+G311+G308)</f>
        <v>0</v>
      </c>
      <c r="S307" s="28"/>
      <c r="T307" s="28"/>
      <c r="U307" s="27"/>
      <c r="V307" s="27"/>
    </row>
    <row r="308" spans="1:22" ht="12.95" customHeight="1" outlineLevel="1" x14ac:dyDescent="0.2">
      <c r="A308" s="176"/>
      <c r="B308" s="115" t="s">
        <v>323</v>
      </c>
      <c r="C308" s="41"/>
      <c r="D308" s="111">
        <f>SUM(D309:D310)</f>
        <v>145.10000000000002</v>
      </c>
      <c r="E308" s="111">
        <f>SUM(E309:E310)</f>
        <v>145.10000000000002</v>
      </c>
      <c r="F308" s="111">
        <f>SUM(F309:F310)</f>
        <v>86.8</v>
      </c>
      <c r="G308" s="37"/>
      <c r="S308" s="28"/>
      <c r="T308" s="28"/>
      <c r="U308" s="27"/>
      <c r="V308" s="27"/>
    </row>
    <row r="309" spans="1:22" ht="12.95" customHeight="1" outlineLevel="1" x14ac:dyDescent="0.2">
      <c r="A309" s="176"/>
      <c r="B309" s="32" t="s">
        <v>346</v>
      </c>
      <c r="C309" s="41"/>
      <c r="D309" s="70">
        <f>SUM(G309+E309)</f>
        <v>141.80000000000001</v>
      </c>
      <c r="E309" s="116">
        <v>141.80000000000001</v>
      </c>
      <c r="F309" s="116">
        <v>84.7</v>
      </c>
      <c r="G309" s="37"/>
      <c r="S309" s="28"/>
      <c r="T309" s="28"/>
      <c r="U309" s="27"/>
      <c r="V309" s="27"/>
    </row>
    <row r="310" spans="1:22" ht="12.95" customHeight="1" outlineLevel="1" x14ac:dyDescent="0.2">
      <c r="A310" s="176"/>
      <c r="B310" s="32" t="s">
        <v>142</v>
      </c>
      <c r="C310" s="41"/>
      <c r="D310" s="70">
        <f>SUM(G310+E310)</f>
        <v>3.3</v>
      </c>
      <c r="E310" s="116">
        <v>3.3</v>
      </c>
      <c r="F310" s="116">
        <v>2.1</v>
      </c>
      <c r="G310" s="37"/>
      <c r="S310" s="28"/>
      <c r="T310" s="28"/>
      <c r="U310" s="27"/>
      <c r="V310" s="27"/>
    </row>
    <row r="311" spans="1:22" ht="12.95" customHeight="1" outlineLevel="1" x14ac:dyDescent="0.2">
      <c r="A311" s="176"/>
      <c r="B311" s="115" t="s">
        <v>145</v>
      </c>
      <c r="C311" s="41"/>
      <c r="D311" s="111">
        <f>SUM(G311+E311)</f>
        <v>162</v>
      </c>
      <c r="E311" s="111">
        <v>162</v>
      </c>
      <c r="F311" s="111">
        <v>122.3</v>
      </c>
      <c r="G311" s="37"/>
      <c r="S311" s="28"/>
      <c r="T311" s="28"/>
      <c r="U311" s="27"/>
      <c r="V311" s="27"/>
    </row>
    <row r="312" spans="1:22" ht="12.95" customHeight="1" outlineLevel="1" x14ac:dyDescent="0.2">
      <c r="A312" s="176"/>
      <c r="B312" s="115" t="s">
        <v>19</v>
      </c>
      <c r="C312" s="41"/>
      <c r="D312" s="111">
        <f>SUM(G312+E312)</f>
        <v>1.8</v>
      </c>
      <c r="E312" s="111">
        <v>1.8</v>
      </c>
      <c r="F312" s="37"/>
      <c r="G312" s="37"/>
      <c r="S312" s="28"/>
      <c r="T312" s="28"/>
      <c r="U312" s="27"/>
      <c r="V312" s="27"/>
    </row>
    <row r="313" spans="1:22" ht="15" customHeight="1" outlineLevel="1" x14ac:dyDescent="0.2">
      <c r="A313" s="143" t="s">
        <v>152</v>
      </c>
      <c r="B313" s="38" t="s">
        <v>107</v>
      </c>
      <c r="C313" s="39" t="s">
        <v>44</v>
      </c>
      <c r="D313" s="112">
        <f>SUM(D319+D318+D317+D314)</f>
        <v>345.29999999999995</v>
      </c>
      <c r="E313" s="112">
        <f>SUM(E319+E318+E317+E314)</f>
        <v>345.29999999999995</v>
      </c>
      <c r="F313" s="112">
        <f>SUM(F319+F318+F317+F314)</f>
        <v>222.6</v>
      </c>
      <c r="G313" s="40">
        <f>SUM(G319+G318+G317+G314)</f>
        <v>0</v>
      </c>
      <c r="S313" s="28"/>
      <c r="T313" s="28"/>
      <c r="U313" s="27"/>
      <c r="V313" s="27"/>
    </row>
    <row r="314" spans="1:22" ht="12.95" customHeight="1" outlineLevel="1" x14ac:dyDescent="0.2">
      <c r="A314" s="178"/>
      <c r="B314" s="115" t="s">
        <v>323</v>
      </c>
      <c r="C314" s="41"/>
      <c r="D314" s="111">
        <f>SUM(D315:D316)</f>
        <v>113.5</v>
      </c>
      <c r="E314" s="111">
        <f>SUM(E315:E316)</f>
        <v>113.5</v>
      </c>
      <c r="F314" s="111">
        <f>SUM(F315:F316)</f>
        <v>58.6</v>
      </c>
      <c r="G314" s="37"/>
      <c r="S314" s="28"/>
      <c r="T314" s="28"/>
      <c r="U314" s="27"/>
      <c r="V314" s="27"/>
    </row>
    <row r="315" spans="1:22" ht="12.95" customHeight="1" outlineLevel="1" x14ac:dyDescent="0.2">
      <c r="A315" s="178"/>
      <c r="B315" s="32" t="s">
        <v>346</v>
      </c>
      <c r="C315" s="41"/>
      <c r="D315" s="70">
        <f>SUM(G315+E315)</f>
        <v>110.6</v>
      </c>
      <c r="E315" s="116">
        <v>110.6</v>
      </c>
      <c r="F315" s="116">
        <v>56.5</v>
      </c>
      <c r="G315" s="37"/>
      <c r="S315" s="28"/>
      <c r="T315" s="28"/>
      <c r="U315" s="27"/>
      <c r="V315" s="27"/>
    </row>
    <row r="316" spans="1:22" ht="12.95" customHeight="1" outlineLevel="1" x14ac:dyDescent="0.2">
      <c r="A316" s="178"/>
      <c r="B316" s="32" t="s">
        <v>142</v>
      </c>
      <c r="C316" s="41"/>
      <c r="D316" s="70">
        <f>SUM(G316+E316)</f>
        <v>2.9</v>
      </c>
      <c r="E316" s="116">
        <v>2.9</v>
      </c>
      <c r="F316" s="116">
        <v>2.1</v>
      </c>
      <c r="G316" s="37"/>
      <c r="S316" s="28"/>
      <c r="T316" s="28"/>
      <c r="U316" s="27"/>
      <c r="V316" s="27"/>
    </row>
    <row r="317" spans="1:22" ht="12.95" customHeight="1" outlineLevel="1" x14ac:dyDescent="0.2">
      <c r="A317" s="178"/>
      <c r="B317" s="115" t="s">
        <v>146</v>
      </c>
      <c r="C317" s="41"/>
      <c r="D317" s="117">
        <f>SUM(G317+E317)</f>
        <v>22.7</v>
      </c>
      <c r="E317" s="117">
        <v>22.7</v>
      </c>
      <c r="F317" s="117">
        <v>9.9</v>
      </c>
      <c r="G317" s="37"/>
      <c r="S317" s="28"/>
      <c r="T317" s="28"/>
      <c r="U317" s="27"/>
      <c r="V317" s="27"/>
    </row>
    <row r="318" spans="1:22" ht="12.95" customHeight="1" outlineLevel="1" x14ac:dyDescent="0.2">
      <c r="A318" s="178"/>
      <c r="B318" s="115" t="s">
        <v>145</v>
      </c>
      <c r="C318" s="41"/>
      <c r="D318" s="117">
        <f>SUM(G318+E318)</f>
        <v>204.7</v>
      </c>
      <c r="E318" s="117">
        <v>204.7</v>
      </c>
      <c r="F318" s="117">
        <v>154.1</v>
      </c>
      <c r="G318" s="37"/>
      <c r="S318" s="28"/>
      <c r="T318" s="28"/>
      <c r="U318" s="27"/>
      <c r="V318" s="27"/>
    </row>
    <row r="319" spans="1:22" ht="12.95" customHeight="1" outlineLevel="1" x14ac:dyDescent="0.2">
      <c r="A319" s="144"/>
      <c r="B319" s="115" t="s">
        <v>19</v>
      </c>
      <c r="C319" s="41"/>
      <c r="D319" s="111">
        <f>SUM(G319+E319)</f>
        <v>4.4000000000000004</v>
      </c>
      <c r="E319" s="111">
        <v>4.4000000000000004</v>
      </c>
      <c r="F319" s="37"/>
      <c r="G319" s="37"/>
      <c r="S319" s="28"/>
      <c r="T319" s="28"/>
      <c r="U319" s="27"/>
      <c r="V319" s="27"/>
    </row>
    <row r="320" spans="1:22" ht="15" customHeight="1" outlineLevel="1" x14ac:dyDescent="0.2">
      <c r="A320" s="176" t="s">
        <v>153</v>
      </c>
      <c r="B320" s="38" t="s">
        <v>103</v>
      </c>
      <c r="C320" s="39" t="s">
        <v>44</v>
      </c>
      <c r="D320" s="112">
        <f>SUM(D326+D325+D324+D321)</f>
        <v>393.40000000000003</v>
      </c>
      <c r="E320" s="112">
        <f>SUM(E326+E325+E324+E321)</f>
        <v>393.40000000000003</v>
      </c>
      <c r="F320" s="112">
        <f>SUM(F326+F325+F324+F321)</f>
        <v>257.39999999999998</v>
      </c>
      <c r="G320" s="40">
        <f>SUM(G326+G325+G324+G321)</f>
        <v>0</v>
      </c>
      <c r="S320" s="28"/>
      <c r="T320" s="28"/>
      <c r="U320" s="27"/>
      <c r="V320" s="27"/>
    </row>
    <row r="321" spans="1:22" ht="12.95" customHeight="1" outlineLevel="1" x14ac:dyDescent="0.2">
      <c r="A321" s="176"/>
      <c r="B321" s="115" t="s">
        <v>323</v>
      </c>
      <c r="C321" s="41"/>
      <c r="D321" s="111">
        <f>SUM(D322:D323)</f>
        <v>124.3</v>
      </c>
      <c r="E321" s="111">
        <f>SUM(E322:E323)</f>
        <v>124.3</v>
      </c>
      <c r="F321" s="111">
        <f>SUM(F322:F323)</f>
        <v>73.699999999999989</v>
      </c>
      <c r="G321" s="37"/>
      <c r="S321" s="28"/>
      <c r="T321" s="28"/>
      <c r="U321" s="27"/>
      <c r="V321" s="27"/>
    </row>
    <row r="322" spans="1:22" ht="12.95" customHeight="1" outlineLevel="1" x14ac:dyDescent="0.2">
      <c r="A322" s="176"/>
      <c r="B322" s="32" t="s">
        <v>346</v>
      </c>
      <c r="C322" s="41"/>
      <c r="D322" s="70">
        <f>SUM(G322+E322)</f>
        <v>121</v>
      </c>
      <c r="E322" s="116">
        <v>121</v>
      </c>
      <c r="F322" s="116">
        <v>71.599999999999994</v>
      </c>
      <c r="G322" s="37"/>
      <c r="S322" s="28"/>
      <c r="T322" s="28"/>
      <c r="U322" s="27"/>
      <c r="V322" s="27"/>
    </row>
    <row r="323" spans="1:22" ht="12.95" customHeight="1" outlineLevel="1" x14ac:dyDescent="0.2">
      <c r="A323" s="176"/>
      <c r="B323" s="32" t="s">
        <v>142</v>
      </c>
      <c r="C323" s="41"/>
      <c r="D323" s="70">
        <f>SUM(G323+E323)</f>
        <v>3.3</v>
      </c>
      <c r="E323" s="116">
        <v>3.3</v>
      </c>
      <c r="F323" s="116">
        <v>2.1</v>
      </c>
      <c r="G323" s="37"/>
      <c r="S323" s="28"/>
      <c r="T323" s="28"/>
      <c r="U323" s="27"/>
      <c r="V323" s="27"/>
    </row>
    <row r="324" spans="1:22" ht="12.95" customHeight="1" outlineLevel="1" x14ac:dyDescent="0.2">
      <c r="A324" s="176"/>
      <c r="B324" s="115" t="s">
        <v>146</v>
      </c>
      <c r="C324" s="41"/>
      <c r="D324" s="111">
        <f>SUM(G324+E324)</f>
        <v>22.5</v>
      </c>
      <c r="E324" s="111">
        <v>22.5</v>
      </c>
      <c r="F324" s="111">
        <v>5.0999999999999996</v>
      </c>
      <c r="G324" s="37"/>
      <c r="S324" s="28"/>
      <c r="T324" s="28"/>
      <c r="U324" s="27"/>
      <c r="V324" s="27"/>
    </row>
    <row r="325" spans="1:22" ht="12.95" customHeight="1" outlineLevel="1" x14ac:dyDescent="0.2">
      <c r="A325" s="176"/>
      <c r="B325" s="115" t="s">
        <v>145</v>
      </c>
      <c r="C325" s="41"/>
      <c r="D325" s="111">
        <f>SUM(G325+E325)</f>
        <v>238.6</v>
      </c>
      <c r="E325" s="111">
        <v>238.6</v>
      </c>
      <c r="F325" s="111">
        <v>178.6</v>
      </c>
      <c r="G325" s="37"/>
      <c r="S325" s="28"/>
      <c r="T325" s="28"/>
      <c r="U325" s="27"/>
      <c r="V325" s="27"/>
    </row>
    <row r="326" spans="1:22" ht="12.95" customHeight="1" outlineLevel="1" x14ac:dyDescent="0.2">
      <c r="A326" s="176"/>
      <c r="B326" s="115" t="s">
        <v>19</v>
      </c>
      <c r="C326" s="41"/>
      <c r="D326" s="111">
        <f>SUM(G326+E326)</f>
        <v>8</v>
      </c>
      <c r="E326" s="111">
        <v>8</v>
      </c>
      <c r="F326" s="37"/>
      <c r="G326" s="37"/>
    </row>
    <row r="327" spans="1:22" ht="15" customHeight="1" outlineLevel="1" x14ac:dyDescent="0.2">
      <c r="A327" s="176" t="s">
        <v>154</v>
      </c>
      <c r="B327" s="38" t="s">
        <v>105</v>
      </c>
      <c r="C327" s="39" t="s">
        <v>44</v>
      </c>
      <c r="D327" s="112">
        <f>SUM(D333+D332+D331+D328)</f>
        <v>415.00000000000006</v>
      </c>
      <c r="E327" s="112">
        <f>SUM(E333+E332+E331+E328)</f>
        <v>415.00000000000006</v>
      </c>
      <c r="F327" s="112">
        <f>SUM(F333+F332+F331+F328)</f>
        <v>262.7</v>
      </c>
      <c r="G327" s="40">
        <f>SUM(G333+G332+G331+G328)</f>
        <v>0</v>
      </c>
    </row>
    <row r="328" spans="1:22" ht="12.95" customHeight="1" outlineLevel="1" x14ac:dyDescent="0.2">
      <c r="A328" s="176"/>
      <c r="B328" s="115" t="s">
        <v>323</v>
      </c>
      <c r="C328" s="41"/>
      <c r="D328" s="111">
        <f>SUM(D329:D330)</f>
        <v>190.60000000000002</v>
      </c>
      <c r="E328" s="111">
        <f>SUM(E329:E330)</f>
        <v>190.60000000000002</v>
      </c>
      <c r="F328" s="111">
        <f>SUM(F329:F330)</f>
        <v>109.8</v>
      </c>
      <c r="G328" s="37"/>
    </row>
    <row r="329" spans="1:22" ht="12.95" customHeight="1" outlineLevel="1" x14ac:dyDescent="0.2">
      <c r="A329" s="176"/>
      <c r="B329" s="32" t="s">
        <v>346</v>
      </c>
      <c r="C329" s="41"/>
      <c r="D329" s="70">
        <f>SUM(G329+E329)</f>
        <v>184.3</v>
      </c>
      <c r="E329" s="116">
        <v>184.3</v>
      </c>
      <c r="F329" s="116">
        <v>105.3</v>
      </c>
      <c r="G329" s="37"/>
    </row>
    <row r="330" spans="1:22" ht="12.95" customHeight="1" outlineLevel="1" x14ac:dyDescent="0.2">
      <c r="A330" s="176"/>
      <c r="B330" s="32" t="s">
        <v>142</v>
      </c>
      <c r="C330" s="41"/>
      <c r="D330" s="70">
        <f>SUM(G330+E330)</f>
        <v>6.3</v>
      </c>
      <c r="E330" s="116">
        <v>6.3</v>
      </c>
      <c r="F330" s="116">
        <v>4.5</v>
      </c>
      <c r="G330" s="37"/>
    </row>
    <row r="331" spans="1:22" ht="12.95" customHeight="1" outlineLevel="1" x14ac:dyDescent="0.2">
      <c r="A331" s="176"/>
      <c r="B331" s="115" t="s">
        <v>146</v>
      </c>
      <c r="C331" s="41"/>
      <c r="D331" s="111">
        <f>SUM(G331+E331)</f>
        <v>3.3</v>
      </c>
      <c r="E331" s="111">
        <v>3.3</v>
      </c>
      <c r="F331" s="111"/>
      <c r="G331" s="37"/>
    </row>
    <row r="332" spans="1:22" ht="12.95" customHeight="1" outlineLevel="1" x14ac:dyDescent="0.2">
      <c r="A332" s="176"/>
      <c r="B332" s="115" t="s">
        <v>145</v>
      </c>
      <c r="C332" s="41"/>
      <c r="D332" s="111">
        <f>SUM(G332+E332)</f>
        <v>203.3</v>
      </c>
      <c r="E332" s="111">
        <v>203.3</v>
      </c>
      <c r="F332" s="111">
        <v>152.9</v>
      </c>
      <c r="G332" s="37"/>
    </row>
    <row r="333" spans="1:22" ht="12.95" customHeight="1" outlineLevel="1" x14ac:dyDescent="0.2">
      <c r="A333" s="176"/>
      <c r="B333" s="115" t="s">
        <v>19</v>
      </c>
      <c r="C333" s="41"/>
      <c r="D333" s="111">
        <f>SUM(G333+E333)</f>
        <v>17.8</v>
      </c>
      <c r="E333" s="111">
        <v>17.8</v>
      </c>
      <c r="F333" s="37"/>
      <c r="G333" s="37"/>
    </row>
    <row r="334" spans="1:22" ht="15" customHeight="1" outlineLevel="1" x14ac:dyDescent="0.2">
      <c r="A334" s="176" t="s">
        <v>155</v>
      </c>
      <c r="B334" s="38" t="s">
        <v>109</v>
      </c>
      <c r="C334" s="39" t="s">
        <v>44</v>
      </c>
      <c r="D334" s="112">
        <f>SUM(D340+D339+D338+D335)</f>
        <v>386.5</v>
      </c>
      <c r="E334" s="112">
        <f>SUM(E340+E339+E338+E335)</f>
        <v>386.5</v>
      </c>
      <c r="F334" s="112">
        <f>SUM(F340+F339+F338+F335)</f>
        <v>252.6</v>
      </c>
      <c r="G334" s="40">
        <f>SUM(G340+G339+G338+G335)</f>
        <v>0</v>
      </c>
    </row>
    <row r="335" spans="1:22" ht="12.95" customHeight="1" outlineLevel="1" x14ac:dyDescent="0.2">
      <c r="A335" s="176"/>
      <c r="B335" s="115" t="s">
        <v>323</v>
      </c>
      <c r="C335" s="41"/>
      <c r="D335" s="111">
        <f>SUM(D336:D337)</f>
        <v>172</v>
      </c>
      <c r="E335" s="111">
        <f>SUM(E336:E337)</f>
        <v>172</v>
      </c>
      <c r="F335" s="111">
        <f>SUM(F336:F337)</f>
        <v>103</v>
      </c>
      <c r="G335" s="37"/>
    </row>
    <row r="336" spans="1:22" ht="12.95" customHeight="1" outlineLevel="1" x14ac:dyDescent="0.2">
      <c r="A336" s="176"/>
      <c r="B336" s="32" t="s">
        <v>346</v>
      </c>
      <c r="C336" s="41"/>
      <c r="D336" s="70">
        <f>SUM(G336+E336)</f>
        <v>168.3</v>
      </c>
      <c r="E336" s="116">
        <v>168.3</v>
      </c>
      <c r="F336" s="116">
        <v>100.4</v>
      </c>
      <c r="G336" s="37"/>
    </row>
    <row r="337" spans="1:7" ht="12.95" customHeight="1" outlineLevel="1" x14ac:dyDescent="0.2">
      <c r="A337" s="176"/>
      <c r="B337" s="32" t="s">
        <v>142</v>
      </c>
      <c r="C337" s="41"/>
      <c r="D337" s="70">
        <f>SUM(G337+E337)</f>
        <v>3.7</v>
      </c>
      <c r="E337" s="116">
        <v>3.7</v>
      </c>
      <c r="F337" s="116">
        <v>2.6</v>
      </c>
      <c r="G337" s="37"/>
    </row>
    <row r="338" spans="1:7" ht="12.95" customHeight="1" outlineLevel="1" x14ac:dyDescent="0.2">
      <c r="A338" s="176"/>
      <c r="B338" s="115" t="s">
        <v>146</v>
      </c>
      <c r="C338" s="41"/>
      <c r="D338" s="111">
        <f>SUM(G338+E338)</f>
        <v>12.5</v>
      </c>
      <c r="E338" s="111">
        <v>12.5</v>
      </c>
      <c r="F338" s="111">
        <v>5.0999999999999996</v>
      </c>
      <c r="G338" s="37"/>
    </row>
    <row r="339" spans="1:7" ht="12.95" customHeight="1" outlineLevel="1" x14ac:dyDescent="0.2">
      <c r="A339" s="176"/>
      <c r="B339" s="115" t="s">
        <v>145</v>
      </c>
      <c r="C339" s="41"/>
      <c r="D339" s="111">
        <f>SUM(G339+E339)</f>
        <v>192</v>
      </c>
      <c r="E339" s="111">
        <v>192</v>
      </c>
      <c r="F339" s="111">
        <v>144.5</v>
      </c>
      <c r="G339" s="37"/>
    </row>
    <row r="340" spans="1:7" ht="12.95" customHeight="1" outlineLevel="1" x14ac:dyDescent="0.2">
      <c r="A340" s="176"/>
      <c r="B340" s="115" t="s">
        <v>19</v>
      </c>
      <c r="C340" s="41"/>
      <c r="D340" s="111">
        <f>SUM(G340+E340)</f>
        <v>10</v>
      </c>
      <c r="E340" s="111">
        <v>10</v>
      </c>
      <c r="F340" s="111"/>
      <c r="G340" s="37"/>
    </row>
    <row r="341" spans="1:7" ht="15" customHeight="1" outlineLevel="1" x14ac:dyDescent="0.2">
      <c r="A341" s="176" t="s">
        <v>156</v>
      </c>
      <c r="B341" s="38" t="s">
        <v>114</v>
      </c>
      <c r="C341" s="39" t="s">
        <v>44</v>
      </c>
      <c r="D341" s="112">
        <f>SUM(D347+D346+D342+D345)</f>
        <v>186.9</v>
      </c>
      <c r="E341" s="112">
        <f>SUM(E347+E346+E342+E345)</f>
        <v>186.9</v>
      </c>
      <c r="F341" s="112">
        <f>SUM(F347+F346+F342+F345)</f>
        <v>99.4</v>
      </c>
      <c r="G341" s="40">
        <f>SUM(G347+G346+G342+G345)</f>
        <v>0</v>
      </c>
    </row>
    <row r="342" spans="1:7" ht="12.95" customHeight="1" outlineLevel="1" x14ac:dyDescent="0.2">
      <c r="A342" s="176"/>
      <c r="B342" s="115" t="s">
        <v>323</v>
      </c>
      <c r="C342" s="41"/>
      <c r="D342" s="111">
        <f>SUM(D343:D344)</f>
        <v>122.9</v>
      </c>
      <c r="E342" s="111">
        <f>SUM(E343:E344)</f>
        <v>122.9</v>
      </c>
      <c r="F342" s="111">
        <f>SUM(F343:F344)</f>
        <v>59.3</v>
      </c>
      <c r="G342" s="37"/>
    </row>
    <row r="343" spans="1:7" ht="12.95" customHeight="1" outlineLevel="1" x14ac:dyDescent="0.2">
      <c r="A343" s="176"/>
      <c r="B343" s="32" t="s">
        <v>346</v>
      </c>
      <c r="C343" s="41"/>
      <c r="D343" s="70">
        <f>SUM(G343+E343)</f>
        <v>122.4</v>
      </c>
      <c r="E343" s="116">
        <v>122.4</v>
      </c>
      <c r="F343" s="116">
        <v>58.9</v>
      </c>
      <c r="G343" s="37"/>
    </row>
    <row r="344" spans="1:7" ht="12.95" customHeight="1" outlineLevel="1" x14ac:dyDescent="0.2">
      <c r="A344" s="176"/>
      <c r="B344" s="32" t="s">
        <v>142</v>
      </c>
      <c r="C344" s="41"/>
      <c r="D344" s="70">
        <f>SUM(G344+E344)</f>
        <v>0.5</v>
      </c>
      <c r="E344" s="116">
        <v>0.5</v>
      </c>
      <c r="F344" s="116">
        <v>0.4</v>
      </c>
      <c r="G344" s="37"/>
    </row>
    <row r="345" spans="1:7" ht="12.95" customHeight="1" outlineLevel="1" x14ac:dyDescent="0.2">
      <c r="A345" s="176"/>
      <c r="B345" s="115" t="s">
        <v>146</v>
      </c>
      <c r="C345" s="41"/>
      <c r="D345" s="111">
        <f>SUM(G345+E345)</f>
        <v>0.1</v>
      </c>
      <c r="E345" s="111">
        <v>0.1</v>
      </c>
      <c r="F345" s="111"/>
      <c r="G345" s="37"/>
    </row>
    <row r="346" spans="1:7" ht="12.95" customHeight="1" outlineLevel="1" x14ac:dyDescent="0.2">
      <c r="A346" s="176"/>
      <c r="B346" s="115" t="s">
        <v>145</v>
      </c>
      <c r="C346" s="41"/>
      <c r="D346" s="111">
        <f>SUM(G346+E346)</f>
        <v>53.6</v>
      </c>
      <c r="E346" s="111">
        <v>53.6</v>
      </c>
      <c r="F346" s="111">
        <v>40.1</v>
      </c>
      <c r="G346" s="37"/>
    </row>
    <row r="347" spans="1:7" ht="12.95" customHeight="1" outlineLevel="1" x14ac:dyDescent="0.2">
      <c r="A347" s="176"/>
      <c r="B347" s="115" t="s">
        <v>19</v>
      </c>
      <c r="C347" s="41"/>
      <c r="D347" s="111">
        <f>SUM(G347+E347)</f>
        <v>10.3</v>
      </c>
      <c r="E347" s="111">
        <v>10.3</v>
      </c>
      <c r="F347" s="37"/>
      <c r="G347" s="37"/>
    </row>
    <row r="348" spans="1:7" ht="15" customHeight="1" outlineLevel="1" x14ac:dyDescent="0.2">
      <c r="A348" s="176" t="s">
        <v>157</v>
      </c>
      <c r="B348" s="38" t="s">
        <v>118</v>
      </c>
      <c r="C348" s="39" t="s">
        <v>44</v>
      </c>
      <c r="D348" s="112">
        <f>SUM(D353+D352+D349)</f>
        <v>288.89999999999998</v>
      </c>
      <c r="E348" s="112">
        <f>SUM(E353+E352+E349)</f>
        <v>288.89999999999998</v>
      </c>
      <c r="F348" s="112">
        <f>SUM(F353+F352+F349)</f>
        <v>187.39999999999998</v>
      </c>
      <c r="G348" s="40">
        <f>SUM(G353+G352+G349)</f>
        <v>0</v>
      </c>
    </row>
    <row r="349" spans="1:7" ht="12.95" customHeight="1" outlineLevel="1" x14ac:dyDescent="0.2">
      <c r="A349" s="176"/>
      <c r="B349" s="115" t="s">
        <v>323</v>
      </c>
      <c r="C349" s="41"/>
      <c r="D349" s="111">
        <f>SUM(D350:D351)</f>
        <v>153</v>
      </c>
      <c r="E349" s="111">
        <f>SUM(E350:E351)</f>
        <v>153</v>
      </c>
      <c r="F349" s="111">
        <f>SUM(F350:F351)</f>
        <v>98.8</v>
      </c>
      <c r="G349" s="37"/>
    </row>
    <row r="350" spans="1:7" ht="12.95" customHeight="1" outlineLevel="1" x14ac:dyDescent="0.2">
      <c r="A350" s="176"/>
      <c r="B350" s="32" t="s">
        <v>346</v>
      </c>
      <c r="C350" s="41"/>
      <c r="D350" s="70">
        <f>SUM(G350+E350)</f>
        <v>151</v>
      </c>
      <c r="E350" s="116">
        <v>151</v>
      </c>
      <c r="F350" s="116">
        <v>97.3</v>
      </c>
      <c r="G350" s="37"/>
    </row>
    <row r="351" spans="1:7" ht="12.95" customHeight="1" outlineLevel="1" x14ac:dyDescent="0.2">
      <c r="A351" s="176"/>
      <c r="B351" s="32" t="s">
        <v>142</v>
      </c>
      <c r="C351" s="41"/>
      <c r="D351" s="70">
        <f>SUM(G351+E351)</f>
        <v>2</v>
      </c>
      <c r="E351" s="116">
        <v>2</v>
      </c>
      <c r="F351" s="116">
        <v>1.5</v>
      </c>
      <c r="G351" s="37"/>
    </row>
    <row r="352" spans="1:7" ht="12.95" customHeight="1" outlineLevel="1" x14ac:dyDescent="0.2">
      <c r="A352" s="176"/>
      <c r="B352" s="115" t="s">
        <v>145</v>
      </c>
      <c r="C352" s="41"/>
      <c r="D352" s="111">
        <f>SUM(G352+E352)</f>
        <v>118.5</v>
      </c>
      <c r="E352" s="111">
        <v>118.5</v>
      </c>
      <c r="F352" s="111">
        <v>88.6</v>
      </c>
      <c r="G352" s="37"/>
    </row>
    <row r="353" spans="1:7" ht="12.95" customHeight="1" outlineLevel="1" x14ac:dyDescent="0.2">
      <c r="A353" s="176"/>
      <c r="B353" s="115" t="s">
        <v>19</v>
      </c>
      <c r="C353" s="41"/>
      <c r="D353" s="111">
        <f>SUM(G353+E353)</f>
        <v>17.399999999999999</v>
      </c>
      <c r="E353" s="111">
        <v>17.399999999999999</v>
      </c>
      <c r="F353" s="37"/>
      <c r="G353" s="37"/>
    </row>
    <row r="354" spans="1:7" ht="15" customHeight="1" outlineLevel="1" x14ac:dyDescent="0.2">
      <c r="A354" s="176" t="s">
        <v>158</v>
      </c>
      <c r="B354" s="38" t="s">
        <v>116</v>
      </c>
      <c r="C354" s="39" t="s">
        <v>44</v>
      </c>
      <c r="D354" s="112">
        <f>SUM(D359+D358+D355)</f>
        <v>402.1</v>
      </c>
      <c r="E354" s="112">
        <f>SUM(E359+E358+E355)</f>
        <v>402.1</v>
      </c>
      <c r="F354" s="112">
        <f>SUM(F359+F358+F355)</f>
        <v>254</v>
      </c>
      <c r="G354" s="40">
        <f>SUM(G359+G358+G355)</f>
        <v>0</v>
      </c>
    </row>
    <row r="355" spans="1:7" ht="12.95" customHeight="1" outlineLevel="1" x14ac:dyDescent="0.2">
      <c r="A355" s="176"/>
      <c r="B355" s="115" t="s">
        <v>323</v>
      </c>
      <c r="C355" s="41"/>
      <c r="D355" s="111">
        <f>SUM(D356:D357)</f>
        <v>200.3</v>
      </c>
      <c r="E355" s="111">
        <f>SUM(E356:E357)</f>
        <v>200.3</v>
      </c>
      <c r="F355" s="111">
        <f>SUM(F356:F357)</f>
        <v>124.89999999999999</v>
      </c>
      <c r="G355" s="37"/>
    </row>
    <row r="356" spans="1:7" ht="12.95" customHeight="1" outlineLevel="1" x14ac:dyDescent="0.2">
      <c r="A356" s="176"/>
      <c r="B356" s="32" t="s">
        <v>346</v>
      </c>
      <c r="C356" s="41"/>
      <c r="D356" s="70">
        <f>SUM(G356+E356)</f>
        <v>197.5</v>
      </c>
      <c r="E356" s="116">
        <v>197.5</v>
      </c>
      <c r="F356" s="116">
        <v>122.8</v>
      </c>
      <c r="G356" s="37"/>
    </row>
    <row r="357" spans="1:7" ht="12.95" customHeight="1" outlineLevel="1" x14ac:dyDescent="0.2">
      <c r="A357" s="176"/>
      <c r="B357" s="32" t="s">
        <v>142</v>
      </c>
      <c r="C357" s="41"/>
      <c r="D357" s="70">
        <f>SUM(G357+E357)</f>
        <v>2.8</v>
      </c>
      <c r="E357" s="116">
        <v>2.8</v>
      </c>
      <c r="F357" s="116">
        <v>2.1</v>
      </c>
      <c r="G357" s="37"/>
    </row>
    <row r="358" spans="1:7" ht="12.95" customHeight="1" outlineLevel="1" x14ac:dyDescent="0.2">
      <c r="A358" s="176"/>
      <c r="B358" s="115" t="s">
        <v>145</v>
      </c>
      <c r="C358" s="41"/>
      <c r="D358" s="111">
        <f>SUM(G358+E358)</f>
        <v>172.8</v>
      </c>
      <c r="E358" s="111">
        <v>172.8</v>
      </c>
      <c r="F358" s="111">
        <v>129.1</v>
      </c>
      <c r="G358" s="37"/>
    </row>
    <row r="359" spans="1:7" ht="12.95" customHeight="1" outlineLevel="1" x14ac:dyDescent="0.2">
      <c r="A359" s="176"/>
      <c r="B359" s="115" t="s">
        <v>19</v>
      </c>
      <c r="C359" s="41"/>
      <c r="D359" s="111">
        <f>SUM(G359+E359)</f>
        <v>29</v>
      </c>
      <c r="E359" s="111">
        <v>29</v>
      </c>
      <c r="F359" s="37"/>
      <c r="G359" s="37"/>
    </row>
    <row r="360" spans="1:7" ht="15" customHeight="1" outlineLevel="1" x14ac:dyDescent="0.2">
      <c r="A360" s="176" t="s">
        <v>159</v>
      </c>
      <c r="B360" s="38" t="s">
        <v>162</v>
      </c>
      <c r="C360" s="39" t="s">
        <v>44</v>
      </c>
      <c r="D360" s="112">
        <f>SUM(D361:D363)</f>
        <v>226</v>
      </c>
      <c r="E360" s="112">
        <f>SUM(E361:E363)</f>
        <v>226</v>
      </c>
      <c r="F360" s="112">
        <f>SUM(F361:F363)</f>
        <v>145.5</v>
      </c>
      <c r="G360" s="40">
        <f>SUM(G361:G363)</f>
        <v>0</v>
      </c>
    </row>
    <row r="361" spans="1:7" ht="12.95" customHeight="1" outlineLevel="1" x14ac:dyDescent="0.2">
      <c r="A361" s="176"/>
      <c r="B361" s="115" t="s">
        <v>322</v>
      </c>
      <c r="C361" s="41"/>
      <c r="D361" s="111">
        <f>SUM(G361+E361)</f>
        <v>148.69999999999999</v>
      </c>
      <c r="E361" s="111">
        <v>148.69999999999999</v>
      </c>
      <c r="F361" s="111">
        <v>99.4</v>
      </c>
      <c r="G361" s="37"/>
    </row>
    <row r="362" spans="1:7" ht="12.95" customHeight="1" outlineLevel="1" x14ac:dyDescent="0.2">
      <c r="A362" s="176"/>
      <c r="B362" s="115" t="s">
        <v>145</v>
      </c>
      <c r="C362" s="41"/>
      <c r="D362" s="111">
        <f>SUM(G362+E362)</f>
        <v>62.3</v>
      </c>
      <c r="E362" s="111">
        <v>62.3</v>
      </c>
      <c r="F362" s="111">
        <v>46.1</v>
      </c>
      <c r="G362" s="37"/>
    </row>
    <row r="363" spans="1:7" ht="12.95" customHeight="1" outlineLevel="1" x14ac:dyDescent="0.2">
      <c r="A363" s="176"/>
      <c r="B363" s="115" t="s">
        <v>19</v>
      </c>
      <c r="C363" s="41"/>
      <c r="D363" s="111">
        <f>SUM(G363+E363)</f>
        <v>15</v>
      </c>
      <c r="E363" s="111">
        <v>15</v>
      </c>
      <c r="F363" s="37"/>
      <c r="G363" s="37"/>
    </row>
    <row r="364" spans="1:7" ht="15" customHeight="1" outlineLevel="1" x14ac:dyDescent="0.2">
      <c r="A364" s="176" t="s">
        <v>160</v>
      </c>
      <c r="B364" s="38" t="s">
        <v>164</v>
      </c>
      <c r="C364" s="39" t="s">
        <v>44</v>
      </c>
      <c r="D364" s="112">
        <f>SUM(D365:D367)</f>
        <v>241.70000000000002</v>
      </c>
      <c r="E364" s="112">
        <f>SUM(E365:E367)</f>
        <v>241.70000000000002</v>
      </c>
      <c r="F364" s="112">
        <f>SUM(F365:F367)</f>
        <v>151.5</v>
      </c>
      <c r="G364" s="40">
        <f>SUM(G365:G367)</f>
        <v>0</v>
      </c>
    </row>
    <row r="365" spans="1:7" ht="12.95" customHeight="1" outlineLevel="1" x14ac:dyDescent="0.2">
      <c r="A365" s="176"/>
      <c r="B365" s="115" t="s">
        <v>322</v>
      </c>
      <c r="C365" s="41"/>
      <c r="D365" s="111">
        <f>SUM(G365+E365)</f>
        <v>161.9</v>
      </c>
      <c r="E365" s="111">
        <v>161.9</v>
      </c>
      <c r="F365" s="111">
        <v>104.5</v>
      </c>
      <c r="G365" s="37"/>
    </row>
    <row r="366" spans="1:7" ht="12.95" customHeight="1" outlineLevel="1" x14ac:dyDescent="0.2">
      <c r="A366" s="176"/>
      <c r="B366" s="115" t="s">
        <v>145</v>
      </c>
      <c r="C366" s="41"/>
      <c r="D366" s="111">
        <f>SUM(G366+E366)</f>
        <v>63.2</v>
      </c>
      <c r="E366" s="111">
        <v>63.2</v>
      </c>
      <c r="F366" s="111">
        <v>47</v>
      </c>
      <c r="G366" s="37"/>
    </row>
    <row r="367" spans="1:7" ht="12.95" customHeight="1" outlineLevel="1" x14ac:dyDescent="0.2">
      <c r="A367" s="176"/>
      <c r="B367" s="115" t="s">
        <v>19</v>
      </c>
      <c r="C367" s="41"/>
      <c r="D367" s="111">
        <f>SUM(G367+E367)</f>
        <v>16.600000000000001</v>
      </c>
      <c r="E367" s="111">
        <v>16.600000000000001</v>
      </c>
      <c r="F367" s="37"/>
      <c r="G367" s="37"/>
    </row>
    <row r="368" spans="1:7" ht="15" customHeight="1" outlineLevel="1" x14ac:dyDescent="0.2">
      <c r="A368" s="176" t="s">
        <v>161</v>
      </c>
      <c r="B368" s="38" t="s">
        <v>166</v>
      </c>
      <c r="C368" s="39" t="s">
        <v>44</v>
      </c>
      <c r="D368" s="112">
        <f>SUM(D369:D371)</f>
        <v>241.89999999999998</v>
      </c>
      <c r="E368" s="112">
        <f>SUM(E369:E371)</f>
        <v>241.89999999999998</v>
      </c>
      <c r="F368" s="112">
        <f>SUM(F369:F371)</f>
        <v>152.19999999999999</v>
      </c>
      <c r="G368" s="40">
        <f>SUM(G369:G371)</f>
        <v>0</v>
      </c>
    </row>
    <row r="369" spans="1:7" ht="12.95" customHeight="1" outlineLevel="1" x14ac:dyDescent="0.2">
      <c r="A369" s="176"/>
      <c r="B369" s="115" t="s">
        <v>322</v>
      </c>
      <c r="C369" s="41"/>
      <c r="D369" s="111">
        <f>SUM(G369+E369)</f>
        <v>163.19999999999999</v>
      </c>
      <c r="E369" s="111">
        <v>163.19999999999999</v>
      </c>
      <c r="F369" s="111">
        <v>103.1</v>
      </c>
      <c r="G369" s="37"/>
    </row>
    <row r="370" spans="1:7" ht="12.95" customHeight="1" outlineLevel="1" x14ac:dyDescent="0.2">
      <c r="A370" s="176"/>
      <c r="B370" s="115" t="s">
        <v>145</v>
      </c>
      <c r="C370" s="41"/>
      <c r="D370" s="111">
        <f>SUM(G370+E370)</f>
        <v>66</v>
      </c>
      <c r="E370" s="111">
        <v>66</v>
      </c>
      <c r="F370" s="111">
        <v>49.1</v>
      </c>
      <c r="G370" s="37"/>
    </row>
    <row r="371" spans="1:7" ht="12.95" customHeight="1" outlineLevel="1" x14ac:dyDescent="0.2">
      <c r="A371" s="176"/>
      <c r="B371" s="115" t="s">
        <v>19</v>
      </c>
      <c r="C371" s="41"/>
      <c r="D371" s="111">
        <f>SUM(G371+E371)</f>
        <v>12.7</v>
      </c>
      <c r="E371" s="111">
        <v>12.7</v>
      </c>
      <c r="F371" s="37"/>
      <c r="G371" s="37"/>
    </row>
    <row r="372" spans="1:7" ht="15" customHeight="1" outlineLevel="1" x14ac:dyDescent="0.2">
      <c r="A372" s="176" t="s">
        <v>163</v>
      </c>
      <c r="B372" s="38" t="s">
        <v>168</v>
      </c>
      <c r="C372" s="39" t="s">
        <v>44</v>
      </c>
      <c r="D372" s="112">
        <f>SUM(D373:D375)</f>
        <v>167.9</v>
      </c>
      <c r="E372" s="112">
        <f>SUM(E373:E375)</f>
        <v>167.9</v>
      </c>
      <c r="F372" s="112">
        <f>SUM(F373:F375)</f>
        <v>97.5</v>
      </c>
      <c r="G372" s="40">
        <f>SUM(G373:G375)</f>
        <v>0</v>
      </c>
    </row>
    <row r="373" spans="1:7" ht="12.95" customHeight="1" outlineLevel="1" x14ac:dyDescent="0.2">
      <c r="A373" s="176"/>
      <c r="B373" s="115" t="s">
        <v>322</v>
      </c>
      <c r="C373" s="41"/>
      <c r="D373" s="111">
        <f>SUM(G373+E373)</f>
        <v>112.7</v>
      </c>
      <c r="E373" s="111">
        <v>112.7</v>
      </c>
      <c r="F373" s="111">
        <v>66.400000000000006</v>
      </c>
      <c r="G373" s="37"/>
    </row>
    <row r="374" spans="1:7" ht="12.95" customHeight="1" outlineLevel="1" x14ac:dyDescent="0.2">
      <c r="A374" s="176"/>
      <c r="B374" s="115" t="s">
        <v>145</v>
      </c>
      <c r="C374" s="41"/>
      <c r="D374" s="111">
        <f>SUM(G374+E374)</f>
        <v>41.8</v>
      </c>
      <c r="E374" s="111">
        <v>41.8</v>
      </c>
      <c r="F374" s="111">
        <v>31.1</v>
      </c>
      <c r="G374" s="37"/>
    </row>
    <row r="375" spans="1:7" ht="12.95" customHeight="1" outlineLevel="1" x14ac:dyDescent="0.2">
      <c r="A375" s="176"/>
      <c r="B375" s="115" t="s">
        <v>19</v>
      </c>
      <c r="C375" s="41"/>
      <c r="D375" s="111">
        <f>SUM(G375+E375)</f>
        <v>13.4</v>
      </c>
      <c r="E375" s="111">
        <v>13.4</v>
      </c>
      <c r="F375" s="37"/>
      <c r="G375" s="37"/>
    </row>
    <row r="376" spans="1:7" ht="15" customHeight="1" outlineLevel="1" x14ac:dyDescent="0.2">
      <c r="A376" s="176" t="s">
        <v>165</v>
      </c>
      <c r="B376" s="38" t="s">
        <v>170</v>
      </c>
      <c r="C376" s="39" t="s">
        <v>44</v>
      </c>
      <c r="D376" s="112">
        <f>SUM(D377:D379)</f>
        <v>265.5</v>
      </c>
      <c r="E376" s="112">
        <f>SUM(E377:E379)</f>
        <v>265.5</v>
      </c>
      <c r="F376" s="112">
        <f>SUM(F377:F379)</f>
        <v>165.5</v>
      </c>
      <c r="G376" s="40">
        <f>SUM(G377:G379)</f>
        <v>0</v>
      </c>
    </row>
    <row r="377" spans="1:7" ht="12.95" customHeight="1" outlineLevel="1" x14ac:dyDescent="0.2">
      <c r="A377" s="176"/>
      <c r="B377" s="115" t="s">
        <v>322</v>
      </c>
      <c r="C377" s="41"/>
      <c r="D377" s="111">
        <f>SUM(G377+E377)</f>
        <v>178.1</v>
      </c>
      <c r="E377" s="111">
        <v>178.1</v>
      </c>
      <c r="F377" s="111">
        <v>110.8</v>
      </c>
      <c r="G377" s="37"/>
    </row>
    <row r="378" spans="1:7" ht="12.95" customHeight="1" outlineLevel="1" x14ac:dyDescent="0.2">
      <c r="A378" s="176"/>
      <c r="B378" s="115" t="s">
        <v>145</v>
      </c>
      <c r="C378" s="41"/>
      <c r="D378" s="111">
        <f>SUM(G378+E378)</f>
        <v>73.5</v>
      </c>
      <c r="E378" s="111">
        <v>73.5</v>
      </c>
      <c r="F378" s="111">
        <v>54.7</v>
      </c>
      <c r="G378" s="37"/>
    </row>
    <row r="379" spans="1:7" ht="12.95" customHeight="1" outlineLevel="1" x14ac:dyDescent="0.2">
      <c r="A379" s="176"/>
      <c r="B379" s="115" t="s">
        <v>19</v>
      </c>
      <c r="C379" s="41"/>
      <c r="D379" s="111">
        <f>SUM(G379+E379)</f>
        <v>13.9</v>
      </c>
      <c r="E379" s="111">
        <v>13.9</v>
      </c>
      <c r="F379" s="37"/>
      <c r="G379" s="37"/>
    </row>
    <row r="380" spans="1:7" ht="15" customHeight="1" outlineLevel="1" x14ac:dyDescent="0.2">
      <c r="A380" s="176" t="s">
        <v>167</v>
      </c>
      <c r="B380" s="38" t="s">
        <v>172</v>
      </c>
      <c r="C380" s="39" t="s">
        <v>44</v>
      </c>
      <c r="D380" s="112">
        <f>SUM(D381:D383)</f>
        <v>403.40000000000003</v>
      </c>
      <c r="E380" s="112">
        <f>SUM(E381:E383)</f>
        <v>403.40000000000003</v>
      </c>
      <c r="F380" s="112">
        <f>SUM(F381:F383)</f>
        <v>236.1</v>
      </c>
      <c r="G380" s="40">
        <f>SUM(G381:G383)</f>
        <v>0</v>
      </c>
    </row>
    <row r="381" spans="1:7" ht="12.95" customHeight="1" outlineLevel="1" x14ac:dyDescent="0.2">
      <c r="A381" s="176"/>
      <c r="B381" s="115" t="s">
        <v>322</v>
      </c>
      <c r="C381" s="41"/>
      <c r="D381" s="111">
        <f>SUM(G381+E381)</f>
        <v>244.9</v>
      </c>
      <c r="E381" s="111">
        <v>244.9</v>
      </c>
      <c r="F381" s="111">
        <v>145.5</v>
      </c>
      <c r="G381" s="37"/>
    </row>
    <row r="382" spans="1:7" ht="12.95" customHeight="1" outlineLevel="1" x14ac:dyDescent="0.2">
      <c r="A382" s="176"/>
      <c r="B382" s="115" t="s">
        <v>145</v>
      </c>
      <c r="C382" s="41"/>
      <c r="D382" s="111">
        <f>SUM(G382+E382)</f>
        <v>122.7</v>
      </c>
      <c r="E382" s="111">
        <v>122.7</v>
      </c>
      <c r="F382" s="111">
        <v>90.6</v>
      </c>
      <c r="G382" s="37"/>
    </row>
    <row r="383" spans="1:7" ht="12.95" customHeight="1" outlineLevel="1" x14ac:dyDescent="0.2">
      <c r="A383" s="176"/>
      <c r="B383" s="115" t="s">
        <v>19</v>
      </c>
      <c r="C383" s="41"/>
      <c r="D383" s="111">
        <f>SUM(G383+E383)</f>
        <v>35.799999999999997</v>
      </c>
      <c r="E383" s="111">
        <v>35.799999999999997</v>
      </c>
      <c r="F383" s="111"/>
      <c r="G383" s="37"/>
    </row>
    <row r="384" spans="1:7" ht="15" customHeight="1" outlineLevel="1" x14ac:dyDescent="0.2">
      <c r="A384" s="176" t="s">
        <v>169</v>
      </c>
      <c r="B384" s="38" t="s">
        <v>174</v>
      </c>
      <c r="C384" s="39" t="s">
        <v>44</v>
      </c>
      <c r="D384" s="112">
        <f>SUM(D385:D386)</f>
        <v>86.100000000000009</v>
      </c>
      <c r="E384" s="112">
        <f>SUM(E385:E386)</f>
        <v>86.100000000000009</v>
      </c>
      <c r="F384" s="112">
        <f>SUM(F385:F386)</f>
        <v>62.2</v>
      </c>
      <c r="G384" s="40">
        <f>SUM(G385:G386)</f>
        <v>0</v>
      </c>
    </row>
    <row r="385" spans="1:7" ht="12.95" customHeight="1" outlineLevel="1" x14ac:dyDescent="0.2">
      <c r="A385" s="176"/>
      <c r="B385" s="115" t="s">
        <v>322</v>
      </c>
      <c r="C385" s="41"/>
      <c r="D385" s="111">
        <f>SUM(G385+E385)</f>
        <v>15.9</v>
      </c>
      <c r="E385" s="111">
        <v>15.9</v>
      </c>
      <c r="F385" s="111">
        <v>8.6</v>
      </c>
      <c r="G385" s="37"/>
    </row>
    <row r="386" spans="1:7" ht="12.95" customHeight="1" outlineLevel="1" x14ac:dyDescent="0.2">
      <c r="A386" s="176"/>
      <c r="B386" s="115" t="s">
        <v>145</v>
      </c>
      <c r="C386" s="41"/>
      <c r="D386" s="111">
        <f>SUM(G386+E386)</f>
        <v>70.2</v>
      </c>
      <c r="E386" s="111">
        <v>70.2</v>
      </c>
      <c r="F386" s="111">
        <v>53.6</v>
      </c>
      <c r="G386" s="37"/>
    </row>
    <row r="387" spans="1:7" ht="15" customHeight="1" outlineLevel="1" x14ac:dyDescent="0.2">
      <c r="A387" s="176" t="s">
        <v>171</v>
      </c>
      <c r="B387" s="38" t="s">
        <v>175</v>
      </c>
      <c r="C387" s="39" t="s">
        <v>44</v>
      </c>
      <c r="D387" s="112">
        <f>SUM(D388:D391)</f>
        <v>312.2</v>
      </c>
      <c r="E387" s="112">
        <f>SUM(E388:E391)</f>
        <v>309.3</v>
      </c>
      <c r="F387" s="112">
        <f>SUM(F388:F391)</f>
        <v>218.5</v>
      </c>
      <c r="G387" s="112">
        <f>SUM(G388:G391)</f>
        <v>2.9</v>
      </c>
    </row>
    <row r="388" spans="1:7" ht="12.95" customHeight="1" outlineLevel="1" x14ac:dyDescent="0.2">
      <c r="A388" s="176"/>
      <c r="B388" s="115" t="s">
        <v>322</v>
      </c>
      <c r="C388" s="41"/>
      <c r="D388" s="111">
        <f>SUM(G388+E388)</f>
        <v>297.3</v>
      </c>
      <c r="E388" s="111">
        <v>297.3</v>
      </c>
      <c r="F388" s="111">
        <v>212.9</v>
      </c>
      <c r="G388" s="111"/>
    </row>
    <row r="389" spans="1:7" ht="12.95" customHeight="1" outlineLevel="1" x14ac:dyDescent="0.2">
      <c r="A389" s="176"/>
      <c r="B389" s="115" t="s">
        <v>145</v>
      </c>
      <c r="C389" s="41"/>
      <c r="D389" s="111">
        <f>SUM(G389+E389)</f>
        <v>7.3</v>
      </c>
      <c r="E389" s="111">
        <v>7.3</v>
      </c>
      <c r="F389" s="111">
        <v>5.6</v>
      </c>
      <c r="G389" s="111"/>
    </row>
    <row r="390" spans="1:7" ht="12.95" customHeight="1" outlineLevel="1" x14ac:dyDescent="0.2">
      <c r="A390" s="176"/>
      <c r="B390" s="115" t="s">
        <v>146</v>
      </c>
      <c r="C390" s="41"/>
      <c r="D390" s="111">
        <f>SUM(G390+E390)</f>
        <v>0.2</v>
      </c>
      <c r="E390" s="111">
        <v>0.2</v>
      </c>
      <c r="F390" s="111"/>
      <c r="G390" s="111"/>
    </row>
    <row r="391" spans="1:7" ht="12.95" customHeight="1" outlineLevel="1" x14ac:dyDescent="0.2">
      <c r="A391" s="176"/>
      <c r="B391" s="115" t="s">
        <v>19</v>
      </c>
      <c r="C391" s="41"/>
      <c r="D391" s="111">
        <f>SUM(G391+E391)</f>
        <v>7.4</v>
      </c>
      <c r="E391" s="111">
        <v>4.5</v>
      </c>
      <c r="F391" s="37"/>
      <c r="G391" s="111">
        <v>2.9</v>
      </c>
    </row>
    <row r="392" spans="1:7" ht="15" customHeight="1" outlineLevel="1" x14ac:dyDescent="0.2">
      <c r="A392" s="176" t="s">
        <v>173</v>
      </c>
      <c r="B392" s="38" t="s">
        <v>176</v>
      </c>
      <c r="C392" s="39" t="s">
        <v>44</v>
      </c>
      <c r="D392" s="112">
        <f>SUM(D393:D394)</f>
        <v>143.19999999999999</v>
      </c>
      <c r="E392" s="112">
        <f>SUM(E393:E394)</f>
        <v>142.19999999999999</v>
      </c>
      <c r="F392" s="112">
        <f>SUM(F393:F394)</f>
        <v>66.5</v>
      </c>
      <c r="G392" s="112">
        <f>SUM(G393:G394)</f>
        <v>1</v>
      </c>
    </row>
    <row r="393" spans="1:7" ht="12.95" customHeight="1" outlineLevel="1" x14ac:dyDescent="0.2">
      <c r="A393" s="176"/>
      <c r="B393" s="115" t="s">
        <v>322</v>
      </c>
      <c r="C393" s="41"/>
      <c r="D393" s="111">
        <f>SUM(G393+E393)</f>
        <v>118.2</v>
      </c>
      <c r="E393" s="111">
        <v>118.2</v>
      </c>
      <c r="F393" s="111">
        <v>66.5</v>
      </c>
      <c r="G393" s="111"/>
    </row>
    <row r="394" spans="1:7" ht="12.95" customHeight="1" outlineLevel="1" x14ac:dyDescent="0.2">
      <c r="A394" s="176"/>
      <c r="B394" s="115" t="s">
        <v>19</v>
      </c>
      <c r="C394" s="41"/>
      <c r="D394" s="111">
        <f>SUM(G394+E394)</f>
        <v>25</v>
      </c>
      <c r="E394" s="111">
        <v>24</v>
      </c>
      <c r="F394" s="37"/>
      <c r="G394" s="111">
        <v>1</v>
      </c>
    </row>
    <row r="395" spans="1:7" ht="15" customHeight="1" outlineLevel="1" x14ac:dyDescent="0.25">
      <c r="A395" s="143" t="s">
        <v>56</v>
      </c>
      <c r="B395" s="43" t="s">
        <v>362</v>
      </c>
      <c r="C395" s="44" t="s">
        <v>42</v>
      </c>
      <c r="D395" s="141">
        <v>52</v>
      </c>
      <c r="E395" s="141">
        <v>52</v>
      </c>
      <c r="F395" s="37"/>
      <c r="G395" s="111"/>
    </row>
    <row r="396" spans="1:7" ht="12.95" customHeight="1" outlineLevel="1" x14ac:dyDescent="0.2">
      <c r="A396" s="144"/>
      <c r="B396" s="115" t="s">
        <v>363</v>
      </c>
      <c r="C396" s="41"/>
      <c r="D396" s="111">
        <f>SUM(D397:D408)</f>
        <v>52</v>
      </c>
      <c r="E396" s="111">
        <f>SUM(E397:E408)</f>
        <v>52</v>
      </c>
      <c r="F396" s="37"/>
      <c r="G396" s="111"/>
    </row>
    <row r="397" spans="1:7" ht="12.95" customHeight="1" outlineLevel="1" x14ac:dyDescent="0.2">
      <c r="A397" s="142" t="s">
        <v>364</v>
      </c>
      <c r="B397" s="71" t="s">
        <v>126</v>
      </c>
      <c r="C397" s="41"/>
      <c r="D397" s="116">
        <f>SUM(G397+E397)</f>
        <v>2.2000000000000002</v>
      </c>
      <c r="E397" s="116">
        <v>2.2000000000000002</v>
      </c>
      <c r="F397" s="37"/>
      <c r="G397" s="111"/>
    </row>
    <row r="398" spans="1:7" ht="12.95" customHeight="1" outlineLevel="1" x14ac:dyDescent="0.2">
      <c r="A398" s="139" t="s">
        <v>365</v>
      </c>
      <c r="B398" s="71" t="s">
        <v>127</v>
      </c>
      <c r="C398" s="41"/>
      <c r="D398" s="116">
        <f t="shared" ref="D398:D408" si="7">SUM(G398+E398)</f>
        <v>2</v>
      </c>
      <c r="E398" s="116">
        <v>2</v>
      </c>
      <c r="F398" s="37"/>
      <c r="G398" s="111"/>
    </row>
    <row r="399" spans="1:7" ht="12.95" customHeight="1" outlineLevel="1" x14ac:dyDescent="0.2">
      <c r="A399" s="139" t="s">
        <v>366</v>
      </c>
      <c r="B399" s="71" t="s">
        <v>128</v>
      </c>
      <c r="C399" s="41"/>
      <c r="D399" s="116">
        <f t="shared" si="7"/>
        <v>5.3</v>
      </c>
      <c r="E399" s="116">
        <v>5.3</v>
      </c>
      <c r="F399" s="37"/>
      <c r="G399" s="111"/>
    </row>
    <row r="400" spans="1:7" ht="12.95" customHeight="1" outlineLevel="1" x14ac:dyDescent="0.2">
      <c r="A400" s="139" t="s">
        <v>367</v>
      </c>
      <c r="B400" s="71" t="s">
        <v>129</v>
      </c>
      <c r="C400" s="41"/>
      <c r="D400" s="116">
        <f t="shared" si="7"/>
        <v>7.2</v>
      </c>
      <c r="E400" s="116">
        <v>7.2</v>
      </c>
      <c r="F400" s="37"/>
      <c r="G400" s="111"/>
    </row>
    <row r="401" spans="1:7" ht="12.95" customHeight="1" outlineLevel="1" x14ac:dyDescent="0.2">
      <c r="A401" s="139" t="s">
        <v>368</v>
      </c>
      <c r="B401" s="71" t="s">
        <v>130</v>
      </c>
      <c r="C401" s="41"/>
      <c r="D401" s="116">
        <f t="shared" si="7"/>
        <v>3.8</v>
      </c>
      <c r="E401" s="116">
        <v>3.8</v>
      </c>
      <c r="F401" s="37"/>
      <c r="G401" s="111"/>
    </row>
    <row r="402" spans="1:7" ht="12.95" customHeight="1" outlineLevel="1" x14ac:dyDescent="0.2">
      <c r="A402" s="139" t="s">
        <v>369</v>
      </c>
      <c r="B402" s="71" t="s">
        <v>131</v>
      </c>
      <c r="C402" s="41"/>
      <c r="D402" s="116">
        <f t="shared" si="7"/>
        <v>3.7</v>
      </c>
      <c r="E402" s="116">
        <v>3.7</v>
      </c>
      <c r="F402" s="37"/>
      <c r="G402" s="111"/>
    </row>
    <row r="403" spans="1:7" ht="12.95" customHeight="1" outlineLevel="1" x14ac:dyDescent="0.2">
      <c r="A403" s="139" t="s">
        <v>370</v>
      </c>
      <c r="B403" s="71" t="s">
        <v>132</v>
      </c>
      <c r="C403" s="41"/>
      <c r="D403" s="116">
        <f t="shared" si="7"/>
        <v>2.8</v>
      </c>
      <c r="E403" s="116">
        <v>2.8</v>
      </c>
      <c r="F403" s="37"/>
      <c r="G403" s="111"/>
    </row>
    <row r="404" spans="1:7" ht="12.95" customHeight="1" outlineLevel="1" x14ac:dyDescent="0.2">
      <c r="A404" s="139" t="s">
        <v>371</v>
      </c>
      <c r="B404" s="71" t="s">
        <v>133</v>
      </c>
      <c r="C404" s="41"/>
      <c r="D404" s="116">
        <f t="shared" si="7"/>
        <v>3.6</v>
      </c>
      <c r="E404" s="116">
        <v>3.6</v>
      </c>
      <c r="F404" s="37"/>
      <c r="G404" s="111"/>
    </row>
    <row r="405" spans="1:7" ht="12.95" customHeight="1" outlineLevel="1" x14ac:dyDescent="0.2">
      <c r="A405" s="139" t="s">
        <v>372</v>
      </c>
      <c r="B405" s="71" t="s">
        <v>134</v>
      </c>
      <c r="C405" s="41"/>
      <c r="D405" s="116">
        <f t="shared" si="7"/>
        <v>8.9</v>
      </c>
      <c r="E405" s="116">
        <v>8.9</v>
      </c>
      <c r="F405" s="37"/>
      <c r="G405" s="111"/>
    </row>
    <row r="406" spans="1:7" ht="12.95" customHeight="1" outlineLevel="1" x14ac:dyDescent="0.2">
      <c r="A406" s="139" t="s">
        <v>373</v>
      </c>
      <c r="B406" s="71" t="s">
        <v>312</v>
      </c>
      <c r="C406" s="41"/>
      <c r="D406" s="116">
        <f t="shared" si="7"/>
        <v>3.4</v>
      </c>
      <c r="E406" s="116">
        <v>3.4</v>
      </c>
      <c r="F406" s="37"/>
      <c r="G406" s="111"/>
    </row>
    <row r="407" spans="1:7" ht="12.95" customHeight="1" outlineLevel="1" x14ac:dyDescent="0.2">
      <c r="A407" s="139" t="s">
        <v>374</v>
      </c>
      <c r="B407" s="71" t="s">
        <v>313</v>
      </c>
      <c r="C407" s="41"/>
      <c r="D407" s="116">
        <f t="shared" si="7"/>
        <v>3.6</v>
      </c>
      <c r="E407" s="116">
        <v>3.6</v>
      </c>
      <c r="F407" s="37"/>
      <c r="G407" s="111"/>
    </row>
    <row r="408" spans="1:7" ht="12.95" customHeight="1" outlineLevel="1" x14ac:dyDescent="0.2">
      <c r="A408" s="139" t="s">
        <v>375</v>
      </c>
      <c r="B408" s="140" t="s">
        <v>314</v>
      </c>
      <c r="C408" s="41"/>
      <c r="D408" s="116">
        <f t="shared" si="7"/>
        <v>5.5</v>
      </c>
      <c r="E408" s="116">
        <v>5.5</v>
      </c>
      <c r="F408" s="37"/>
      <c r="G408" s="111"/>
    </row>
    <row r="409" spans="1:7" ht="16.5" customHeight="1" x14ac:dyDescent="0.2">
      <c r="A409" s="149" t="s">
        <v>177</v>
      </c>
      <c r="B409" s="149"/>
      <c r="C409" s="29"/>
      <c r="D409" s="67">
        <f>SUM(D410:D415)</f>
        <v>12823.1</v>
      </c>
      <c r="E409" s="67">
        <f>SUM(E410:E415)</f>
        <v>12358.2</v>
      </c>
      <c r="F409" s="67">
        <f>SUM(F410:F415)</f>
        <v>7432.8</v>
      </c>
      <c r="G409" s="67">
        <f>SUM(G410:G415)</f>
        <v>464.9</v>
      </c>
    </row>
    <row r="410" spans="1:7" ht="15" customHeight="1" x14ac:dyDescent="0.2">
      <c r="A410" s="156"/>
      <c r="B410" s="11" t="s">
        <v>16</v>
      </c>
      <c r="C410" s="11"/>
      <c r="D410" s="57">
        <f>SUM(D210+D223)</f>
        <v>5506.8999999999987</v>
      </c>
      <c r="E410" s="57">
        <f>SUM(E210+E223)</f>
        <v>5393.7999999999993</v>
      </c>
      <c r="F410" s="57">
        <f>SUM(F210+F223)</f>
        <v>3005.4</v>
      </c>
      <c r="G410" s="57">
        <f>SUM(G210+G223)</f>
        <v>113.1</v>
      </c>
    </row>
    <row r="411" spans="1:7" ht="15" customHeight="1" x14ac:dyDescent="0.2">
      <c r="A411" s="156"/>
      <c r="B411" s="11" t="s">
        <v>146</v>
      </c>
      <c r="C411" s="11"/>
      <c r="D411" s="57">
        <f>SUM(D226)</f>
        <v>507.8</v>
      </c>
      <c r="E411" s="57">
        <f>SUM(E226)</f>
        <v>507.8</v>
      </c>
      <c r="F411" s="57">
        <f>SUM(F226)</f>
        <v>128.69999999999999</v>
      </c>
      <c r="G411" s="57"/>
    </row>
    <row r="412" spans="1:7" ht="15" customHeight="1" x14ac:dyDescent="0.2">
      <c r="A412" s="156"/>
      <c r="B412" s="11" t="s">
        <v>19</v>
      </c>
      <c r="C412" s="11"/>
      <c r="D412" s="57">
        <f>SUM(D227)</f>
        <v>287.99999999999994</v>
      </c>
      <c r="E412" s="57">
        <f>SUM(E227)</f>
        <v>284.09999999999997</v>
      </c>
      <c r="F412" s="57"/>
      <c r="G412" s="57">
        <f>SUM(G227)</f>
        <v>3.9</v>
      </c>
    </row>
    <row r="413" spans="1:7" ht="15" customHeight="1" x14ac:dyDescent="0.2">
      <c r="A413" s="156"/>
      <c r="B413" s="11" t="s">
        <v>145</v>
      </c>
      <c r="C413" s="11"/>
      <c r="D413" s="57">
        <f>SUM(D220+D228)</f>
        <v>6078.0000000000018</v>
      </c>
      <c r="E413" s="57">
        <f>SUM(E220+E228)</f>
        <v>6077.5000000000018</v>
      </c>
      <c r="F413" s="57">
        <f>SUM(F220+F228)</f>
        <v>4297.9000000000005</v>
      </c>
      <c r="G413" s="57">
        <f>SUM(G219+G228)</f>
        <v>0.5</v>
      </c>
    </row>
    <row r="414" spans="1:7" ht="15" customHeight="1" x14ac:dyDescent="0.2">
      <c r="A414" s="156"/>
      <c r="B414" s="11" t="s">
        <v>363</v>
      </c>
      <c r="C414" s="11"/>
      <c r="D414" s="57">
        <f>SUM(D395+D221)</f>
        <v>95</v>
      </c>
      <c r="E414" s="57">
        <f>SUM(E395+E221)</f>
        <v>95</v>
      </c>
      <c r="F414" s="57">
        <f>SUM(F395+F221)</f>
        <v>0.8</v>
      </c>
      <c r="G414" s="57"/>
    </row>
    <row r="415" spans="1:7" ht="15" customHeight="1" x14ac:dyDescent="0.2">
      <c r="A415" s="156"/>
      <c r="B415" s="11" t="s">
        <v>144</v>
      </c>
      <c r="C415" s="11"/>
      <c r="D415" s="57">
        <f>SUM(D218)</f>
        <v>347.4</v>
      </c>
      <c r="E415" s="57"/>
      <c r="F415" s="57"/>
      <c r="G415" s="57">
        <f>SUM(G218)</f>
        <v>347.4</v>
      </c>
    </row>
    <row r="416" spans="1:7" ht="18" customHeight="1" x14ac:dyDescent="0.2">
      <c r="A416" s="153" t="s">
        <v>178</v>
      </c>
      <c r="B416" s="153"/>
      <c r="C416" s="153"/>
      <c r="D416" s="153"/>
      <c r="E416" s="153"/>
      <c r="F416" s="153"/>
      <c r="G416" s="153"/>
    </row>
    <row r="417" spans="1:11" ht="15" customHeight="1" x14ac:dyDescent="0.25">
      <c r="A417" s="177" t="s">
        <v>13</v>
      </c>
      <c r="B417" s="43" t="s">
        <v>18</v>
      </c>
      <c r="C417" s="43"/>
      <c r="D417" s="93">
        <f>SUM(D418)</f>
        <v>321.60000000000002</v>
      </c>
      <c r="E417" s="93">
        <f>SUM(E418)</f>
        <v>279.60000000000002</v>
      </c>
      <c r="F417" s="93">
        <f>SUM(F418)</f>
        <v>59.1</v>
      </c>
      <c r="G417" s="93">
        <f>SUM(G418)</f>
        <v>42</v>
      </c>
    </row>
    <row r="418" spans="1:11" ht="15" customHeight="1" x14ac:dyDescent="0.2">
      <c r="A418" s="177"/>
      <c r="B418" s="10" t="s">
        <v>21</v>
      </c>
      <c r="C418" s="10"/>
      <c r="D418" s="59">
        <f>SUM(D419+D420+D421+D423+D424+D425)</f>
        <v>321.60000000000002</v>
      </c>
      <c r="E418" s="59">
        <f>SUM(E419+E420+E421+E423+E424+E425)</f>
        <v>279.60000000000002</v>
      </c>
      <c r="F418" s="59">
        <f>SUM(F419:F425)</f>
        <v>59.1</v>
      </c>
      <c r="G418" s="59">
        <f>SUM(G419:G425)</f>
        <v>42</v>
      </c>
    </row>
    <row r="419" spans="1:11" ht="12.95" customHeight="1" x14ac:dyDescent="0.2">
      <c r="A419" s="177"/>
      <c r="B419" s="16" t="s">
        <v>179</v>
      </c>
      <c r="C419" s="33" t="s">
        <v>72</v>
      </c>
      <c r="D419" s="70">
        <f t="shared" ref="D419:D425" si="8">SUM(G419+E419)</f>
        <v>8.6999999999999993</v>
      </c>
      <c r="E419" s="70">
        <v>8.6999999999999993</v>
      </c>
      <c r="F419" s="70"/>
      <c r="G419" s="70"/>
    </row>
    <row r="420" spans="1:11" ht="12.95" customHeight="1" x14ac:dyDescent="0.2">
      <c r="A420" s="177"/>
      <c r="B420" s="16" t="s">
        <v>180</v>
      </c>
      <c r="C420" s="33" t="s">
        <v>42</v>
      </c>
      <c r="D420" s="70">
        <f t="shared" si="8"/>
        <v>176.4</v>
      </c>
      <c r="E420" s="70">
        <v>134.4</v>
      </c>
      <c r="F420" s="70">
        <v>59.1</v>
      </c>
      <c r="G420" s="70">
        <v>42</v>
      </c>
    </row>
    <row r="421" spans="1:11" ht="12.95" customHeight="1" x14ac:dyDescent="0.2">
      <c r="A421" s="177"/>
      <c r="B421" s="16" t="s">
        <v>181</v>
      </c>
      <c r="C421" s="33" t="s">
        <v>42</v>
      </c>
      <c r="D421" s="70">
        <f t="shared" si="8"/>
        <v>43.5</v>
      </c>
      <c r="E421" s="70">
        <v>43.5</v>
      </c>
      <c r="F421" s="70"/>
      <c r="G421" s="70"/>
    </row>
    <row r="422" spans="1:11" ht="24.75" customHeight="1" x14ac:dyDescent="0.2">
      <c r="A422" s="177"/>
      <c r="B422" s="136" t="s">
        <v>356</v>
      </c>
      <c r="C422" s="33"/>
      <c r="D422" s="59">
        <v>0.4</v>
      </c>
      <c r="E422" s="59">
        <v>0.4</v>
      </c>
      <c r="F422" s="70"/>
      <c r="G422" s="70"/>
    </row>
    <row r="423" spans="1:11" ht="12.95" customHeight="1" x14ac:dyDescent="0.2">
      <c r="A423" s="177"/>
      <c r="B423" s="16" t="s">
        <v>182</v>
      </c>
      <c r="C423" s="33" t="s">
        <v>42</v>
      </c>
      <c r="D423" s="70">
        <f t="shared" si="8"/>
        <v>73</v>
      </c>
      <c r="E423" s="70">
        <v>73</v>
      </c>
      <c r="F423" s="70"/>
      <c r="G423" s="70"/>
    </row>
    <row r="424" spans="1:11" ht="12.95" customHeight="1" x14ac:dyDescent="0.2">
      <c r="A424" s="177"/>
      <c r="B424" s="16" t="s">
        <v>183</v>
      </c>
      <c r="C424" s="33" t="s">
        <v>42</v>
      </c>
      <c r="D424" s="70">
        <f t="shared" si="8"/>
        <v>8.6999999999999993</v>
      </c>
      <c r="E424" s="70">
        <v>8.6999999999999993</v>
      </c>
      <c r="F424" s="70"/>
      <c r="G424" s="70"/>
    </row>
    <row r="425" spans="1:11" ht="12.95" customHeight="1" x14ac:dyDescent="0.2">
      <c r="A425" s="177"/>
      <c r="B425" s="16" t="s">
        <v>184</v>
      </c>
      <c r="C425" s="33" t="s">
        <v>42</v>
      </c>
      <c r="D425" s="70">
        <f t="shared" si="8"/>
        <v>11.3</v>
      </c>
      <c r="E425" s="70">
        <v>11.3</v>
      </c>
      <c r="F425" s="70"/>
      <c r="G425" s="70"/>
      <c r="K425" t="s">
        <v>185</v>
      </c>
    </row>
    <row r="426" spans="1:11" ht="15" x14ac:dyDescent="0.25">
      <c r="A426" s="172" t="s">
        <v>17</v>
      </c>
      <c r="B426" s="43" t="s">
        <v>125</v>
      </c>
      <c r="C426" s="44" t="s">
        <v>42</v>
      </c>
      <c r="D426" s="93">
        <f>SUM(D431+D427)</f>
        <v>1235.3999999999999</v>
      </c>
      <c r="E426" s="93">
        <f>SUM(E431+E427)</f>
        <v>1227.3999999999999</v>
      </c>
      <c r="F426" s="93">
        <f>SUM(F431+F427)</f>
        <v>712.80000000000007</v>
      </c>
      <c r="G426" s="93">
        <f>SUM(G431+G427)</f>
        <v>8</v>
      </c>
    </row>
    <row r="427" spans="1:11" x14ac:dyDescent="0.2">
      <c r="A427" s="172"/>
      <c r="B427" s="115" t="s">
        <v>323</v>
      </c>
      <c r="C427" s="45"/>
      <c r="D427" s="59">
        <f>SUM(D428:D430)</f>
        <v>1207.3</v>
      </c>
      <c r="E427" s="59">
        <f>SUM(E428:E430)</f>
        <v>1200.8</v>
      </c>
      <c r="F427" s="59">
        <f>SUM(F428:F430)</f>
        <v>712.80000000000007</v>
      </c>
      <c r="G427" s="59">
        <f>SUM(G428:G430)</f>
        <v>6.5</v>
      </c>
    </row>
    <row r="428" spans="1:11" x14ac:dyDescent="0.2">
      <c r="A428" s="172"/>
      <c r="B428" s="53" t="s">
        <v>346</v>
      </c>
      <c r="C428" s="45"/>
      <c r="D428" s="70">
        <f>SUM(D434+D439+D445+D451+D457+D462+D467+D472+D477+D482+D487+D492)</f>
        <v>1196.3</v>
      </c>
      <c r="E428" s="70">
        <f>SUM(E434+E439+E445+E451+E457+E462+E467+E472+E477+E482+E487+E492)</f>
        <v>1189.8</v>
      </c>
      <c r="F428" s="70">
        <f>SUM(F434+F439+F445+F451+F457+F462+F467+F472+F477+F482+F487+F492)</f>
        <v>712.80000000000007</v>
      </c>
      <c r="G428" s="70">
        <f>SUM(G434+G439+G445+G451+G457+G462+G467+G472+G477+G482+G487+G492)</f>
        <v>6.5</v>
      </c>
    </row>
    <row r="429" spans="1:11" x14ac:dyDescent="0.2">
      <c r="A429" s="172"/>
      <c r="B429" s="16" t="s">
        <v>352</v>
      </c>
      <c r="C429" s="45"/>
      <c r="D429" s="70">
        <f>SUM(D435+D440+D446+D452+D458+D463+D468+D473+D478+D483+D488+D493)</f>
        <v>9.2999999999999989</v>
      </c>
      <c r="E429" s="70">
        <f>SUM(E435+E440+E446+E452+E458+E463+E468+E473+E478+E483+E488+E493)</f>
        <v>9.2999999999999989</v>
      </c>
      <c r="F429" s="59"/>
      <c r="G429" s="59"/>
    </row>
    <row r="430" spans="1:11" x14ac:dyDescent="0.2">
      <c r="A430" s="172"/>
      <c r="B430" s="16" t="s">
        <v>353</v>
      </c>
      <c r="C430" s="45"/>
      <c r="D430" s="70">
        <f>SUM(D441+D447+D453+D494)</f>
        <v>1.7</v>
      </c>
      <c r="E430" s="70">
        <f>SUM(E441+E447+E453+E494)</f>
        <v>1.7</v>
      </c>
      <c r="F430" s="59"/>
      <c r="G430" s="59"/>
    </row>
    <row r="431" spans="1:11" x14ac:dyDescent="0.2">
      <c r="A431" s="172"/>
      <c r="B431" s="10" t="s">
        <v>19</v>
      </c>
      <c r="C431" s="45"/>
      <c r="D431" s="59">
        <f>SUM(D436+D442+D448+D454+D459+D464+D469+D474+D479+D484+D489+D495)</f>
        <v>28.1</v>
      </c>
      <c r="E431" s="59">
        <f>SUM(E436+E442+E448+E454+E459+E464+E469+E474+E479+E484+E489+E495)</f>
        <v>26.6</v>
      </c>
      <c r="F431" s="59"/>
      <c r="G431" s="59">
        <f>SUM(G436+G442+G448+G454+G459+G464+G469+G474+G479+G484+G495)</f>
        <v>1.5</v>
      </c>
    </row>
    <row r="432" spans="1:11" ht="15" customHeight="1" outlineLevel="1" x14ac:dyDescent="0.2">
      <c r="A432" s="165" t="s">
        <v>20</v>
      </c>
      <c r="B432" s="13" t="s">
        <v>186</v>
      </c>
      <c r="C432" s="46" t="s">
        <v>42</v>
      </c>
      <c r="D432" s="57">
        <f>SUM(D436+D433)</f>
        <v>105.9</v>
      </c>
      <c r="E432" s="57">
        <f>SUM(E436+E433)</f>
        <v>103.4</v>
      </c>
      <c r="F432" s="57">
        <f>SUM(F436+F433)</f>
        <v>52.7</v>
      </c>
      <c r="G432" s="57">
        <f>SUM(G436+G433)</f>
        <v>2.5</v>
      </c>
    </row>
    <row r="433" spans="1:7" outlineLevel="1" x14ac:dyDescent="0.2">
      <c r="A433" s="165"/>
      <c r="B433" s="115" t="s">
        <v>323</v>
      </c>
      <c r="C433" s="45"/>
      <c r="D433" s="59">
        <f>SUM(D434:D435)</f>
        <v>104.5</v>
      </c>
      <c r="E433" s="59">
        <f>SUM(E434:E435)</f>
        <v>102</v>
      </c>
      <c r="F433" s="59">
        <f>SUM(F434:F435)</f>
        <v>52.7</v>
      </c>
      <c r="G433" s="59">
        <f>SUM(G434:G435)</f>
        <v>2.5</v>
      </c>
    </row>
    <row r="434" spans="1:7" outlineLevel="1" x14ac:dyDescent="0.2">
      <c r="A434" s="165"/>
      <c r="B434" s="53" t="s">
        <v>346</v>
      </c>
      <c r="C434" s="45"/>
      <c r="D434" s="70">
        <f>SUM(G434+E434)</f>
        <v>104.2</v>
      </c>
      <c r="E434" s="70">
        <v>101.7</v>
      </c>
      <c r="F434" s="70">
        <v>52.7</v>
      </c>
      <c r="G434" s="70">
        <v>2.5</v>
      </c>
    </row>
    <row r="435" spans="1:7" outlineLevel="1" x14ac:dyDescent="0.2">
      <c r="A435" s="165"/>
      <c r="B435" s="16" t="s">
        <v>352</v>
      </c>
      <c r="C435" s="45"/>
      <c r="D435" s="70">
        <f>SUM(G435+E435)</f>
        <v>0.3</v>
      </c>
      <c r="E435" s="70">
        <v>0.3</v>
      </c>
      <c r="F435" s="70"/>
      <c r="G435" s="16"/>
    </row>
    <row r="436" spans="1:7" outlineLevel="1" x14ac:dyDescent="0.2">
      <c r="A436" s="165"/>
      <c r="B436" s="10" t="s">
        <v>19</v>
      </c>
      <c r="C436" s="45"/>
      <c r="D436" s="59">
        <f>SUM(G436+E436)</f>
        <v>1.4</v>
      </c>
      <c r="E436" s="59">
        <v>1.4</v>
      </c>
      <c r="F436" s="59"/>
      <c r="G436" s="10"/>
    </row>
    <row r="437" spans="1:7" ht="15" customHeight="1" outlineLevel="1" x14ac:dyDescent="0.2">
      <c r="A437" s="165" t="s">
        <v>32</v>
      </c>
      <c r="B437" s="13" t="s">
        <v>187</v>
      </c>
      <c r="C437" s="46" t="s">
        <v>42</v>
      </c>
      <c r="D437" s="57">
        <f>SUM(D442+D438)</f>
        <v>125.6</v>
      </c>
      <c r="E437" s="57">
        <f>SUM(E442+E438)</f>
        <v>125.6</v>
      </c>
      <c r="F437" s="57">
        <f>SUM(F442+F438)</f>
        <v>63.7</v>
      </c>
      <c r="G437" s="13">
        <f>SUM(G442+G438)</f>
        <v>0</v>
      </c>
    </row>
    <row r="438" spans="1:7" outlineLevel="1" x14ac:dyDescent="0.2">
      <c r="A438" s="165"/>
      <c r="B438" s="115" t="s">
        <v>323</v>
      </c>
      <c r="C438" s="45"/>
      <c r="D438" s="59">
        <f>SUM(D439:D441)</f>
        <v>123.3</v>
      </c>
      <c r="E438" s="59">
        <f>SUM(E439:E441)</f>
        <v>123.3</v>
      </c>
      <c r="F438" s="59">
        <f>SUM(F439:F441)</f>
        <v>63.7</v>
      </c>
      <c r="G438" s="10"/>
    </row>
    <row r="439" spans="1:7" outlineLevel="1" x14ac:dyDescent="0.2">
      <c r="A439" s="165"/>
      <c r="B439" s="53" t="s">
        <v>346</v>
      </c>
      <c r="C439" s="45"/>
      <c r="D439" s="70">
        <f>SUM(G439+E439)</f>
        <v>122.2</v>
      </c>
      <c r="E439" s="70">
        <v>122.2</v>
      </c>
      <c r="F439" s="70">
        <v>63.7</v>
      </c>
      <c r="G439" s="16"/>
    </row>
    <row r="440" spans="1:7" outlineLevel="1" x14ac:dyDescent="0.2">
      <c r="A440" s="165"/>
      <c r="B440" s="16" t="s">
        <v>352</v>
      </c>
      <c r="C440" s="45"/>
      <c r="D440" s="70">
        <f>SUM(G440+E440)</f>
        <v>0.3</v>
      </c>
      <c r="E440" s="70">
        <v>0.3</v>
      </c>
      <c r="F440" s="70"/>
      <c r="G440" s="16"/>
    </row>
    <row r="441" spans="1:7" outlineLevel="1" x14ac:dyDescent="0.2">
      <c r="A441" s="165"/>
      <c r="B441" s="16" t="s">
        <v>353</v>
      </c>
      <c r="C441" s="45"/>
      <c r="D441" s="70">
        <f>SUM(G441+E441)</f>
        <v>0.8</v>
      </c>
      <c r="E441" s="70">
        <v>0.8</v>
      </c>
      <c r="F441" s="70"/>
      <c r="G441" s="16"/>
    </row>
    <row r="442" spans="1:7" outlineLevel="1" x14ac:dyDescent="0.2">
      <c r="A442" s="165"/>
      <c r="B442" s="10" t="s">
        <v>19</v>
      </c>
      <c r="C442" s="45"/>
      <c r="D442" s="59">
        <f>SUM(G442+E442)</f>
        <v>2.2999999999999998</v>
      </c>
      <c r="E442" s="59">
        <v>2.2999999999999998</v>
      </c>
      <c r="F442" s="59"/>
      <c r="G442" s="10"/>
    </row>
    <row r="443" spans="1:7" ht="15" customHeight="1" outlineLevel="1" x14ac:dyDescent="0.2">
      <c r="A443" s="166" t="s">
        <v>34</v>
      </c>
      <c r="B443" s="13" t="s">
        <v>188</v>
      </c>
      <c r="C443" s="46" t="s">
        <v>42</v>
      </c>
      <c r="D443" s="57">
        <f>SUM(D448+D444)</f>
        <v>102.5</v>
      </c>
      <c r="E443" s="57">
        <f>SUM(E448+E444)</f>
        <v>102.5</v>
      </c>
      <c r="F443" s="57">
        <f>SUM(F448+F444)</f>
        <v>61.9</v>
      </c>
      <c r="G443" s="13">
        <f>SUM(G448+G444)</f>
        <v>0</v>
      </c>
    </row>
    <row r="444" spans="1:7" outlineLevel="1" x14ac:dyDescent="0.2">
      <c r="A444" s="166"/>
      <c r="B444" s="115" t="s">
        <v>323</v>
      </c>
      <c r="C444" s="45"/>
      <c r="D444" s="59">
        <f>SUM(D445:D447)</f>
        <v>99.5</v>
      </c>
      <c r="E444" s="59">
        <f>SUM(E445:E447)</f>
        <v>99.5</v>
      </c>
      <c r="F444" s="59">
        <f>SUM(F445:F447)</f>
        <v>61.9</v>
      </c>
      <c r="G444" s="10"/>
    </row>
    <row r="445" spans="1:7" outlineLevel="1" x14ac:dyDescent="0.2">
      <c r="A445" s="166"/>
      <c r="B445" s="53" t="s">
        <v>346</v>
      </c>
      <c r="C445" s="45"/>
      <c r="D445" s="70">
        <f>SUM(G445+E445)</f>
        <v>98.6</v>
      </c>
      <c r="E445" s="70">
        <v>98.6</v>
      </c>
      <c r="F445" s="70">
        <v>61.9</v>
      </c>
      <c r="G445" s="16"/>
    </row>
    <row r="446" spans="1:7" outlineLevel="1" x14ac:dyDescent="0.2">
      <c r="A446" s="166"/>
      <c r="B446" s="16" t="s">
        <v>352</v>
      </c>
      <c r="C446" s="45"/>
      <c r="D446" s="70">
        <f>SUM(G446+E446)</f>
        <v>0.7</v>
      </c>
      <c r="E446" s="70">
        <v>0.7</v>
      </c>
      <c r="F446" s="70"/>
      <c r="G446" s="16"/>
    </row>
    <row r="447" spans="1:7" outlineLevel="1" x14ac:dyDescent="0.2">
      <c r="A447" s="166"/>
      <c r="B447" s="16" t="s">
        <v>353</v>
      </c>
      <c r="C447" s="45"/>
      <c r="D447" s="70">
        <f>SUM(G447+E447)</f>
        <v>0.2</v>
      </c>
      <c r="E447" s="70">
        <v>0.2</v>
      </c>
      <c r="F447" s="70"/>
      <c r="G447" s="16"/>
    </row>
    <row r="448" spans="1:7" outlineLevel="1" x14ac:dyDescent="0.2">
      <c r="A448" s="166"/>
      <c r="B448" s="10" t="s">
        <v>19</v>
      </c>
      <c r="C448" s="45"/>
      <c r="D448" s="59">
        <f>SUM(G448+E448)</f>
        <v>3</v>
      </c>
      <c r="E448" s="59">
        <v>3</v>
      </c>
      <c r="F448" s="59"/>
      <c r="G448" s="10"/>
    </row>
    <row r="449" spans="1:7" ht="15" customHeight="1" outlineLevel="1" x14ac:dyDescent="0.2">
      <c r="A449" s="165" t="s">
        <v>38</v>
      </c>
      <c r="B449" s="13" t="s">
        <v>189</v>
      </c>
      <c r="C449" s="46" t="s">
        <v>42</v>
      </c>
      <c r="D449" s="57">
        <f>SUM(D454+D450)</f>
        <v>111.4</v>
      </c>
      <c r="E449" s="57">
        <f>SUM(E454+E450)</f>
        <v>111.4</v>
      </c>
      <c r="F449" s="57">
        <f>SUM(F454+F450)</f>
        <v>64.599999999999994</v>
      </c>
      <c r="G449" s="13">
        <f>SUM(G454+G450)</f>
        <v>0</v>
      </c>
    </row>
    <row r="450" spans="1:7" outlineLevel="1" x14ac:dyDescent="0.2">
      <c r="A450" s="165"/>
      <c r="B450" s="115" t="s">
        <v>323</v>
      </c>
      <c r="C450" s="45"/>
      <c r="D450" s="59">
        <f>SUM(D451:D453)</f>
        <v>109.10000000000001</v>
      </c>
      <c r="E450" s="59">
        <f>SUM(E451:E453)</f>
        <v>109.10000000000001</v>
      </c>
      <c r="F450" s="59">
        <f>SUM(F451:F453)</f>
        <v>64.599999999999994</v>
      </c>
      <c r="G450" s="10"/>
    </row>
    <row r="451" spans="1:7" outlineLevel="1" x14ac:dyDescent="0.2">
      <c r="A451" s="165"/>
      <c r="B451" s="53" t="s">
        <v>346</v>
      </c>
      <c r="C451" s="45"/>
      <c r="D451" s="70">
        <f>SUM(G451+E451)</f>
        <v>107.4</v>
      </c>
      <c r="E451" s="70">
        <v>107.4</v>
      </c>
      <c r="F451" s="70">
        <v>64.599999999999994</v>
      </c>
      <c r="G451" s="16"/>
    </row>
    <row r="452" spans="1:7" outlineLevel="1" x14ac:dyDescent="0.2">
      <c r="A452" s="165"/>
      <c r="B452" s="16" t="s">
        <v>352</v>
      </c>
      <c r="C452" s="45"/>
      <c r="D452" s="70">
        <f>SUM(G452+E452)</f>
        <v>1.3</v>
      </c>
      <c r="E452" s="70">
        <v>1.3</v>
      </c>
      <c r="F452" s="70"/>
      <c r="G452" s="16"/>
    </row>
    <row r="453" spans="1:7" outlineLevel="1" x14ac:dyDescent="0.2">
      <c r="A453" s="165"/>
      <c r="B453" s="16" t="s">
        <v>353</v>
      </c>
      <c r="C453" s="45"/>
      <c r="D453" s="70">
        <f>SUM(G453+E453)</f>
        <v>0.4</v>
      </c>
      <c r="E453" s="70">
        <v>0.4</v>
      </c>
      <c r="F453" s="70"/>
      <c r="G453" s="16"/>
    </row>
    <row r="454" spans="1:7" outlineLevel="1" x14ac:dyDescent="0.2">
      <c r="A454" s="165"/>
      <c r="B454" s="10" t="s">
        <v>19</v>
      </c>
      <c r="C454" s="45"/>
      <c r="D454" s="59">
        <f>SUM(G454+E454)</f>
        <v>2.2999999999999998</v>
      </c>
      <c r="E454" s="59">
        <v>2.2999999999999998</v>
      </c>
      <c r="F454" s="59"/>
      <c r="G454" s="10"/>
    </row>
    <row r="455" spans="1:7" ht="15" customHeight="1" outlineLevel="1" x14ac:dyDescent="0.2">
      <c r="A455" s="165" t="s">
        <v>41</v>
      </c>
      <c r="B455" s="13" t="s">
        <v>190</v>
      </c>
      <c r="C455" s="46" t="s">
        <v>42</v>
      </c>
      <c r="D455" s="57">
        <f>SUM(D459+D456)</f>
        <v>72.599999999999994</v>
      </c>
      <c r="E455" s="57">
        <f>SUM(E459+E456)</f>
        <v>72.599999999999994</v>
      </c>
      <c r="F455" s="57">
        <f>SUM(F459+F456)</f>
        <v>46.1</v>
      </c>
      <c r="G455" s="13">
        <f>SUM(G459+G456)</f>
        <v>0</v>
      </c>
    </row>
    <row r="456" spans="1:7" outlineLevel="1" x14ac:dyDescent="0.2">
      <c r="A456" s="165"/>
      <c r="B456" s="115" t="s">
        <v>323</v>
      </c>
      <c r="C456" s="45"/>
      <c r="D456" s="59">
        <f>SUM(D457:D458)</f>
        <v>71.399999999999991</v>
      </c>
      <c r="E456" s="59">
        <f>SUM(E457:E458)</f>
        <v>71.399999999999991</v>
      </c>
      <c r="F456" s="59">
        <f>SUM(F457:F458)</f>
        <v>46.1</v>
      </c>
      <c r="G456" s="59"/>
    </row>
    <row r="457" spans="1:7" outlineLevel="1" x14ac:dyDescent="0.2">
      <c r="A457" s="165"/>
      <c r="B457" s="53" t="s">
        <v>346</v>
      </c>
      <c r="C457" s="45"/>
      <c r="D457" s="70">
        <f>SUM(G457+E457)</f>
        <v>71.099999999999994</v>
      </c>
      <c r="E457" s="70">
        <v>71.099999999999994</v>
      </c>
      <c r="F457" s="70">
        <v>46.1</v>
      </c>
      <c r="G457" s="70"/>
    </row>
    <row r="458" spans="1:7" outlineLevel="1" x14ac:dyDescent="0.2">
      <c r="A458" s="165"/>
      <c r="B458" s="16" t="s">
        <v>352</v>
      </c>
      <c r="C458" s="45"/>
      <c r="D458" s="70">
        <f>SUM(G458+E458)</f>
        <v>0.3</v>
      </c>
      <c r="E458" s="70">
        <v>0.3</v>
      </c>
      <c r="F458" s="70"/>
      <c r="G458" s="16"/>
    </row>
    <row r="459" spans="1:7" outlineLevel="1" x14ac:dyDescent="0.2">
      <c r="A459" s="165"/>
      <c r="B459" s="10" t="s">
        <v>19</v>
      </c>
      <c r="C459" s="45"/>
      <c r="D459" s="59">
        <f>SUM(G459+E459)</f>
        <v>1.2</v>
      </c>
      <c r="E459" s="59">
        <v>1.2</v>
      </c>
      <c r="F459" s="59"/>
      <c r="G459" s="10"/>
    </row>
    <row r="460" spans="1:7" ht="15" customHeight="1" outlineLevel="1" x14ac:dyDescent="0.2">
      <c r="A460" s="166" t="s">
        <v>43</v>
      </c>
      <c r="B460" s="13" t="s">
        <v>191</v>
      </c>
      <c r="C460" s="46" t="s">
        <v>42</v>
      </c>
      <c r="D460" s="57">
        <f>SUM(D464+D461)</f>
        <v>167.7</v>
      </c>
      <c r="E460" s="57">
        <f>SUM(E464+E461)</f>
        <v>163.69999999999999</v>
      </c>
      <c r="F460" s="57">
        <f>SUM(F464+F461)</f>
        <v>100</v>
      </c>
      <c r="G460" s="57">
        <f>SUM(G464+G461)</f>
        <v>4</v>
      </c>
    </row>
    <row r="461" spans="1:7" outlineLevel="1" x14ac:dyDescent="0.2">
      <c r="A461" s="166"/>
      <c r="B461" s="115" t="s">
        <v>323</v>
      </c>
      <c r="C461" s="45"/>
      <c r="D461" s="59">
        <f>SUM(D462:D463)</f>
        <v>165.5</v>
      </c>
      <c r="E461" s="59">
        <f>SUM(E462:E463)</f>
        <v>161.5</v>
      </c>
      <c r="F461" s="59">
        <f>SUM(F462:F463)</f>
        <v>100</v>
      </c>
      <c r="G461" s="59">
        <f>SUM(G462:G463)</f>
        <v>4</v>
      </c>
    </row>
    <row r="462" spans="1:7" outlineLevel="1" x14ac:dyDescent="0.2">
      <c r="A462" s="166"/>
      <c r="B462" s="53" t="s">
        <v>346</v>
      </c>
      <c r="C462" s="45"/>
      <c r="D462" s="70">
        <f>SUM(G462+E462)</f>
        <v>164.5</v>
      </c>
      <c r="E462" s="70">
        <v>160.5</v>
      </c>
      <c r="F462" s="70">
        <v>100</v>
      </c>
      <c r="G462" s="70">
        <v>4</v>
      </c>
    </row>
    <row r="463" spans="1:7" outlineLevel="1" x14ac:dyDescent="0.2">
      <c r="A463" s="166"/>
      <c r="B463" s="16" t="s">
        <v>352</v>
      </c>
      <c r="C463" s="45"/>
      <c r="D463" s="70">
        <f>SUM(G463+E463)</f>
        <v>1</v>
      </c>
      <c r="E463" s="70">
        <v>1</v>
      </c>
      <c r="F463" s="70"/>
      <c r="G463" s="16"/>
    </row>
    <row r="464" spans="1:7" outlineLevel="1" x14ac:dyDescent="0.2">
      <c r="A464" s="166"/>
      <c r="B464" s="10" t="s">
        <v>19</v>
      </c>
      <c r="C464" s="45"/>
      <c r="D464" s="59">
        <f>SUM(G464+E464)</f>
        <v>2.2000000000000002</v>
      </c>
      <c r="E464" s="59">
        <v>2.2000000000000002</v>
      </c>
      <c r="F464" s="59"/>
      <c r="G464" s="10"/>
    </row>
    <row r="465" spans="1:7" ht="15" customHeight="1" outlineLevel="1" x14ac:dyDescent="0.2">
      <c r="A465" s="165" t="s">
        <v>45</v>
      </c>
      <c r="B465" s="13" t="s">
        <v>192</v>
      </c>
      <c r="C465" s="46" t="s">
        <v>42</v>
      </c>
      <c r="D465" s="57">
        <f>SUM(D469+D466)</f>
        <v>98.600000000000009</v>
      </c>
      <c r="E465" s="57">
        <f>SUM(E469+E466)</f>
        <v>98.600000000000009</v>
      </c>
      <c r="F465" s="57">
        <f>SUM(F469+F466)</f>
        <v>58.2</v>
      </c>
      <c r="G465" s="13">
        <f>SUM(G469+G466)</f>
        <v>0</v>
      </c>
    </row>
    <row r="466" spans="1:7" outlineLevel="1" x14ac:dyDescent="0.2">
      <c r="A466" s="165"/>
      <c r="B466" s="115" t="s">
        <v>323</v>
      </c>
      <c r="C466" s="45"/>
      <c r="D466" s="59">
        <f>SUM(D467:D468)</f>
        <v>93.600000000000009</v>
      </c>
      <c r="E466" s="59">
        <f>SUM(E467:E468)</f>
        <v>93.600000000000009</v>
      </c>
      <c r="F466" s="59">
        <f>SUM(F467:F468)</f>
        <v>58.2</v>
      </c>
      <c r="G466" s="59"/>
    </row>
    <row r="467" spans="1:7" outlineLevel="1" x14ac:dyDescent="0.2">
      <c r="A467" s="165"/>
      <c r="B467" s="53" t="s">
        <v>346</v>
      </c>
      <c r="C467" s="45"/>
      <c r="D467" s="70">
        <f>SUM(G467+E467)</f>
        <v>92.2</v>
      </c>
      <c r="E467" s="70">
        <v>92.2</v>
      </c>
      <c r="F467" s="70">
        <v>58.2</v>
      </c>
      <c r="G467" s="70"/>
    </row>
    <row r="468" spans="1:7" outlineLevel="1" x14ac:dyDescent="0.2">
      <c r="A468" s="165"/>
      <c r="B468" s="16" t="s">
        <v>352</v>
      </c>
      <c r="C468" s="45"/>
      <c r="D468" s="70">
        <f>SUM(G468+E468)</f>
        <v>1.4</v>
      </c>
      <c r="E468" s="70">
        <v>1.4</v>
      </c>
      <c r="F468" s="70"/>
      <c r="G468" s="16"/>
    </row>
    <row r="469" spans="1:7" outlineLevel="1" x14ac:dyDescent="0.2">
      <c r="A469" s="165"/>
      <c r="B469" s="10" t="s">
        <v>19</v>
      </c>
      <c r="C469" s="45"/>
      <c r="D469" s="59">
        <f>SUM(G469+E469)</f>
        <v>5</v>
      </c>
      <c r="E469" s="59">
        <v>5</v>
      </c>
      <c r="F469" s="59"/>
      <c r="G469" s="10"/>
    </row>
    <row r="470" spans="1:7" ht="15" customHeight="1" outlineLevel="1" x14ac:dyDescent="0.2">
      <c r="A470" s="165" t="s">
        <v>51</v>
      </c>
      <c r="B470" s="13" t="s">
        <v>193</v>
      </c>
      <c r="C470" s="46" t="s">
        <v>42</v>
      </c>
      <c r="D470" s="57">
        <f>SUM(D474+D471)</f>
        <v>97.399999999999991</v>
      </c>
      <c r="E470" s="57">
        <f>SUM(E474+E471)</f>
        <v>97.399999999999991</v>
      </c>
      <c r="F470" s="57">
        <f>SUM(F474+F471)</f>
        <v>51.5</v>
      </c>
      <c r="G470" s="13">
        <f>SUM(G474+G471)</f>
        <v>0</v>
      </c>
    </row>
    <row r="471" spans="1:7" outlineLevel="1" x14ac:dyDescent="0.2">
      <c r="A471" s="165"/>
      <c r="B471" s="115" t="s">
        <v>323</v>
      </c>
      <c r="C471" s="45"/>
      <c r="D471" s="59">
        <f>SUM(D472:D473)</f>
        <v>97.1</v>
      </c>
      <c r="E471" s="59">
        <f>SUM(E472:E473)</f>
        <v>97.1</v>
      </c>
      <c r="F471" s="59">
        <f>SUM(F472:F473)</f>
        <v>51.5</v>
      </c>
      <c r="G471" s="59"/>
    </row>
    <row r="472" spans="1:7" outlineLevel="1" x14ac:dyDescent="0.2">
      <c r="A472" s="165"/>
      <c r="B472" s="53" t="s">
        <v>346</v>
      </c>
      <c r="C472" s="45"/>
      <c r="D472" s="70">
        <f>SUM(G472+E472)</f>
        <v>97</v>
      </c>
      <c r="E472" s="70">
        <v>97</v>
      </c>
      <c r="F472" s="70">
        <v>51.5</v>
      </c>
      <c r="G472" s="16"/>
    </row>
    <row r="473" spans="1:7" outlineLevel="1" x14ac:dyDescent="0.2">
      <c r="A473" s="165"/>
      <c r="B473" s="16" t="s">
        <v>352</v>
      </c>
      <c r="C473" s="45"/>
      <c r="D473" s="70">
        <f>SUM(G473+E473)</f>
        <v>0.1</v>
      </c>
      <c r="E473" s="70">
        <v>0.1</v>
      </c>
      <c r="F473" s="70"/>
      <c r="G473" s="16"/>
    </row>
    <row r="474" spans="1:7" outlineLevel="1" x14ac:dyDescent="0.2">
      <c r="A474" s="165"/>
      <c r="B474" s="10" t="s">
        <v>19</v>
      </c>
      <c r="C474" s="45"/>
      <c r="D474" s="59">
        <f>SUM(G474+E474)</f>
        <v>0.3</v>
      </c>
      <c r="E474" s="59">
        <v>0.3</v>
      </c>
      <c r="F474" s="59"/>
      <c r="G474" s="10"/>
    </row>
    <row r="475" spans="1:7" ht="15" customHeight="1" outlineLevel="1" x14ac:dyDescent="0.2">
      <c r="A475" s="165" t="s">
        <v>147</v>
      </c>
      <c r="B475" s="13" t="s">
        <v>194</v>
      </c>
      <c r="C475" s="46" t="s">
        <v>42</v>
      </c>
      <c r="D475" s="57">
        <f>SUM(D479+D476)</f>
        <v>84.600000000000009</v>
      </c>
      <c r="E475" s="57">
        <f>SUM(E479+E476)</f>
        <v>84.600000000000009</v>
      </c>
      <c r="F475" s="57">
        <f>SUM(F479+F476)</f>
        <v>54</v>
      </c>
      <c r="G475" s="13">
        <f>SUM(G479+G476)</f>
        <v>0</v>
      </c>
    </row>
    <row r="476" spans="1:7" outlineLevel="1" x14ac:dyDescent="0.2">
      <c r="A476" s="165"/>
      <c r="B476" s="115" t="s">
        <v>323</v>
      </c>
      <c r="C476" s="45"/>
      <c r="D476" s="59">
        <f>SUM(D477:D478)</f>
        <v>84.100000000000009</v>
      </c>
      <c r="E476" s="59">
        <f>SUM(E477:E478)</f>
        <v>84.100000000000009</v>
      </c>
      <c r="F476" s="59">
        <f>SUM(F477:F478)</f>
        <v>54</v>
      </c>
      <c r="G476" s="59"/>
    </row>
    <row r="477" spans="1:7" outlineLevel="1" x14ac:dyDescent="0.2">
      <c r="A477" s="165"/>
      <c r="B477" s="53" t="s">
        <v>346</v>
      </c>
      <c r="C477" s="45"/>
      <c r="D477" s="70">
        <f>SUM(G477+E477)</f>
        <v>83.4</v>
      </c>
      <c r="E477" s="70">
        <v>83.4</v>
      </c>
      <c r="F477" s="70">
        <v>54</v>
      </c>
      <c r="G477" s="16"/>
    </row>
    <row r="478" spans="1:7" outlineLevel="1" x14ac:dyDescent="0.2">
      <c r="A478" s="165"/>
      <c r="B478" s="16" t="s">
        <v>352</v>
      </c>
      <c r="C478" s="45"/>
      <c r="D478" s="70">
        <f>SUM(G478+E478)</f>
        <v>0.7</v>
      </c>
      <c r="E478" s="70">
        <v>0.7</v>
      </c>
      <c r="F478" s="70"/>
      <c r="G478" s="16"/>
    </row>
    <row r="479" spans="1:7" outlineLevel="1" x14ac:dyDescent="0.2">
      <c r="A479" s="165"/>
      <c r="B479" s="10" t="s">
        <v>19</v>
      </c>
      <c r="C479" s="45"/>
      <c r="D479" s="59">
        <f>SUM(G479+E479)</f>
        <v>0.5</v>
      </c>
      <c r="E479" s="59">
        <v>0.5</v>
      </c>
      <c r="F479" s="59"/>
      <c r="G479" s="10"/>
    </row>
    <row r="480" spans="1:7" ht="15" customHeight="1" outlineLevel="1" x14ac:dyDescent="0.2">
      <c r="A480" s="165" t="s">
        <v>148</v>
      </c>
      <c r="B480" s="13" t="s">
        <v>195</v>
      </c>
      <c r="C480" s="46" t="s">
        <v>42</v>
      </c>
      <c r="D480" s="57">
        <f>SUM(D484+D481)</f>
        <v>93.199999999999989</v>
      </c>
      <c r="E480" s="57">
        <f>SUM(E484+E481)</f>
        <v>93.199999999999989</v>
      </c>
      <c r="F480" s="57">
        <f>SUM(F484+F481)</f>
        <v>53.8</v>
      </c>
      <c r="G480" s="13">
        <f>SUM(G484+G481)</f>
        <v>0</v>
      </c>
    </row>
    <row r="481" spans="1:7" outlineLevel="1" x14ac:dyDescent="0.2">
      <c r="A481" s="165"/>
      <c r="B481" s="115" t="s">
        <v>323</v>
      </c>
      <c r="C481" s="45"/>
      <c r="D481" s="59">
        <f>SUM(D482:D483)</f>
        <v>89.399999999999991</v>
      </c>
      <c r="E481" s="59">
        <f>SUM(E482:E483)</f>
        <v>89.399999999999991</v>
      </c>
      <c r="F481" s="59">
        <f>SUM(F482:F483)</f>
        <v>53.8</v>
      </c>
      <c r="G481" s="59"/>
    </row>
    <row r="482" spans="1:7" outlineLevel="1" x14ac:dyDescent="0.2">
      <c r="A482" s="165"/>
      <c r="B482" s="53" t="s">
        <v>346</v>
      </c>
      <c r="C482" s="45"/>
      <c r="D482" s="70">
        <f>SUM(G482+E482)</f>
        <v>88.1</v>
      </c>
      <c r="E482" s="70">
        <v>88.1</v>
      </c>
      <c r="F482" s="70">
        <v>53.8</v>
      </c>
      <c r="G482" s="16"/>
    </row>
    <row r="483" spans="1:7" outlineLevel="1" x14ac:dyDescent="0.2">
      <c r="A483" s="165"/>
      <c r="B483" s="16" t="s">
        <v>352</v>
      </c>
      <c r="C483" s="45"/>
      <c r="D483" s="70">
        <f>SUM(G483+E483)</f>
        <v>1.3</v>
      </c>
      <c r="E483" s="70">
        <v>1.3</v>
      </c>
      <c r="F483" s="70"/>
      <c r="G483" s="16"/>
    </row>
    <row r="484" spans="1:7" outlineLevel="1" x14ac:dyDescent="0.2">
      <c r="A484" s="165"/>
      <c r="B484" s="10" t="s">
        <v>19</v>
      </c>
      <c r="C484" s="45"/>
      <c r="D484" s="59">
        <f>SUM(G484+E484)</f>
        <v>3.8</v>
      </c>
      <c r="E484" s="59">
        <v>3.8</v>
      </c>
      <c r="F484" s="59"/>
      <c r="G484" s="10"/>
    </row>
    <row r="485" spans="1:7" ht="15" customHeight="1" outlineLevel="1" x14ac:dyDescent="0.2">
      <c r="A485" s="165" t="s">
        <v>149</v>
      </c>
      <c r="B485" s="13" t="s">
        <v>196</v>
      </c>
      <c r="C485" s="46" t="s">
        <v>42</v>
      </c>
      <c r="D485" s="57">
        <f>SUM(D489+D486)</f>
        <v>103.3</v>
      </c>
      <c r="E485" s="57">
        <f>SUM(E489+E486)</f>
        <v>103.3</v>
      </c>
      <c r="F485" s="57">
        <f>SUM(F489+F486)</f>
        <v>63.7</v>
      </c>
      <c r="G485" s="13">
        <f>SUM(G489+G486)</f>
        <v>0</v>
      </c>
    </row>
    <row r="486" spans="1:7" outlineLevel="1" x14ac:dyDescent="0.2">
      <c r="A486" s="165"/>
      <c r="B486" s="115" t="s">
        <v>323</v>
      </c>
      <c r="C486" s="45"/>
      <c r="D486" s="59">
        <f>SUM(D487:D488)</f>
        <v>101.8</v>
      </c>
      <c r="E486" s="59">
        <f>SUM(E487:E488)</f>
        <v>101.8</v>
      </c>
      <c r="F486" s="59">
        <f>SUM(F487:F488)</f>
        <v>63.7</v>
      </c>
      <c r="G486" s="59"/>
    </row>
    <row r="487" spans="1:7" outlineLevel="1" x14ac:dyDescent="0.2">
      <c r="A487" s="165"/>
      <c r="B487" s="53" t="s">
        <v>346</v>
      </c>
      <c r="C487" s="45"/>
      <c r="D487" s="70">
        <f>SUM(G487+E487)</f>
        <v>101.5</v>
      </c>
      <c r="E487" s="70">
        <v>101.5</v>
      </c>
      <c r="F487" s="70">
        <v>63.7</v>
      </c>
      <c r="G487" s="16"/>
    </row>
    <row r="488" spans="1:7" outlineLevel="1" x14ac:dyDescent="0.2">
      <c r="A488" s="165"/>
      <c r="B488" s="16" t="s">
        <v>352</v>
      </c>
      <c r="C488" s="45"/>
      <c r="D488" s="70">
        <f>SUM(G488+E488)</f>
        <v>0.3</v>
      </c>
      <c r="E488" s="70">
        <v>0.3</v>
      </c>
      <c r="F488" s="70"/>
      <c r="G488" s="16"/>
    </row>
    <row r="489" spans="1:7" outlineLevel="1" x14ac:dyDescent="0.2">
      <c r="A489" s="165"/>
      <c r="B489" s="10" t="s">
        <v>19</v>
      </c>
      <c r="C489" s="45"/>
      <c r="D489" s="59">
        <f>SUM(G489+E489)</f>
        <v>1.5</v>
      </c>
      <c r="E489" s="59">
        <v>1.5</v>
      </c>
      <c r="F489" s="59"/>
      <c r="G489" s="10"/>
    </row>
    <row r="490" spans="1:7" ht="15" customHeight="1" outlineLevel="1" x14ac:dyDescent="0.2">
      <c r="A490" s="165" t="s">
        <v>150</v>
      </c>
      <c r="B490" s="13" t="s">
        <v>197</v>
      </c>
      <c r="C490" s="46" t="s">
        <v>42</v>
      </c>
      <c r="D490" s="57">
        <f>SUM(D495+D491)</f>
        <v>72.59999999999998</v>
      </c>
      <c r="E490" s="57">
        <f>SUM(E495+E491)</f>
        <v>71.09999999999998</v>
      </c>
      <c r="F490" s="57">
        <f>SUM(F495+F491)</f>
        <v>42.6</v>
      </c>
      <c r="G490" s="57">
        <f>SUM(G495+G491)</f>
        <v>1.5</v>
      </c>
    </row>
    <row r="491" spans="1:7" outlineLevel="1" x14ac:dyDescent="0.2">
      <c r="A491" s="165"/>
      <c r="B491" s="115" t="s">
        <v>323</v>
      </c>
      <c r="C491" s="45"/>
      <c r="D491" s="59">
        <f>SUM(D492:D494)</f>
        <v>67.999999999999986</v>
      </c>
      <c r="E491" s="59">
        <f>SUM(E492:E494)</f>
        <v>67.999999999999986</v>
      </c>
      <c r="F491" s="59">
        <f>SUM(F492:F494)</f>
        <v>42.6</v>
      </c>
      <c r="G491" s="10"/>
    </row>
    <row r="492" spans="1:7" outlineLevel="1" x14ac:dyDescent="0.2">
      <c r="A492" s="165"/>
      <c r="B492" s="53" t="s">
        <v>346</v>
      </c>
      <c r="C492" s="45"/>
      <c r="D492" s="70">
        <f>SUM(G492+E492)</f>
        <v>66.099999999999994</v>
      </c>
      <c r="E492" s="70">
        <v>66.099999999999994</v>
      </c>
      <c r="F492" s="70">
        <v>42.6</v>
      </c>
      <c r="G492" s="94"/>
    </row>
    <row r="493" spans="1:7" outlineLevel="1" x14ac:dyDescent="0.2">
      <c r="A493" s="165"/>
      <c r="B493" s="16" t="s">
        <v>352</v>
      </c>
      <c r="C493" s="45"/>
      <c r="D493" s="70">
        <f>SUM(G493+E493)</f>
        <v>1.6</v>
      </c>
      <c r="E493" s="70">
        <v>1.6</v>
      </c>
      <c r="F493" s="59"/>
      <c r="G493" s="94"/>
    </row>
    <row r="494" spans="1:7" outlineLevel="1" x14ac:dyDescent="0.2">
      <c r="A494" s="165"/>
      <c r="B494" s="16" t="s">
        <v>353</v>
      </c>
      <c r="C494" s="45"/>
      <c r="D494" s="70">
        <f>SUM(G494+E494)</f>
        <v>0.3</v>
      </c>
      <c r="E494" s="70">
        <v>0.3</v>
      </c>
      <c r="F494" s="59"/>
      <c r="G494" s="94"/>
    </row>
    <row r="495" spans="1:7" outlineLevel="1" x14ac:dyDescent="0.2">
      <c r="A495" s="165"/>
      <c r="B495" s="10" t="s">
        <v>19</v>
      </c>
      <c r="C495" s="45"/>
      <c r="D495" s="59">
        <f>SUM(G495+E495)</f>
        <v>4.5999999999999996</v>
      </c>
      <c r="E495" s="59">
        <v>3.1</v>
      </c>
      <c r="F495" s="59"/>
      <c r="G495" s="59">
        <v>1.5</v>
      </c>
    </row>
    <row r="496" spans="1:7" ht="15" x14ac:dyDescent="0.25">
      <c r="A496" s="172" t="s">
        <v>56</v>
      </c>
      <c r="B496" s="43" t="s">
        <v>136</v>
      </c>
      <c r="C496" s="44" t="s">
        <v>42</v>
      </c>
      <c r="D496" s="93">
        <f>SUM(D502+D501+D500+D497)</f>
        <v>672.09999999999991</v>
      </c>
      <c r="E496" s="93">
        <f>SUM(E502+E501+E500+E497)</f>
        <v>672.09999999999991</v>
      </c>
      <c r="F496" s="93">
        <f>SUM(F502+F501+F500+F497)</f>
        <v>429.1</v>
      </c>
      <c r="G496" s="43">
        <f>SUM(G502+G501+G500+G497)</f>
        <v>0</v>
      </c>
    </row>
    <row r="497" spans="1:7" ht="12.75" customHeight="1" x14ac:dyDescent="0.2">
      <c r="A497" s="172"/>
      <c r="B497" s="10" t="s">
        <v>354</v>
      </c>
      <c r="C497" s="45"/>
      <c r="D497" s="59">
        <f>SUM(D498:D499)</f>
        <v>649.19999999999993</v>
      </c>
      <c r="E497" s="59">
        <f>SUM(E498:E499)</f>
        <v>649.19999999999993</v>
      </c>
      <c r="F497" s="59">
        <f>SUM(F498:F499)</f>
        <v>414.3</v>
      </c>
      <c r="G497" s="59"/>
    </row>
    <row r="498" spans="1:7" ht="12.75" customHeight="1" x14ac:dyDescent="0.2">
      <c r="A498" s="172"/>
      <c r="B498" s="53" t="s">
        <v>346</v>
      </c>
      <c r="C498" s="45"/>
      <c r="D498" s="70">
        <f>SUM(G498+E498)</f>
        <v>648.79999999999995</v>
      </c>
      <c r="E498" s="70">
        <v>648.79999999999995</v>
      </c>
      <c r="F498" s="70">
        <v>414.3</v>
      </c>
      <c r="G498" s="47"/>
    </row>
    <row r="499" spans="1:7" ht="12.75" customHeight="1" x14ac:dyDescent="0.2">
      <c r="A499" s="172"/>
      <c r="B499" s="16" t="s">
        <v>352</v>
      </c>
      <c r="C499" s="45"/>
      <c r="D499" s="70">
        <f>SUM(G499+E499)</f>
        <v>0.4</v>
      </c>
      <c r="E499" s="70">
        <v>0.4</v>
      </c>
      <c r="F499" s="59"/>
      <c r="G499" s="47"/>
    </row>
    <row r="500" spans="1:7" ht="12.75" customHeight="1" x14ac:dyDescent="0.2">
      <c r="A500" s="172"/>
      <c r="B500" s="10" t="s">
        <v>19</v>
      </c>
      <c r="C500" s="45"/>
      <c r="D500" s="59">
        <f>SUM(G500+E500)</f>
        <v>1.2</v>
      </c>
      <c r="E500" s="59">
        <v>1.2</v>
      </c>
      <c r="F500" s="59"/>
      <c r="G500" s="47"/>
    </row>
    <row r="501" spans="1:7" ht="12.75" customHeight="1" x14ac:dyDescent="0.2">
      <c r="A501" s="172"/>
      <c r="B501" s="10" t="s">
        <v>332</v>
      </c>
      <c r="C501" s="45"/>
      <c r="D501" s="59">
        <f>SUM(G501+E501)</f>
        <v>21.3</v>
      </c>
      <c r="E501" s="59">
        <v>21.3</v>
      </c>
      <c r="F501" s="59">
        <v>14.8</v>
      </c>
      <c r="G501" s="47"/>
    </row>
    <row r="502" spans="1:7" x14ac:dyDescent="0.2">
      <c r="A502" s="172"/>
      <c r="B502" s="10" t="s">
        <v>355</v>
      </c>
      <c r="C502" s="45"/>
      <c r="D502" s="59">
        <f>SUM(G502+E502)</f>
        <v>0.4</v>
      </c>
      <c r="E502" s="59">
        <v>0.4</v>
      </c>
      <c r="F502" s="59"/>
      <c r="G502" s="47"/>
    </row>
    <row r="503" spans="1:7" ht="15" x14ac:dyDescent="0.25">
      <c r="A503" s="169" t="s">
        <v>70</v>
      </c>
      <c r="B503" s="43" t="s">
        <v>76</v>
      </c>
      <c r="C503" s="5" t="s">
        <v>44</v>
      </c>
      <c r="D503" s="93">
        <f>SUM(D504)</f>
        <v>1.2</v>
      </c>
      <c r="E503" s="93">
        <f>SUM(E504)</f>
        <v>1.2</v>
      </c>
      <c r="F503" s="43">
        <v>0</v>
      </c>
      <c r="G503" s="43">
        <v>0</v>
      </c>
    </row>
    <row r="504" spans="1:7" ht="12.75" customHeight="1" x14ac:dyDescent="0.25">
      <c r="A504" s="171"/>
      <c r="B504" s="10" t="s">
        <v>358</v>
      </c>
      <c r="C504" s="5"/>
      <c r="D504" s="138">
        <f>SUM(D506+D508)</f>
        <v>1.2</v>
      </c>
      <c r="E504" s="138">
        <f>SUM(E506+E508)</f>
        <v>1.2</v>
      </c>
      <c r="F504" s="93"/>
      <c r="G504" s="43"/>
    </row>
    <row r="505" spans="1:7" ht="15" customHeight="1" x14ac:dyDescent="0.2">
      <c r="A505" s="174" t="s">
        <v>357</v>
      </c>
      <c r="B505" s="13" t="s">
        <v>83</v>
      </c>
      <c r="C505" s="45"/>
      <c r="D505" s="57">
        <f>SUM(D506)</f>
        <v>0.3</v>
      </c>
      <c r="E505" s="57">
        <f>SUM(E506)</f>
        <v>0.3</v>
      </c>
      <c r="F505" s="59"/>
      <c r="G505" s="47"/>
    </row>
    <row r="506" spans="1:7" x14ac:dyDescent="0.2">
      <c r="A506" s="175"/>
      <c r="B506" s="16" t="s">
        <v>352</v>
      </c>
      <c r="C506" s="45"/>
      <c r="D506" s="70">
        <v>0.3</v>
      </c>
      <c r="E506" s="70">
        <v>0.3</v>
      </c>
      <c r="F506" s="59"/>
      <c r="G506" s="47"/>
    </row>
    <row r="507" spans="1:7" ht="15" customHeight="1" x14ac:dyDescent="0.2">
      <c r="A507" s="137" t="s">
        <v>359</v>
      </c>
      <c r="B507" s="38" t="s">
        <v>176</v>
      </c>
      <c r="C507" s="45"/>
      <c r="D507" s="57">
        <f>SUM(D508)</f>
        <v>0.9</v>
      </c>
      <c r="E507" s="57">
        <f>SUM(E508)</f>
        <v>0.9</v>
      </c>
      <c r="F507" s="59"/>
      <c r="G507" s="47"/>
    </row>
    <row r="508" spans="1:7" ht="12.75" customHeight="1" x14ac:dyDescent="0.2">
      <c r="A508" s="125"/>
      <c r="B508" s="16" t="s">
        <v>352</v>
      </c>
      <c r="C508" s="45"/>
      <c r="D508" s="70">
        <v>0.9</v>
      </c>
      <c r="E508" s="70">
        <v>0.9</v>
      </c>
      <c r="F508" s="59"/>
      <c r="G508" s="47"/>
    </row>
    <row r="509" spans="1:7" ht="16.5" customHeight="1" x14ac:dyDescent="0.2">
      <c r="A509" s="173" t="s">
        <v>198</v>
      </c>
      <c r="B509" s="173"/>
      <c r="C509" s="30"/>
      <c r="D509" s="67">
        <f>SUM(D510:D513)</f>
        <v>2230.2999999999997</v>
      </c>
      <c r="E509" s="67">
        <f>SUM(E510:E513)</f>
        <v>2180.2999999999997</v>
      </c>
      <c r="F509" s="67">
        <f>SUM(F510:F513)</f>
        <v>1201</v>
      </c>
      <c r="G509" s="67">
        <f>SUM(G510:G513)</f>
        <v>50</v>
      </c>
    </row>
    <row r="510" spans="1:7" ht="15" customHeight="1" x14ac:dyDescent="0.2">
      <c r="A510" s="163"/>
      <c r="B510" s="13" t="s">
        <v>16</v>
      </c>
      <c r="C510" s="13"/>
      <c r="D510" s="57">
        <f>SUM(D418+D428+D498+D501)</f>
        <v>2188</v>
      </c>
      <c r="E510" s="57">
        <f>SUM(E418+E428+E498+E501)</f>
        <v>2139.5</v>
      </c>
      <c r="F510" s="57">
        <f>SUM(F418+F428+F498+F501)</f>
        <v>1201</v>
      </c>
      <c r="G510" s="57">
        <f>SUM(G418+G428+G498+G501)</f>
        <v>48.5</v>
      </c>
    </row>
    <row r="511" spans="1:7" ht="15" customHeight="1" x14ac:dyDescent="0.2">
      <c r="A511" s="163"/>
      <c r="B511" s="13" t="s">
        <v>199</v>
      </c>
      <c r="C511" s="13"/>
      <c r="D511" s="57">
        <f>SUM(D429+D499)</f>
        <v>9.6999999999999993</v>
      </c>
      <c r="E511" s="57">
        <f>SUM(E429+E499)</f>
        <v>9.6999999999999993</v>
      </c>
      <c r="F511" s="57"/>
      <c r="G511" s="57"/>
    </row>
    <row r="512" spans="1:7" ht="15" customHeight="1" x14ac:dyDescent="0.2">
      <c r="A512" s="163"/>
      <c r="B512" s="13" t="s">
        <v>348</v>
      </c>
      <c r="C512" s="13"/>
      <c r="D512" s="57">
        <f>SUM(D430+D503)</f>
        <v>2.9</v>
      </c>
      <c r="E512" s="57">
        <f>SUM(E430+E503)</f>
        <v>2.9</v>
      </c>
      <c r="F512" s="57"/>
      <c r="G512" s="57"/>
    </row>
    <row r="513" spans="1:20" ht="15" customHeight="1" x14ac:dyDescent="0.2">
      <c r="A513" s="163"/>
      <c r="B513" s="13" t="s">
        <v>19</v>
      </c>
      <c r="C513" s="13"/>
      <c r="D513" s="57">
        <f>SUM(D431+D500+D502)</f>
        <v>29.7</v>
      </c>
      <c r="E513" s="57">
        <f>SUM(E431+E500+E502)</f>
        <v>28.2</v>
      </c>
      <c r="F513" s="57"/>
      <c r="G513" s="57">
        <f>SUM(G431+G500+G502)</f>
        <v>1.5</v>
      </c>
      <c r="M513" s="21"/>
      <c r="N513" s="27"/>
      <c r="O513" s="27"/>
      <c r="P513" s="27"/>
      <c r="Q513" s="27"/>
      <c r="R513" s="27"/>
      <c r="S513" s="27"/>
      <c r="T513" s="27"/>
    </row>
    <row r="514" spans="1:20" ht="18" customHeight="1" x14ac:dyDescent="0.2">
      <c r="A514" s="164" t="s">
        <v>200</v>
      </c>
      <c r="B514" s="164"/>
      <c r="C514" s="164"/>
      <c r="D514" s="164"/>
      <c r="E514" s="164"/>
      <c r="F514" s="164"/>
      <c r="G514" s="164"/>
    </row>
    <row r="515" spans="1:20" ht="15" customHeight="1" x14ac:dyDescent="0.25">
      <c r="A515" s="169" t="s">
        <v>13</v>
      </c>
      <c r="B515" s="43" t="s">
        <v>18</v>
      </c>
      <c r="C515" s="43"/>
      <c r="D515" s="93">
        <f>SUM(D516:D517)</f>
        <v>2224</v>
      </c>
      <c r="E515" s="93">
        <f>SUM(E516:E517)</f>
        <v>1091.5</v>
      </c>
      <c r="F515" s="93">
        <f>SUM(F516:F517)</f>
        <v>52.9</v>
      </c>
      <c r="G515" s="93">
        <f>SUM(G516:G517)</f>
        <v>1132.5</v>
      </c>
    </row>
    <row r="516" spans="1:20" ht="12.75" customHeight="1" x14ac:dyDescent="0.2">
      <c r="A516" s="170"/>
      <c r="B516" s="10" t="s">
        <v>322</v>
      </c>
      <c r="C516" s="10"/>
      <c r="D516" s="59">
        <f>SUM(D519+D527+D530+D536)</f>
        <v>763.9</v>
      </c>
      <c r="E516" s="59">
        <f>SUM(E519+E527+E530+E536)</f>
        <v>361.5</v>
      </c>
      <c r="F516" s="59">
        <f>SUM(F519+F527+F530+F536)</f>
        <v>52.9</v>
      </c>
      <c r="G516" s="59">
        <f>SUM(G519+G527+G530+G536)</f>
        <v>402.4</v>
      </c>
    </row>
    <row r="517" spans="1:20" ht="12.75" customHeight="1" x14ac:dyDescent="0.2">
      <c r="A517" s="171"/>
      <c r="B517" s="109" t="s">
        <v>336</v>
      </c>
      <c r="C517" s="10"/>
      <c r="D517" s="59">
        <f>SUM(D524)</f>
        <v>1460.1</v>
      </c>
      <c r="E517" s="59">
        <f>SUM(E524)</f>
        <v>730</v>
      </c>
      <c r="F517" s="59"/>
      <c r="G517" s="59">
        <f>SUM(G524)</f>
        <v>730.1</v>
      </c>
    </row>
    <row r="518" spans="1:20" ht="15" customHeight="1" outlineLevel="1" x14ac:dyDescent="0.2">
      <c r="A518" s="166" t="s">
        <v>201</v>
      </c>
      <c r="B518" s="13" t="s">
        <v>18</v>
      </c>
      <c r="C518" s="46" t="s">
        <v>35</v>
      </c>
      <c r="D518" s="57">
        <f>SUM(D519+D524)</f>
        <v>1570.8</v>
      </c>
      <c r="E518" s="57">
        <f>SUM(E519+E524)</f>
        <v>766.3</v>
      </c>
      <c r="F518" s="13">
        <f>SUM(F519+F524)</f>
        <v>0</v>
      </c>
      <c r="G518" s="57">
        <f>SUM(G519+G524)</f>
        <v>804.5</v>
      </c>
    </row>
    <row r="519" spans="1:20" ht="15" customHeight="1" outlineLevel="1" x14ac:dyDescent="0.2">
      <c r="A519" s="167"/>
      <c r="B519" s="10" t="s">
        <v>323</v>
      </c>
      <c r="C519" s="45"/>
      <c r="D519" s="59">
        <f>SUM(D520:D523)</f>
        <v>110.7</v>
      </c>
      <c r="E519" s="59">
        <f>SUM(E520:E523)</f>
        <v>36.299999999999997</v>
      </c>
      <c r="F519" s="59"/>
      <c r="G519" s="59">
        <f>SUM(G520:G523)</f>
        <v>74.400000000000006</v>
      </c>
    </row>
    <row r="520" spans="1:20" outlineLevel="1" x14ac:dyDescent="0.2">
      <c r="A520" s="167"/>
      <c r="B520" s="16" t="s">
        <v>202</v>
      </c>
      <c r="C520" s="33"/>
      <c r="D520" s="70">
        <f>SUM(G520+E520)</f>
        <v>87</v>
      </c>
      <c r="E520" s="70">
        <v>25</v>
      </c>
      <c r="F520" s="70"/>
      <c r="G520" s="70">
        <v>62</v>
      </c>
    </row>
    <row r="521" spans="1:20" outlineLevel="1" x14ac:dyDescent="0.2">
      <c r="A521" s="167"/>
      <c r="B521" s="16" t="s">
        <v>203</v>
      </c>
      <c r="C521" s="33"/>
      <c r="D521" s="70">
        <f>SUM(G521+E521)</f>
        <v>7.4</v>
      </c>
      <c r="E521" s="70">
        <v>5</v>
      </c>
      <c r="F521" s="70"/>
      <c r="G521" s="70">
        <v>2.4</v>
      </c>
    </row>
    <row r="522" spans="1:20" outlineLevel="1" x14ac:dyDescent="0.2">
      <c r="A522" s="167"/>
      <c r="B522" s="16" t="s">
        <v>333</v>
      </c>
      <c r="C522" s="33"/>
      <c r="D522" s="70">
        <f>SUM(G522+E522)</f>
        <v>6.3</v>
      </c>
      <c r="E522" s="70">
        <v>6.3</v>
      </c>
      <c r="F522" s="70"/>
      <c r="G522" s="70"/>
    </row>
    <row r="523" spans="1:20" outlineLevel="1" x14ac:dyDescent="0.2">
      <c r="A523" s="167"/>
      <c r="B523" s="16" t="s">
        <v>204</v>
      </c>
      <c r="C523" s="33"/>
      <c r="D523" s="70">
        <f>SUM(G523+E523)</f>
        <v>10</v>
      </c>
      <c r="E523" s="70"/>
      <c r="F523" s="70"/>
      <c r="G523" s="70">
        <v>10</v>
      </c>
    </row>
    <row r="524" spans="1:20" ht="15" customHeight="1" outlineLevel="1" x14ac:dyDescent="0.2">
      <c r="A524" s="167"/>
      <c r="B524" s="109" t="s">
        <v>337</v>
      </c>
      <c r="C524" s="33"/>
      <c r="D524" s="59">
        <f>SUM(D525)</f>
        <v>1460.1</v>
      </c>
      <c r="E524" s="59">
        <f>SUM(E525)</f>
        <v>730</v>
      </c>
      <c r="F524" s="59"/>
      <c r="G524" s="59">
        <f>SUM(G525)</f>
        <v>730.1</v>
      </c>
    </row>
    <row r="525" spans="1:20" outlineLevel="1" x14ac:dyDescent="0.2">
      <c r="A525" s="168"/>
      <c r="B525" s="71" t="s">
        <v>338</v>
      </c>
      <c r="C525" s="33"/>
      <c r="D525" s="70">
        <f>SUM(G525+E525)</f>
        <v>1460.1</v>
      </c>
      <c r="E525" s="70">
        <v>730</v>
      </c>
      <c r="F525" s="70"/>
      <c r="G525" s="70">
        <v>730.1</v>
      </c>
    </row>
    <row r="526" spans="1:20" ht="15" customHeight="1" outlineLevel="1" x14ac:dyDescent="0.2">
      <c r="A526" s="165" t="s">
        <v>205</v>
      </c>
      <c r="B526" s="13" t="s">
        <v>18</v>
      </c>
      <c r="C526" s="46" t="s">
        <v>206</v>
      </c>
      <c r="D526" s="57">
        <f>SUM(D527)</f>
        <v>69.3</v>
      </c>
      <c r="E526" s="57">
        <f>SUM(E527)</f>
        <v>69.3</v>
      </c>
      <c r="F526" s="57">
        <f>SUM(F527)</f>
        <v>52.9</v>
      </c>
      <c r="G526" s="13">
        <f>SUM(G527)</f>
        <v>0</v>
      </c>
    </row>
    <row r="527" spans="1:20" ht="15" customHeight="1" outlineLevel="1" x14ac:dyDescent="0.2">
      <c r="A527" s="165"/>
      <c r="B527" s="10" t="s">
        <v>323</v>
      </c>
      <c r="C527" s="45"/>
      <c r="D527" s="59">
        <f>SUM(D528)</f>
        <v>69.3</v>
      </c>
      <c r="E527" s="59">
        <f>SUM(E528)</f>
        <v>69.3</v>
      </c>
      <c r="F527" s="59">
        <f>SUM(F528)</f>
        <v>52.9</v>
      </c>
      <c r="G527" s="10"/>
    </row>
    <row r="528" spans="1:20" outlineLevel="1" x14ac:dyDescent="0.2">
      <c r="A528" s="165"/>
      <c r="B528" s="16" t="s">
        <v>207</v>
      </c>
      <c r="C528" s="33"/>
      <c r="D528" s="70">
        <f>SUM(G528+E528)</f>
        <v>69.3</v>
      </c>
      <c r="E528" s="70">
        <v>69.3</v>
      </c>
      <c r="F528" s="70">
        <v>52.9</v>
      </c>
      <c r="G528" s="16"/>
    </row>
    <row r="529" spans="1:7" ht="15" customHeight="1" outlineLevel="1" x14ac:dyDescent="0.2">
      <c r="A529" s="161" t="s">
        <v>208</v>
      </c>
      <c r="B529" s="11" t="s">
        <v>18</v>
      </c>
      <c r="C529" s="12" t="s">
        <v>39</v>
      </c>
      <c r="D529" s="57">
        <f>SUM(D530)</f>
        <v>579.6</v>
      </c>
      <c r="E529" s="57">
        <f>SUM(E530)</f>
        <v>251.6</v>
      </c>
      <c r="F529" s="13">
        <f>SUM(F530)</f>
        <v>0</v>
      </c>
      <c r="G529" s="57">
        <f>SUM(G530)</f>
        <v>328</v>
      </c>
    </row>
    <row r="530" spans="1:7" ht="15" customHeight="1" outlineLevel="1" x14ac:dyDescent="0.2">
      <c r="A530" s="161"/>
      <c r="B530" s="8" t="s">
        <v>323</v>
      </c>
      <c r="C530" s="9"/>
      <c r="D530" s="59">
        <f>SUM(D531:D534)</f>
        <v>579.6</v>
      </c>
      <c r="E530" s="59">
        <f>SUM(E531:E534)</f>
        <v>251.6</v>
      </c>
      <c r="F530" s="59"/>
      <c r="G530" s="59">
        <f>SUM(G531:G534)</f>
        <v>328</v>
      </c>
    </row>
    <row r="531" spans="1:7" outlineLevel="1" x14ac:dyDescent="0.2">
      <c r="A531" s="161"/>
      <c r="B531" s="14" t="s">
        <v>209</v>
      </c>
      <c r="C531" s="15"/>
      <c r="D531" s="70">
        <f>SUM(G531+E531)</f>
        <v>57.5</v>
      </c>
      <c r="E531" s="70">
        <v>36.5</v>
      </c>
      <c r="F531" s="59"/>
      <c r="G531" s="70">
        <v>21</v>
      </c>
    </row>
    <row r="532" spans="1:7" outlineLevel="1" x14ac:dyDescent="0.2">
      <c r="A532" s="161"/>
      <c r="B532" s="14" t="s">
        <v>210</v>
      </c>
      <c r="C532" s="15"/>
      <c r="D532" s="70">
        <f>SUM(G532+E532)</f>
        <v>258.10000000000002</v>
      </c>
      <c r="E532" s="70">
        <v>61.1</v>
      </c>
      <c r="F532" s="70"/>
      <c r="G532" s="70">
        <v>197</v>
      </c>
    </row>
    <row r="533" spans="1:7" outlineLevel="1" x14ac:dyDescent="0.2">
      <c r="A533" s="161"/>
      <c r="B533" s="14" t="s">
        <v>334</v>
      </c>
      <c r="C533" s="15"/>
      <c r="D533" s="70">
        <f>SUM(G533+E533)</f>
        <v>10</v>
      </c>
      <c r="E533" s="70"/>
      <c r="F533" s="70"/>
      <c r="G533" s="70">
        <v>10</v>
      </c>
    </row>
    <row r="534" spans="1:7" outlineLevel="1" x14ac:dyDescent="0.2">
      <c r="A534" s="161"/>
      <c r="B534" s="14" t="s">
        <v>211</v>
      </c>
      <c r="C534" s="15"/>
      <c r="D534" s="70">
        <f>SUM(G534+E534)</f>
        <v>254</v>
      </c>
      <c r="E534" s="70">
        <v>154</v>
      </c>
      <c r="F534" s="70"/>
      <c r="G534" s="70">
        <v>100</v>
      </c>
    </row>
    <row r="535" spans="1:7" ht="15" customHeight="1" outlineLevel="1" x14ac:dyDescent="0.2">
      <c r="A535" s="161" t="s">
        <v>212</v>
      </c>
      <c r="B535" s="11" t="s">
        <v>18</v>
      </c>
      <c r="C535" s="12" t="s">
        <v>42</v>
      </c>
      <c r="D535" s="57">
        <f>SUM(D536)</f>
        <v>4.3</v>
      </c>
      <c r="E535" s="57">
        <f>SUM(E536)</f>
        <v>4.3</v>
      </c>
      <c r="F535" s="13">
        <f>SUM(F536)</f>
        <v>0</v>
      </c>
      <c r="G535" s="13">
        <f>SUM(G536)</f>
        <v>0</v>
      </c>
    </row>
    <row r="536" spans="1:7" ht="15" customHeight="1" outlineLevel="1" x14ac:dyDescent="0.2">
      <c r="A536" s="161"/>
      <c r="B536" s="8" t="s">
        <v>322</v>
      </c>
      <c r="C536" s="9"/>
      <c r="D536" s="59">
        <f>SUM(D537:D537)</f>
        <v>4.3</v>
      </c>
      <c r="E536" s="59">
        <f>SUM(E537:E537)</f>
        <v>4.3</v>
      </c>
      <c r="F536" s="10"/>
      <c r="G536" s="10"/>
    </row>
    <row r="537" spans="1:7" outlineLevel="1" x14ac:dyDescent="0.2">
      <c r="A537" s="161"/>
      <c r="B537" s="14" t="s">
        <v>213</v>
      </c>
      <c r="C537" s="15"/>
      <c r="D537" s="70">
        <f>SUM(G537+E537)</f>
        <v>4.3</v>
      </c>
      <c r="E537" s="70">
        <v>4.3</v>
      </c>
      <c r="F537" s="16"/>
      <c r="G537" s="16"/>
    </row>
    <row r="538" spans="1:7" ht="12.75" customHeight="1" x14ac:dyDescent="0.25">
      <c r="A538" s="145" t="s">
        <v>17</v>
      </c>
      <c r="B538" s="4" t="s">
        <v>57</v>
      </c>
      <c r="C538" s="48"/>
      <c r="D538" s="93">
        <f>SUM(D539+D544)</f>
        <v>158.1</v>
      </c>
      <c r="E538" s="93">
        <f>SUM(E539+E544)</f>
        <v>143.6</v>
      </c>
      <c r="F538" s="43">
        <f>SUM(F539+F544)</f>
        <v>0</v>
      </c>
      <c r="G538" s="93">
        <f>SUM(G539+G544)</f>
        <v>14.5</v>
      </c>
    </row>
    <row r="539" spans="1:7" ht="15" customHeight="1" x14ac:dyDescent="0.2">
      <c r="A539" s="145"/>
      <c r="B539" s="8" t="s">
        <v>21</v>
      </c>
      <c r="C539" s="8"/>
      <c r="D539" s="59">
        <f>SUM(D540:D543)</f>
        <v>136.29999999999998</v>
      </c>
      <c r="E539" s="59">
        <f>SUM(E540:E543)</f>
        <v>121.8</v>
      </c>
      <c r="F539" s="59"/>
      <c r="G539" s="59">
        <f>SUM(G540:G543)</f>
        <v>14.5</v>
      </c>
    </row>
    <row r="540" spans="1:7" x14ac:dyDescent="0.2">
      <c r="A540" s="145"/>
      <c r="B540" s="14" t="s">
        <v>207</v>
      </c>
      <c r="C540" s="15" t="s">
        <v>206</v>
      </c>
      <c r="D540" s="70">
        <f>SUM(D547+D558+D564+D569+D574+D579+D585+D591+D596+D602+D609+D553)</f>
        <v>59.399999999999991</v>
      </c>
      <c r="E540" s="70">
        <f>SUM(E547+E558+E564+E569+E574+E579+E585+E591+E596+E602+E609+E553)</f>
        <v>53.899999999999991</v>
      </c>
      <c r="F540" s="70"/>
      <c r="G540" s="70">
        <f>SUM(G547+G558+G564+G569+G574+G579+G585+G591+G596+G602+G609+G553)</f>
        <v>5.5</v>
      </c>
    </row>
    <row r="541" spans="1:7" x14ac:dyDescent="0.2">
      <c r="A541" s="145"/>
      <c r="B541" s="106" t="s">
        <v>350</v>
      </c>
      <c r="C541" s="107" t="s">
        <v>39</v>
      </c>
      <c r="D541" s="70">
        <f>SUM(D548+D559+D580+D586+D597+D603+D610)</f>
        <v>55</v>
      </c>
      <c r="E541" s="70">
        <f>SUM(E548+E559+E580+E586+E597+E603+E610)</f>
        <v>55</v>
      </c>
      <c r="F541" s="70"/>
      <c r="G541" s="70"/>
    </row>
    <row r="542" spans="1:7" x14ac:dyDescent="0.2">
      <c r="A542" s="145"/>
      <c r="B542" s="14" t="s">
        <v>210</v>
      </c>
      <c r="C542" s="15" t="s">
        <v>39</v>
      </c>
      <c r="D542" s="70">
        <f>SUM(D549+D554+D560+D565+D570+D575+D581+D587+D592+D598+D604+D611)</f>
        <v>19.900000000000002</v>
      </c>
      <c r="E542" s="70">
        <f>SUM(E549+E554+E560+E565+E570+E575+E581+E587+E592+E598+E604+E611)</f>
        <v>12.9</v>
      </c>
      <c r="F542" s="70"/>
      <c r="G542" s="70">
        <f>SUM(G549+G560+G566+G571+G576+G581+G587+G593+G598+G604+G611+G555)</f>
        <v>7</v>
      </c>
    </row>
    <row r="543" spans="1:7" x14ac:dyDescent="0.2">
      <c r="A543" s="145"/>
      <c r="B543" s="14" t="s">
        <v>213</v>
      </c>
      <c r="C543" s="15" t="s">
        <v>42</v>
      </c>
      <c r="D543" s="70">
        <f>SUM(D605)</f>
        <v>2</v>
      </c>
      <c r="E543" s="70"/>
      <c r="F543" s="70"/>
      <c r="G543" s="70">
        <f>SUM(G605)</f>
        <v>2</v>
      </c>
    </row>
    <row r="544" spans="1:7" ht="15" customHeight="1" x14ac:dyDescent="0.2">
      <c r="A544" s="145"/>
      <c r="B544" s="95" t="s">
        <v>19</v>
      </c>
      <c r="C544" s="96" t="s">
        <v>39</v>
      </c>
      <c r="D544" s="97">
        <f>SUM(D550+D555+D561+D566+D571+D576+D582+D588+D593+D599+D606+D612)</f>
        <v>21.8</v>
      </c>
      <c r="E544" s="97">
        <f>SUM(E550+E555+E561+E566+E571+E576+E582+E588+E593+E599+E606+E612)</f>
        <v>21.8</v>
      </c>
      <c r="F544" s="97"/>
      <c r="G544" s="97"/>
    </row>
    <row r="545" spans="1:7" ht="15" customHeight="1" outlineLevel="1" x14ac:dyDescent="0.2">
      <c r="A545" s="162" t="s">
        <v>20</v>
      </c>
      <c r="B545" s="76" t="s">
        <v>214</v>
      </c>
      <c r="C545" s="101"/>
      <c r="D545" s="77">
        <f>SUM(D546+D550)</f>
        <v>16.5</v>
      </c>
      <c r="E545" s="77">
        <f>SUM(E546+E550)</f>
        <v>16.5</v>
      </c>
      <c r="F545" s="78">
        <f>SUM(F546+F550)</f>
        <v>0</v>
      </c>
      <c r="G545" s="78">
        <f>SUM(G546+G550)</f>
        <v>0</v>
      </c>
    </row>
    <row r="546" spans="1:7" ht="15" customHeight="1" outlineLevel="1" x14ac:dyDescent="0.2">
      <c r="A546" s="162"/>
      <c r="B546" s="102" t="s">
        <v>323</v>
      </c>
      <c r="C546" s="103"/>
      <c r="D546" s="104">
        <f>SUM(D547:D549)</f>
        <v>15.799999999999999</v>
      </c>
      <c r="E546" s="104">
        <f>SUM(E547:E549)</f>
        <v>15.799999999999999</v>
      </c>
      <c r="F546" s="105"/>
      <c r="G546" s="105"/>
    </row>
    <row r="547" spans="1:7" ht="12.75" customHeight="1" outlineLevel="1" x14ac:dyDescent="0.2">
      <c r="A547" s="162"/>
      <c r="B547" s="106" t="s">
        <v>207</v>
      </c>
      <c r="C547" s="107" t="s">
        <v>206</v>
      </c>
      <c r="D547" s="108">
        <f>SUM(G547+E547)</f>
        <v>9.6</v>
      </c>
      <c r="E547" s="108">
        <v>9.6</v>
      </c>
      <c r="F547" s="105"/>
      <c r="G547" s="105"/>
    </row>
    <row r="548" spans="1:7" ht="12.75" customHeight="1" outlineLevel="1" x14ac:dyDescent="0.2">
      <c r="A548" s="162"/>
      <c r="B548" s="106" t="s">
        <v>350</v>
      </c>
      <c r="C548" s="107" t="s">
        <v>39</v>
      </c>
      <c r="D548" s="108">
        <f>SUM(G548+E548)</f>
        <v>5.5</v>
      </c>
      <c r="E548" s="108">
        <v>5.5</v>
      </c>
      <c r="F548" s="105"/>
      <c r="G548" s="105"/>
    </row>
    <row r="549" spans="1:7" ht="12.75" customHeight="1" outlineLevel="1" x14ac:dyDescent="0.2">
      <c r="A549" s="162"/>
      <c r="B549" s="106" t="s">
        <v>210</v>
      </c>
      <c r="C549" s="107" t="s">
        <v>39</v>
      </c>
      <c r="D549" s="108">
        <f>SUM(G549+E549)</f>
        <v>0.7</v>
      </c>
      <c r="E549" s="108">
        <v>0.7</v>
      </c>
      <c r="F549" s="105"/>
      <c r="G549" s="105"/>
    </row>
    <row r="550" spans="1:7" ht="15" customHeight="1" outlineLevel="1" x14ac:dyDescent="0.2">
      <c r="A550" s="162"/>
      <c r="B550" s="102" t="s">
        <v>19</v>
      </c>
      <c r="C550" s="103" t="s">
        <v>39</v>
      </c>
      <c r="D550" s="104">
        <f>SUM(E550+G550)</f>
        <v>0.7</v>
      </c>
      <c r="E550" s="104">
        <v>0.7</v>
      </c>
      <c r="F550" s="105"/>
      <c r="G550" s="105"/>
    </row>
    <row r="551" spans="1:7" ht="15" customHeight="1" outlineLevel="1" x14ac:dyDescent="0.2">
      <c r="A551" s="162" t="s">
        <v>32</v>
      </c>
      <c r="B551" s="76" t="s">
        <v>215</v>
      </c>
      <c r="C551" s="101"/>
      <c r="D551" s="77">
        <f>SUM(D552+D555)</f>
        <v>8</v>
      </c>
      <c r="E551" s="77">
        <f>SUM(E552+E555)</f>
        <v>8</v>
      </c>
      <c r="F551" s="78">
        <f>SUM(F552+F555)</f>
        <v>0</v>
      </c>
      <c r="G551" s="78">
        <f>SUM(G552+G555)</f>
        <v>0</v>
      </c>
    </row>
    <row r="552" spans="1:7" ht="15" customHeight="1" outlineLevel="1" x14ac:dyDescent="0.2">
      <c r="A552" s="162"/>
      <c r="B552" s="102" t="s">
        <v>323</v>
      </c>
      <c r="C552" s="103"/>
      <c r="D552" s="104">
        <f>SUM(D553:D554)</f>
        <v>6</v>
      </c>
      <c r="E552" s="104">
        <f>SUM(E553:E554)</f>
        <v>6</v>
      </c>
      <c r="F552" s="105"/>
      <c r="G552" s="105"/>
    </row>
    <row r="553" spans="1:7" outlineLevel="1" x14ac:dyDescent="0.2">
      <c r="A553" s="162"/>
      <c r="B553" s="106" t="s">
        <v>207</v>
      </c>
      <c r="C553" s="107" t="s">
        <v>206</v>
      </c>
      <c r="D553" s="108">
        <f>SUM(G553+E553)</f>
        <v>4.8</v>
      </c>
      <c r="E553" s="108">
        <v>4.8</v>
      </c>
      <c r="F553" s="105"/>
      <c r="G553" s="105"/>
    </row>
    <row r="554" spans="1:7" outlineLevel="1" x14ac:dyDescent="0.2">
      <c r="A554" s="162"/>
      <c r="B554" s="106" t="s">
        <v>210</v>
      </c>
      <c r="C554" s="107" t="s">
        <v>39</v>
      </c>
      <c r="D554" s="108">
        <f>SUM(G554+E554)</f>
        <v>1.2</v>
      </c>
      <c r="E554" s="108">
        <v>1.2</v>
      </c>
      <c r="F554" s="105"/>
      <c r="G554" s="105"/>
    </row>
    <row r="555" spans="1:7" ht="15" customHeight="1" outlineLevel="1" x14ac:dyDescent="0.2">
      <c r="A555" s="162"/>
      <c r="B555" s="102" t="s">
        <v>19</v>
      </c>
      <c r="C555" s="103" t="s">
        <v>39</v>
      </c>
      <c r="D555" s="104">
        <f>SUM(E555+G555)</f>
        <v>2</v>
      </c>
      <c r="E555" s="104">
        <v>2</v>
      </c>
      <c r="F555" s="105"/>
      <c r="G555" s="105"/>
    </row>
    <row r="556" spans="1:7" ht="15" customHeight="1" outlineLevel="1" x14ac:dyDescent="0.2">
      <c r="A556" s="162" t="s">
        <v>34</v>
      </c>
      <c r="B556" s="76" t="s">
        <v>216</v>
      </c>
      <c r="C556" s="101"/>
      <c r="D556" s="77">
        <f>SUM(D557+D561)</f>
        <v>9.2000000000000011</v>
      </c>
      <c r="E556" s="77">
        <f>SUM(E557+E561)</f>
        <v>9.2000000000000011</v>
      </c>
      <c r="F556" s="78">
        <f>SUM(F557+F561)</f>
        <v>0</v>
      </c>
      <c r="G556" s="78">
        <f>SUM(G557+G561)</f>
        <v>0</v>
      </c>
    </row>
    <row r="557" spans="1:7" ht="15" customHeight="1" outlineLevel="1" x14ac:dyDescent="0.2">
      <c r="A557" s="162"/>
      <c r="B557" s="102" t="s">
        <v>323</v>
      </c>
      <c r="C557" s="103"/>
      <c r="D557" s="104">
        <f>SUM(D558:D560)</f>
        <v>7.4</v>
      </c>
      <c r="E557" s="104">
        <f>SUM(E558:E560)</f>
        <v>7.4</v>
      </c>
      <c r="F557" s="105"/>
      <c r="G557" s="105"/>
    </row>
    <row r="558" spans="1:7" ht="12.75" customHeight="1" outlineLevel="1" x14ac:dyDescent="0.2">
      <c r="A558" s="162"/>
      <c r="B558" s="106" t="s">
        <v>207</v>
      </c>
      <c r="C558" s="107" t="s">
        <v>206</v>
      </c>
      <c r="D558" s="108">
        <f>SUM(G558+E558)</f>
        <v>1.4</v>
      </c>
      <c r="E558" s="108">
        <v>1.4</v>
      </c>
      <c r="F558" s="105"/>
      <c r="G558" s="105"/>
    </row>
    <row r="559" spans="1:7" ht="12.75" customHeight="1" outlineLevel="1" x14ac:dyDescent="0.2">
      <c r="A559" s="162"/>
      <c r="B559" s="106" t="s">
        <v>350</v>
      </c>
      <c r="C559" s="107" t="s">
        <v>39</v>
      </c>
      <c r="D559" s="108">
        <f>SUM(G559+E559)</f>
        <v>5</v>
      </c>
      <c r="E559" s="108">
        <v>5</v>
      </c>
      <c r="F559" s="105"/>
      <c r="G559" s="105"/>
    </row>
    <row r="560" spans="1:7" ht="12.75" customHeight="1" outlineLevel="1" x14ac:dyDescent="0.2">
      <c r="A560" s="162"/>
      <c r="B560" s="106" t="s">
        <v>210</v>
      </c>
      <c r="C560" s="107" t="s">
        <v>39</v>
      </c>
      <c r="D560" s="108">
        <f>SUM(G560+E560)</f>
        <v>1</v>
      </c>
      <c r="E560" s="108">
        <v>1</v>
      </c>
      <c r="F560" s="105"/>
      <c r="G560" s="105"/>
    </row>
    <row r="561" spans="1:7" ht="15" customHeight="1" outlineLevel="1" x14ac:dyDescent="0.2">
      <c r="A561" s="162"/>
      <c r="B561" s="102" t="s">
        <v>19</v>
      </c>
      <c r="C561" s="103" t="s">
        <v>39</v>
      </c>
      <c r="D561" s="108">
        <f>SUM(G561+E561)</f>
        <v>1.8</v>
      </c>
      <c r="E561" s="104">
        <v>1.8</v>
      </c>
      <c r="F561" s="105"/>
      <c r="G561" s="105"/>
    </row>
    <row r="562" spans="1:7" ht="15" customHeight="1" outlineLevel="1" x14ac:dyDescent="0.2">
      <c r="A562" s="162" t="s">
        <v>38</v>
      </c>
      <c r="B562" s="76" t="s">
        <v>217</v>
      </c>
      <c r="C562" s="101"/>
      <c r="D562" s="77">
        <f>SUM(D563+D566)</f>
        <v>5.5</v>
      </c>
      <c r="E562" s="77">
        <f>SUM(E563+E566)</f>
        <v>5.5</v>
      </c>
      <c r="F562" s="78">
        <f>SUM(F563+F566)</f>
        <v>0</v>
      </c>
      <c r="G562" s="78">
        <f>SUM(G563+G566)</f>
        <v>0</v>
      </c>
    </row>
    <row r="563" spans="1:7" ht="15" customHeight="1" outlineLevel="1" x14ac:dyDescent="0.2">
      <c r="A563" s="162"/>
      <c r="B563" s="102" t="s">
        <v>323</v>
      </c>
      <c r="C563" s="103"/>
      <c r="D563" s="104">
        <f>SUM(D564:D565)</f>
        <v>3.8000000000000003</v>
      </c>
      <c r="E563" s="104">
        <f>SUM(E564:E565)</f>
        <v>3.8000000000000003</v>
      </c>
      <c r="F563" s="105"/>
      <c r="G563" s="105"/>
    </row>
    <row r="564" spans="1:7" ht="12.75" customHeight="1" outlineLevel="1" x14ac:dyDescent="0.2">
      <c r="A564" s="162"/>
      <c r="B564" s="106" t="s">
        <v>207</v>
      </c>
      <c r="C564" s="107" t="s">
        <v>206</v>
      </c>
      <c r="D564" s="108">
        <f>SUM(G564+E564)</f>
        <v>3.2</v>
      </c>
      <c r="E564" s="108">
        <v>3.2</v>
      </c>
      <c r="F564" s="105"/>
      <c r="G564" s="105"/>
    </row>
    <row r="565" spans="1:7" ht="12.75" customHeight="1" outlineLevel="1" x14ac:dyDescent="0.2">
      <c r="A565" s="154"/>
      <c r="B565" s="98" t="s">
        <v>210</v>
      </c>
      <c r="C565" s="99" t="s">
        <v>39</v>
      </c>
      <c r="D565" s="89">
        <f>SUM(G565+E565)</f>
        <v>0.6</v>
      </c>
      <c r="E565" s="89">
        <v>0.6</v>
      </c>
      <c r="F565" s="100"/>
      <c r="G565" s="100"/>
    </row>
    <row r="566" spans="1:7" ht="15" customHeight="1" outlineLevel="1" x14ac:dyDescent="0.2">
      <c r="A566" s="154"/>
      <c r="B566" s="8" t="s">
        <v>19</v>
      </c>
      <c r="C566" s="9" t="s">
        <v>39</v>
      </c>
      <c r="D566" s="59">
        <f>SUM(E566+G566)</f>
        <v>1.7</v>
      </c>
      <c r="E566" s="59">
        <v>1.7</v>
      </c>
      <c r="F566" s="10"/>
      <c r="G566" s="10"/>
    </row>
    <row r="567" spans="1:7" ht="15" customHeight="1" outlineLevel="1" x14ac:dyDescent="0.2">
      <c r="A567" s="154" t="s">
        <v>41</v>
      </c>
      <c r="B567" s="11" t="s">
        <v>218</v>
      </c>
      <c r="C567" s="12"/>
      <c r="D567" s="57">
        <f>SUM(D568+D571)</f>
        <v>11.8</v>
      </c>
      <c r="E567" s="57">
        <f>SUM(E568+E571)</f>
        <v>11.8</v>
      </c>
      <c r="F567" s="13">
        <f>SUM(F568+F571)</f>
        <v>0</v>
      </c>
      <c r="G567" s="13">
        <f>SUM(G568+G571)</f>
        <v>0</v>
      </c>
    </row>
    <row r="568" spans="1:7" ht="15" customHeight="1" outlineLevel="1" x14ac:dyDescent="0.2">
      <c r="A568" s="154"/>
      <c r="B568" s="8" t="s">
        <v>323</v>
      </c>
      <c r="C568" s="9"/>
      <c r="D568" s="59">
        <f>SUM(D569:D570)</f>
        <v>6.8</v>
      </c>
      <c r="E568" s="59">
        <f>SUM(E569:E570)</f>
        <v>6.8</v>
      </c>
      <c r="F568" s="10"/>
      <c r="G568" s="10"/>
    </row>
    <row r="569" spans="1:7" ht="12.75" customHeight="1" outlineLevel="1" x14ac:dyDescent="0.2">
      <c r="A569" s="154"/>
      <c r="B569" s="14" t="s">
        <v>207</v>
      </c>
      <c r="C569" s="15" t="s">
        <v>206</v>
      </c>
      <c r="D569" s="70">
        <f>SUM(G569+E569)</f>
        <v>5</v>
      </c>
      <c r="E569" s="70">
        <v>5</v>
      </c>
      <c r="F569" s="10"/>
      <c r="G569" s="10"/>
    </row>
    <row r="570" spans="1:7" outlineLevel="1" x14ac:dyDescent="0.2">
      <c r="A570" s="154"/>
      <c r="B570" s="14" t="s">
        <v>210</v>
      </c>
      <c r="C570" s="15" t="s">
        <v>39</v>
      </c>
      <c r="D570" s="70">
        <f>SUM(G570+E570)</f>
        <v>1.8</v>
      </c>
      <c r="E570" s="70">
        <v>1.8</v>
      </c>
      <c r="F570" s="10"/>
      <c r="G570" s="10"/>
    </row>
    <row r="571" spans="1:7" ht="15" customHeight="1" outlineLevel="1" x14ac:dyDescent="0.2">
      <c r="A571" s="154"/>
      <c r="B571" s="8" t="s">
        <v>19</v>
      </c>
      <c r="C571" s="9" t="s">
        <v>39</v>
      </c>
      <c r="D571" s="59">
        <f>SUM(E571+G571)</f>
        <v>5</v>
      </c>
      <c r="E571" s="59">
        <v>5</v>
      </c>
      <c r="F571" s="10"/>
      <c r="G571" s="10"/>
    </row>
    <row r="572" spans="1:7" ht="15" customHeight="1" outlineLevel="1" x14ac:dyDescent="0.2">
      <c r="A572" s="154" t="s">
        <v>43</v>
      </c>
      <c r="B572" s="11" t="s">
        <v>219</v>
      </c>
      <c r="C572" s="12"/>
      <c r="D572" s="57">
        <f>SUM(D573+D576)</f>
        <v>5.5</v>
      </c>
      <c r="E572" s="57">
        <f>SUM(E573+E576)</f>
        <v>5.5</v>
      </c>
      <c r="F572" s="13">
        <f>SUM(F573+F576)</f>
        <v>0</v>
      </c>
      <c r="G572" s="13">
        <f>SUM(G573+G576)</f>
        <v>0</v>
      </c>
    </row>
    <row r="573" spans="1:7" ht="15" customHeight="1" outlineLevel="1" x14ac:dyDescent="0.2">
      <c r="A573" s="154"/>
      <c r="B573" s="8" t="s">
        <v>323</v>
      </c>
      <c r="C573" s="9"/>
      <c r="D573" s="59">
        <f>SUM(D574:D575)</f>
        <v>5.4</v>
      </c>
      <c r="E573" s="59">
        <f>SUM(E574:E575)</f>
        <v>5.4</v>
      </c>
      <c r="F573" s="10"/>
      <c r="G573" s="10"/>
    </row>
    <row r="574" spans="1:7" ht="12.75" customHeight="1" outlineLevel="1" x14ac:dyDescent="0.2">
      <c r="A574" s="154"/>
      <c r="B574" s="14" t="s">
        <v>207</v>
      </c>
      <c r="C574" s="15" t="s">
        <v>206</v>
      </c>
      <c r="D574" s="70">
        <f>SUM(G574+E574)</f>
        <v>3.9</v>
      </c>
      <c r="E574" s="70">
        <v>3.9</v>
      </c>
      <c r="F574" s="10"/>
      <c r="G574" s="10"/>
    </row>
    <row r="575" spans="1:7" ht="12.75" customHeight="1" outlineLevel="1" x14ac:dyDescent="0.2">
      <c r="A575" s="154"/>
      <c r="B575" s="14" t="s">
        <v>210</v>
      </c>
      <c r="C575" s="15" t="s">
        <v>39</v>
      </c>
      <c r="D575" s="70">
        <f>SUM(G575+E575)</f>
        <v>1.5</v>
      </c>
      <c r="E575" s="70">
        <v>1.5</v>
      </c>
      <c r="F575" s="10"/>
      <c r="G575" s="10"/>
    </row>
    <row r="576" spans="1:7" ht="15" customHeight="1" outlineLevel="1" x14ac:dyDescent="0.2">
      <c r="A576" s="154"/>
      <c r="B576" s="8" t="s">
        <v>19</v>
      </c>
      <c r="C576" s="9" t="s">
        <v>39</v>
      </c>
      <c r="D576" s="70">
        <f>SUM(G576+E576)</f>
        <v>0.1</v>
      </c>
      <c r="E576" s="59">
        <v>0.1</v>
      </c>
      <c r="F576" s="10"/>
      <c r="G576" s="10"/>
    </row>
    <row r="577" spans="1:7" ht="15" customHeight="1" outlineLevel="1" x14ac:dyDescent="0.2">
      <c r="A577" s="154" t="s">
        <v>45</v>
      </c>
      <c r="B577" s="11" t="s">
        <v>220</v>
      </c>
      <c r="C577" s="12"/>
      <c r="D577" s="57">
        <f>SUM(D578+D582)</f>
        <v>13</v>
      </c>
      <c r="E577" s="57">
        <f>SUM(E578+E582)</f>
        <v>6</v>
      </c>
      <c r="F577" s="13">
        <f>SUM(F578+F582)</f>
        <v>0</v>
      </c>
      <c r="G577" s="57">
        <f>SUM(G578+G582)</f>
        <v>7</v>
      </c>
    </row>
    <row r="578" spans="1:7" ht="15" customHeight="1" outlineLevel="1" x14ac:dyDescent="0.2">
      <c r="A578" s="154"/>
      <c r="B578" s="8" t="s">
        <v>323</v>
      </c>
      <c r="C578" s="9"/>
      <c r="D578" s="59">
        <f>SUM(D579:D581)</f>
        <v>12.7</v>
      </c>
      <c r="E578" s="59">
        <f>SUM(E579:E581)</f>
        <v>5.7</v>
      </c>
      <c r="F578" s="59"/>
      <c r="G578" s="59">
        <f>SUM(G579:G581)</f>
        <v>7</v>
      </c>
    </row>
    <row r="579" spans="1:7" ht="12.75" customHeight="1" outlineLevel="1" x14ac:dyDescent="0.2">
      <c r="A579" s="154"/>
      <c r="B579" s="14" t="s">
        <v>207</v>
      </c>
      <c r="C579" s="15" t="s">
        <v>206</v>
      </c>
      <c r="D579" s="70">
        <f>SUM(E579+G579)</f>
        <v>3.7</v>
      </c>
      <c r="E579" s="70">
        <v>3.7</v>
      </c>
      <c r="F579" s="10"/>
      <c r="G579" s="10"/>
    </row>
    <row r="580" spans="1:7" ht="12.75" customHeight="1" outlineLevel="1" x14ac:dyDescent="0.2">
      <c r="A580" s="154"/>
      <c r="B580" s="106" t="s">
        <v>350</v>
      </c>
      <c r="C580" s="107" t="s">
        <v>39</v>
      </c>
      <c r="D580" s="70">
        <f>SUM(E580+G580)</f>
        <v>1</v>
      </c>
      <c r="E580" s="70">
        <v>1</v>
      </c>
      <c r="F580" s="10"/>
      <c r="G580" s="10"/>
    </row>
    <row r="581" spans="1:7" ht="12.75" customHeight="1" outlineLevel="1" x14ac:dyDescent="0.2">
      <c r="A581" s="154"/>
      <c r="B581" s="14" t="s">
        <v>210</v>
      </c>
      <c r="C581" s="15" t="s">
        <v>39</v>
      </c>
      <c r="D581" s="70">
        <f>SUM(E581+G581)</f>
        <v>8</v>
      </c>
      <c r="E581" s="70">
        <v>1</v>
      </c>
      <c r="F581" s="10"/>
      <c r="G581" s="70">
        <v>7</v>
      </c>
    </row>
    <row r="582" spans="1:7" ht="15" customHeight="1" outlineLevel="1" x14ac:dyDescent="0.2">
      <c r="A582" s="154"/>
      <c r="B582" s="8" t="s">
        <v>19</v>
      </c>
      <c r="C582" s="9" t="s">
        <v>39</v>
      </c>
      <c r="D582" s="59">
        <f>SUM(E582+G582)</f>
        <v>0.3</v>
      </c>
      <c r="E582" s="59">
        <v>0.3</v>
      </c>
      <c r="F582" s="10"/>
      <c r="G582" s="10"/>
    </row>
    <row r="583" spans="1:7" ht="15" customHeight="1" outlineLevel="1" x14ac:dyDescent="0.2">
      <c r="A583" s="154" t="s">
        <v>51</v>
      </c>
      <c r="B583" s="11" t="s">
        <v>221</v>
      </c>
      <c r="C583" s="12"/>
      <c r="D583" s="57">
        <f>SUM(D584+D588)</f>
        <v>15</v>
      </c>
      <c r="E583" s="57">
        <f>SUM(E584+E588)</f>
        <v>15</v>
      </c>
      <c r="F583" s="13">
        <f>SUM(F584+F588)</f>
        <v>0</v>
      </c>
      <c r="G583" s="13">
        <f>SUM(G584+G588)</f>
        <v>0</v>
      </c>
    </row>
    <row r="584" spans="1:7" ht="15" customHeight="1" outlineLevel="1" x14ac:dyDescent="0.2">
      <c r="A584" s="154"/>
      <c r="B584" s="8" t="s">
        <v>323</v>
      </c>
      <c r="C584" s="9"/>
      <c r="D584" s="59">
        <f>SUM(D585:D587)</f>
        <v>12.1</v>
      </c>
      <c r="E584" s="59">
        <f>SUM(E585:E587)</f>
        <v>12.1</v>
      </c>
      <c r="F584" s="10"/>
      <c r="G584" s="10"/>
    </row>
    <row r="585" spans="1:7" ht="12.75" customHeight="1" outlineLevel="1" x14ac:dyDescent="0.2">
      <c r="A585" s="154"/>
      <c r="B585" s="14" t="s">
        <v>207</v>
      </c>
      <c r="C585" s="15" t="s">
        <v>206</v>
      </c>
      <c r="D585" s="70">
        <f>SUM(G585+E585)</f>
        <v>5.8</v>
      </c>
      <c r="E585" s="70">
        <v>5.8</v>
      </c>
      <c r="F585" s="10"/>
      <c r="G585" s="10"/>
    </row>
    <row r="586" spans="1:7" ht="12.75" customHeight="1" outlineLevel="1" x14ac:dyDescent="0.2">
      <c r="A586" s="154"/>
      <c r="B586" s="106" t="s">
        <v>350</v>
      </c>
      <c r="C586" s="107" t="s">
        <v>39</v>
      </c>
      <c r="D586" s="70">
        <f>SUM(G586+E586)</f>
        <v>5.8</v>
      </c>
      <c r="E586" s="70">
        <v>5.8</v>
      </c>
      <c r="F586" s="10"/>
      <c r="G586" s="10"/>
    </row>
    <row r="587" spans="1:7" outlineLevel="1" x14ac:dyDescent="0.2">
      <c r="A587" s="154"/>
      <c r="B587" s="14" t="s">
        <v>210</v>
      </c>
      <c r="C587" s="15" t="s">
        <v>39</v>
      </c>
      <c r="D587" s="70">
        <f>SUM(G587+E587)</f>
        <v>0.5</v>
      </c>
      <c r="E587" s="70">
        <v>0.5</v>
      </c>
      <c r="F587" s="10"/>
      <c r="G587" s="10"/>
    </row>
    <row r="588" spans="1:7" ht="15" customHeight="1" outlineLevel="1" x14ac:dyDescent="0.2">
      <c r="A588" s="154"/>
      <c r="B588" s="8" t="s">
        <v>19</v>
      </c>
      <c r="C588" s="9" t="s">
        <v>39</v>
      </c>
      <c r="D588" s="59">
        <f>SUM(E588+G588)</f>
        <v>2.9</v>
      </c>
      <c r="E588" s="59">
        <v>2.9</v>
      </c>
      <c r="F588" s="10"/>
      <c r="G588" s="10"/>
    </row>
    <row r="589" spans="1:7" ht="15" customHeight="1" outlineLevel="1" x14ac:dyDescent="0.2">
      <c r="A589" s="154" t="s">
        <v>147</v>
      </c>
      <c r="B589" s="11" t="s">
        <v>222</v>
      </c>
      <c r="C589" s="12"/>
      <c r="D589" s="57">
        <f>SUM(D590+D593)</f>
        <v>6.6</v>
      </c>
      <c r="E589" s="57">
        <f>SUM(E590+E593)</f>
        <v>5.0999999999999996</v>
      </c>
      <c r="F589" s="13">
        <f>SUM(F590+F593)</f>
        <v>0</v>
      </c>
      <c r="G589" s="57">
        <f>SUM(G590+G593)</f>
        <v>1.5</v>
      </c>
    </row>
    <row r="590" spans="1:7" ht="15" customHeight="1" outlineLevel="1" x14ac:dyDescent="0.2">
      <c r="A590" s="154"/>
      <c r="B590" s="8" t="s">
        <v>323</v>
      </c>
      <c r="C590" s="9"/>
      <c r="D590" s="59">
        <f>SUM(D591:D592)</f>
        <v>6.1</v>
      </c>
      <c r="E590" s="59">
        <f>SUM(E591:E592)</f>
        <v>4.5999999999999996</v>
      </c>
      <c r="F590" s="59"/>
      <c r="G590" s="59">
        <f>SUM(G591:G592)</f>
        <v>1.5</v>
      </c>
    </row>
    <row r="591" spans="1:7" outlineLevel="1" x14ac:dyDescent="0.2">
      <c r="A591" s="154"/>
      <c r="B591" s="14" t="s">
        <v>207</v>
      </c>
      <c r="C591" s="15" t="s">
        <v>206</v>
      </c>
      <c r="D591" s="70">
        <f>SUM(G591+E591)</f>
        <v>4.5999999999999996</v>
      </c>
      <c r="E591" s="70">
        <v>3.1</v>
      </c>
      <c r="F591" s="10"/>
      <c r="G591" s="70">
        <v>1.5</v>
      </c>
    </row>
    <row r="592" spans="1:7" ht="12.75" customHeight="1" outlineLevel="1" x14ac:dyDescent="0.2">
      <c r="A592" s="154"/>
      <c r="B592" s="14" t="s">
        <v>210</v>
      </c>
      <c r="C592" s="15" t="s">
        <v>39</v>
      </c>
      <c r="D592" s="70">
        <f>SUM(G592+E592)</f>
        <v>1.5</v>
      </c>
      <c r="E592" s="70">
        <v>1.5</v>
      </c>
      <c r="F592" s="10"/>
      <c r="G592" s="10"/>
    </row>
    <row r="593" spans="1:9" ht="15" customHeight="1" outlineLevel="1" x14ac:dyDescent="0.2">
      <c r="A593" s="154"/>
      <c r="B593" s="8" t="s">
        <v>19</v>
      </c>
      <c r="C593" s="9" t="s">
        <v>39</v>
      </c>
      <c r="D593" s="59">
        <f>SUM(E593+G593)</f>
        <v>0.5</v>
      </c>
      <c r="E593" s="59">
        <v>0.5</v>
      </c>
      <c r="F593" s="10"/>
      <c r="G593" s="10"/>
      <c r="I593" t="s">
        <v>335</v>
      </c>
    </row>
    <row r="594" spans="1:9" ht="15" customHeight="1" outlineLevel="1" x14ac:dyDescent="0.2">
      <c r="A594" s="154" t="s">
        <v>148</v>
      </c>
      <c r="B594" s="11" t="s">
        <v>223</v>
      </c>
      <c r="C594" s="12"/>
      <c r="D594" s="57">
        <f>SUM(D595+D599)</f>
        <v>13.899999999999999</v>
      </c>
      <c r="E594" s="57">
        <f>SUM(E595+E599)</f>
        <v>13.899999999999999</v>
      </c>
      <c r="F594" s="13">
        <f>SUM(F595+F599)</f>
        <v>0</v>
      </c>
      <c r="G594" s="13">
        <f>SUM(G595+G599)</f>
        <v>0</v>
      </c>
    </row>
    <row r="595" spans="1:9" ht="15" customHeight="1" outlineLevel="1" x14ac:dyDescent="0.2">
      <c r="A595" s="154"/>
      <c r="B595" s="8" t="s">
        <v>323</v>
      </c>
      <c r="C595" s="9"/>
      <c r="D595" s="59">
        <f>SUM(D596:D598)</f>
        <v>12.2</v>
      </c>
      <c r="E595" s="59">
        <f>SUM(E596:E598)</f>
        <v>12.2</v>
      </c>
      <c r="F595" s="10"/>
      <c r="G595" s="10"/>
    </row>
    <row r="596" spans="1:9" ht="12.75" customHeight="1" outlineLevel="1" x14ac:dyDescent="0.2">
      <c r="A596" s="154"/>
      <c r="B596" s="14" t="s">
        <v>207</v>
      </c>
      <c r="C596" s="15" t="s">
        <v>206</v>
      </c>
      <c r="D596" s="70">
        <f>SUM(G596+E596)</f>
        <v>3.3</v>
      </c>
      <c r="E596" s="70">
        <v>3.3</v>
      </c>
      <c r="F596" s="10"/>
      <c r="G596" s="10"/>
    </row>
    <row r="597" spans="1:9" ht="12.75" customHeight="1" outlineLevel="1" x14ac:dyDescent="0.2">
      <c r="A597" s="154"/>
      <c r="B597" s="106" t="s">
        <v>350</v>
      </c>
      <c r="C597" s="107" t="s">
        <v>39</v>
      </c>
      <c r="D597" s="70">
        <f>SUM(G597+E597)</f>
        <v>7.3</v>
      </c>
      <c r="E597" s="70">
        <v>7.3</v>
      </c>
      <c r="F597" s="10"/>
      <c r="G597" s="10"/>
    </row>
    <row r="598" spans="1:9" ht="12.75" customHeight="1" outlineLevel="1" x14ac:dyDescent="0.2">
      <c r="A598" s="154"/>
      <c r="B598" s="14" t="s">
        <v>210</v>
      </c>
      <c r="C598" s="15" t="s">
        <v>39</v>
      </c>
      <c r="D598" s="70">
        <f>SUM(G598+E598)</f>
        <v>1.6</v>
      </c>
      <c r="E598" s="70">
        <v>1.6</v>
      </c>
      <c r="F598" s="10"/>
      <c r="G598" s="10"/>
    </row>
    <row r="599" spans="1:9" ht="15" customHeight="1" outlineLevel="1" x14ac:dyDescent="0.2">
      <c r="A599" s="154"/>
      <c r="B599" s="8" t="s">
        <v>19</v>
      </c>
      <c r="C599" s="9" t="s">
        <v>39</v>
      </c>
      <c r="D599" s="59">
        <f>SUM(E599+G599)</f>
        <v>1.7</v>
      </c>
      <c r="E599" s="59">
        <v>1.7</v>
      </c>
      <c r="F599" s="10"/>
      <c r="G599" s="10"/>
    </row>
    <row r="600" spans="1:9" ht="15" customHeight="1" outlineLevel="1" x14ac:dyDescent="0.2">
      <c r="A600" s="154" t="s">
        <v>149</v>
      </c>
      <c r="B600" s="11" t="s">
        <v>224</v>
      </c>
      <c r="C600" s="12"/>
      <c r="D600" s="57">
        <f>SUM(D601+D606)</f>
        <v>19.600000000000001</v>
      </c>
      <c r="E600" s="57">
        <f>SUM(E601+E606)</f>
        <v>13.6</v>
      </c>
      <c r="F600" s="13">
        <f>SUM(F601+F606)</f>
        <v>0</v>
      </c>
      <c r="G600" s="57">
        <f>SUM(G601+G606)</f>
        <v>6</v>
      </c>
    </row>
    <row r="601" spans="1:9" ht="15" customHeight="1" outlineLevel="1" x14ac:dyDescent="0.2">
      <c r="A601" s="154"/>
      <c r="B601" s="8" t="s">
        <v>323</v>
      </c>
      <c r="C601" s="9"/>
      <c r="D601" s="59">
        <f>SUM(D602:D605)</f>
        <v>17.600000000000001</v>
      </c>
      <c r="E601" s="59">
        <f>SUM(E602:E605)</f>
        <v>11.6</v>
      </c>
      <c r="F601" s="59"/>
      <c r="G601" s="59">
        <f>SUM(G602:G605)</f>
        <v>6</v>
      </c>
    </row>
    <row r="602" spans="1:9" ht="12.75" customHeight="1" outlineLevel="1" x14ac:dyDescent="0.2">
      <c r="A602" s="154"/>
      <c r="B602" s="14" t="s">
        <v>207</v>
      </c>
      <c r="C602" s="15" t="s">
        <v>206</v>
      </c>
      <c r="D602" s="70">
        <f>SUM(G602+E602)</f>
        <v>7.2</v>
      </c>
      <c r="E602" s="70">
        <v>3.2</v>
      </c>
      <c r="F602" s="10"/>
      <c r="G602" s="70">
        <v>4</v>
      </c>
    </row>
    <row r="603" spans="1:9" ht="12.75" customHeight="1" outlineLevel="1" x14ac:dyDescent="0.2">
      <c r="A603" s="154"/>
      <c r="B603" s="106" t="s">
        <v>350</v>
      </c>
      <c r="C603" s="107" t="s">
        <v>39</v>
      </c>
      <c r="D603" s="70">
        <f>SUM(G603+E603)</f>
        <v>7.8</v>
      </c>
      <c r="E603" s="70">
        <v>7.8</v>
      </c>
      <c r="F603" s="10"/>
      <c r="G603" s="59"/>
    </row>
    <row r="604" spans="1:9" outlineLevel="1" x14ac:dyDescent="0.2">
      <c r="A604" s="154"/>
      <c r="B604" s="14" t="s">
        <v>210</v>
      </c>
      <c r="C604" s="15" t="s">
        <v>39</v>
      </c>
      <c r="D604" s="70">
        <f>SUM(G604+E604)</f>
        <v>0.6</v>
      </c>
      <c r="E604" s="70">
        <v>0.6</v>
      </c>
      <c r="F604" s="10"/>
      <c r="G604" s="10"/>
    </row>
    <row r="605" spans="1:9" outlineLevel="1" x14ac:dyDescent="0.2">
      <c r="A605" s="154"/>
      <c r="B605" s="14" t="s">
        <v>213</v>
      </c>
      <c r="C605" s="15" t="s">
        <v>42</v>
      </c>
      <c r="D605" s="70">
        <f>SUM(G605+E605)</f>
        <v>2</v>
      </c>
      <c r="E605" s="70"/>
      <c r="F605" s="10"/>
      <c r="G605" s="59">
        <v>2</v>
      </c>
    </row>
    <row r="606" spans="1:9" ht="15" customHeight="1" outlineLevel="1" x14ac:dyDescent="0.2">
      <c r="A606" s="154"/>
      <c r="B606" s="8" t="s">
        <v>19</v>
      </c>
      <c r="C606" s="9" t="s">
        <v>39</v>
      </c>
      <c r="D606" s="59">
        <f>SUM(E606+G606)</f>
        <v>2</v>
      </c>
      <c r="E606" s="59">
        <v>2</v>
      </c>
      <c r="F606" s="10"/>
      <c r="G606" s="10"/>
    </row>
    <row r="607" spans="1:9" ht="15" customHeight="1" outlineLevel="1" x14ac:dyDescent="0.2">
      <c r="A607" s="154" t="s">
        <v>150</v>
      </c>
      <c r="B607" s="11" t="s">
        <v>225</v>
      </c>
      <c r="C607" s="12"/>
      <c r="D607" s="57">
        <f>SUM(D608+D612)</f>
        <v>33.5</v>
      </c>
      <c r="E607" s="57">
        <f>SUM(E608+E612)</f>
        <v>33.5</v>
      </c>
      <c r="F607" s="13">
        <f>SUM(F608+F612)</f>
        <v>0</v>
      </c>
      <c r="G607" s="13">
        <f>SUM(G608+G612)</f>
        <v>0</v>
      </c>
    </row>
    <row r="608" spans="1:9" ht="15" customHeight="1" outlineLevel="1" x14ac:dyDescent="0.2">
      <c r="A608" s="154"/>
      <c r="B608" s="8" t="s">
        <v>323</v>
      </c>
      <c r="C608" s="9"/>
      <c r="D608" s="59">
        <f>SUM(D609:D611)</f>
        <v>30.4</v>
      </c>
      <c r="E608" s="59">
        <f>SUM(E609:E611)</f>
        <v>30.4</v>
      </c>
      <c r="F608" s="10"/>
      <c r="G608" s="10"/>
    </row>
    <row r="609" spans="1:7" outlineLevel="1" x14ac:dyDescent="0.2">
      <c r="A609" s="154"/>
      <c r="B609" s="14" t="s">
        <v>207</v>
      </c>
      <c r="C609" s="15" t="s">
        <v>206</v>
      </c>
      <c r="D609" s="70">
        <f>SUM(G609+E609)</f>
        <v>6.9</v>
      </c>
      <c r="E609" s="70">
        <v>6.9</v>
      </c>
      <c r="F609" s="10"/>
      <c r="G609" s="16"/>
    </row>
    <row r="610" spans="1:7" outlineLevel="1" x14ac:dyDescent="0.2">
      <c r="A610" s="154"/>
      <c r="B610" s="106" t="s">
        <v>350</v>
      </c>
      <c r="C610" s="107" t="s">
        <v>39</v>
      </c>
      <c r="D610" s="70">
        <f>SUM(G610+E610)</f>
        <v>22.6</v>
      </c>
      <c r="E610" s="70">
        <v>22.6</v>
      </c>
      <c r="F610" s="10"/>
      <c r="G610" s="16"/>
    </row>
    <row r="611" spans="1:7" ht="12.75" customHeight="1" outlineLevel="1" x14ac:dyDescent="0.2">
      <c r="A611" s="154"/>
      <c r="B611" s="14" t="s">
        <v>210</v>
      </c>
      <c r="C611" s="15" t="s">
        <v>39</v>
      </c>
      <c r="D611" s="70">
        <f>SUM(G611+E611)</f>
        <v>0.9</v>
      </c>
      <c r="E611" s="70">
        <v>0.9</v>
      </c>
      <c r="F611" s="10"/>
      <c r="G611" s="10"/>
    </row>
    <row r="612" spans="1:7" ht="15" customHeight="1" outlineLevel="1" x14ac:dyDescent="0.2">
      <c r="A612" s="154"/>
      <c r="B612" s="8" t="s">
        <v>19</v>
      </c>
      <c r="C612" s="9" t="s">
        <v>39</v>
      </c>
      <c r="D612" s="59">
        <f>SUM(E612+G612)</f>
        <v>3.1</v>
      </c>
      <c r="E612" s="59">
        <v>3.1</v>
      </c>
      <c r="F612" s="10"/>
      <c r="G612" s="10"/>
    </row>
    <row r="613" spans="1:7" ht="16.5" customHeight="1" x14ac:dyDescent="0.2">
      <c r="A613" s="149" t="s">
        <v>226</v>
      </c>
      <c r="B613" s="149"/>
      <c r="C613" s="29"/>
      <c r="D613" s="67">
        <f>SUM(D614:D616)</f>
        <v>2382.1</v>
      </c>
      <c r="E613" s="67">
        <f>SUM(E614:E616)</f>
        <v>1235.0999999999999</v>
      </c>
      <c r="F613" s="67">
        <f>SUM(F614:F616)</f>
        <v>52.9</v>
      </c>
      <c r="G613" s="67">
        <f>SUM(G614:G616)</f>
        <v>1147</v>
      </c>
    </row>
    <row r="614" spans="1:7" ht="15" customHeight="1" x14ac:dyDescent="0.2">
      <c r="A614" s="148"/>
      <c r="B614" s="11" t="s">
        <v>16</v>
      </c>
      <c r="C614" s="11"/>
      <c r="D614" s="57">
        <f>SUM(D516+D539)</f>
        <v>900.19999999999993</v>
      </c>
      <c r="E614" s="57">
        <f>SUM(E516+E539)</f>
        <v>483.3</v>
      </c>
      <c r="F614" s="57">
        <f>SUM(F516+F539)</f>
        <v>52.9</v>
      </c>
      <c r="G614" s="57">
        <f>SUM(G516+G539)</f>
        <v>416.9</v>
      </c>
    </row>
    <row r="615" spans="1:7" ht="15" customHeight="1" x14ac:dyDescent="0.2">
      <c r="A615" s="148"/>
      <c r="B615" s="11" t="s">
        <v>336</v>
      </c>
      <c r="C615" s="11"/>
      <c r="D615" s="57">
        <f>SUM(D517)</f>
        <v>1460.1</v>
      </c>
      <c r="E615" s="57">
        <f>SUM(E517)</f>
        <v>730</v>
      </c>
      <c r="F615" s="57"/>
      <c r="G615" s="57">
        <f>SUM(G517)</f>
        <v>730.1</v>
      </c>
    </row>
    <row r="616" spans="1:7" ht="15" customHeight="1" x14ac:dyDescent="0.2">
      <c r="A616" s="148"/>
      <c r="B616" s="11" t="s">
        <v>19</v>
      </c>
      <c r="C616" s="11"/>
      <c r="D616" s="57">
        <f>SUM(D544)</f>
        <v>21.8</v>
      </c>
      <c r="E616" s="57">
        <f>SUM(E544)</f>
        <v>21.8</v>
      </c>
      <c r="F616" s="57"/>
      <c r="G616" s="57"/>
    </row>
    <row r="617" spans="1:7" ht="18" customHeight="1" x14ac:dyDescent="0.2">
      <c r="A617" s="153" t="s">
        <v>227</v>
      </c>
      <c r="B617" s="153"/>
      <c r="C617" s="153"/>
      <c r="D617" s="153"/>
      <c r="E617" s="153"/>
      <c r="F617" s="153"/>
      <c r="G617" s="153"/>
    </row>
    <row r="618" spans="1:7" ht="15" customHeight="1" x14ac:dyDescent="0.25">
      <c r="A618" s="151" t="s">
        <v>13</v>
      </c>
      <c r="B618" s="4" t="s">
        <v>18</v>
      </c>
      <c r="C618" s="4"/>
      <c r="D618" s="69">
        <f>SUM(D619:D621)</f>
        <v>2369.8000000000002</v>
      </c>
      <c r="E618" s="69">
        <f>SUM(E619:E621)</f>
        <v>2358.8000000000002</v>
      </c>
      <c r="F618" s="93">
        <f>SUM(F619:F621)</f>
        <v>109.8</v>
      </c>
      <c r="G618" s="93">
        <f>SUM(G619:G620)</f>
        <v>11</v>
      </c>
    </row>
    <row r="619" spans="1:7" ht="12.75" customHeight="1" x14ac:dyDescent="0.2">
      <c r="A619" s="151"/>
      <c r="B619" s="8" t="s">
        <v>16</v>
      </c>
      <c r="C619" s="8"/>
      <c r="D619" s="59">
        <f>SUM(D623+D632)</f>
        <v>1882.8</v>
      </c>
      <c r="E619" s="59">
        <f>SUM(E623+E632)</f>
        <v>1871.8</v>
      </c>
      <c r="F619" s="59">
        <f>SUM(F623+F632)</f>
        <v>109.5</v>
      </c>
      <c r="G619" s="59">
        <f>SUM(G623+G632)</f>
        <v>11</v>
      </c>
    </row>
    <row r="620" spans="1:7" ht="12.75" customHeight="1" x14ac:dyDescent="0.2">
      <c r="A620" s="151"/>
      <c r="B620" s="8" t="s">
        <v>146</v>
      </c>
      <c r="C620" s="8"/>
      <c r="D620" s="59">
        <f>SUM(D627+D648)</f>
        <v>477.2</v>
      </c>
      <c r="E620" s="59">
        <f>SUM(E627+E648)</f>
        <v>477.2</v>
      </c>
      <c r="F620" s="59"/>
      <c r="G620" s="59"/>
    </row>
    <row r="621" spans="1:7" ht="12.75" customHeight="1" x14ac:dyDescent="0.2">
      <c r="A621" s="151"/>
      <c r="B621" s="8" t="s">
        <v>336</v>
      </c>
      <c r="C621" s="8"/>
      <c r="D621" s="59">
        <f>SUM(D630)</f>
        <v>9.8000000000000007</v>
      </c>
      <c r="E621" s="59">
        <f>SUM(E630)</f>
        <v>9.8000000000000007</v>
      </c>
      <c r="F621" s="59">
        <f>SUM(F630)</f>
        <v>0.3</v>
      </c>
      <c r="G621" s="10"/>
    </row>
    <row r="622" spans="1:7" ht="15" customHeight="1" outlineLevel="1" x14ac:dyDescent="0.2">
      <c r="A622" s="161" t="s">
        <v>201</v>
      </c>
      <c r="B622" s="11" t="s">
        <v>18</v>
      </c>
      <c r="C622" s="12"/>
      <c r="D622" s="57">
        <f>SUM(D623+D627+D630)</f>
        <v>596</v>
      </c>
      <c r="E622" s="57">
        <f>SUM(E623+E627+E630)</f>
        <v>585</v>
      </c>
      <c r="F622" s="57">
        <f>SUM(F623+F627+F630)</f>
        <v>109.8</v>
      </c>
      <c r="G622" s="57">
        <f>SUM(G623+G627)</f>
        <v>11</v>
      </c>
    </row>
    <row r="623" spans="1:7" ht="15" customHeight="1" outlineLevel="1" x14ac:dyDescent="0.2">
      <c r="A623" s="161"/>
      <c r="B623" s="8" t="s">
        <v>323</v>
      </c>
      <c r="C623" s="9" t="s">
        <v>46</v>
      </c>
      <c r="D623" s="59">
        <f>SUM(D624:D626)</f>
        <v>155.19999999999999</v>
      </c>
      <c r="E623" s="59">
        <f>SUM(E624:E626)</f>
        <v>144.19999999999999</v>
      </c>
      <c r="F623" s="59">
        <f>SUM(F624:F626)</f>
        <v>109.5</v>
      </c>
      <c r="G623" s="59">
        <f>SUM(G624:G626)</f>
        <v>11</v>
      </c>
    </row>
    <row r="624" spans="1:7" ht="12.75" customHeight="1" outlineLevel="1" x14ac:dyDescent="0.2">
      <c r="A624" s="161"/>
      <c r="B624" s="14" t="s">
        <v>50</v>
      </c>
      <c r="C624" s="9"/>
      <c r="D624" s="70">
        <f t="shared" ref="D624:D630" si="9">SUM(G624+E624)</f>
        <v>4.2</v>
      </c>
      <c r="E624" s="70">
        <v>4.2</v>
      </c>
      <c r="F624" s="70">
        <v>3.2</v>
      </c>
      <c r="G624" s="70"/>
    </row>
    <row r="625" spans="1:7" ht="12.75" customHeight="1" outlineLevel="1" x14ac:dyDescent="0.2">
      <c r="A625" s="161"/>
      <c r="B625" s="14" t="s">
        <v>339</v>
      </c>
      <c r="C625" s="9"/>
      <c r="D625" s="70">
        <f t="shared" si="9"/>
        <v>11.8</v>
      </c>
      <c r="E625" s="70">
        <v>0.8</v>
      </c>
      <c r="F625" s="70"/>
      <c r="G625" s="70">
        <v>11</v>
      </c>
    </row>
    <row r="626" spans="1:7" ht="12.75" customHeight="1" outlineLevel="1" x14ac:dyDescent="0.2">
      <c r="A626" s="161"/>
      <c r="B626" s="14" t="s">
        <v>245</v>
      </c>
      <c r="C626" s="9"/>
      <c r="D626" s="70">
        <f t="shared" si="9"/>
        <v>139.19999999999999</v>
      </c>
      <c r="E626" s="70">
        <v>139.19999999999999</v>
      </c>
      <c r="F626" s="70">
        <v>106.3</v>
      </c>
      <c r="G626" s="70"/>
    </row>
    <row r="627" spans="1:7" ht="15" customHeight="1" outlineLevel="1" x14ac:dyDescent="0.2">
      <c r="A627" s="161"/>
      <c r="B627" s="8" t="s">
        <v>228</v>
      </c>
      <c r="C627" s="9"/>
      <c r="D627" s="59">
        <f t="shared" si="9"/>
        <v>431</v>
      </c>
      <c r="E627" s="59">
        <f>SUM(E628:E629)</f>
        <v>431</v>
      </c>
      <c r="F627" s="10"/>
      <c r="G627" s="10"/>
    </row>
    <row r="628" spans="1:7" ht="12.75" customHeight="1" outlineLevel="1" x14ac:dyDescent="0.2">
      <c r="A628" s="161"/>
      <c r="B628" s="14" t="s">
        <v>229</v>
      </c>
      <c r="C628" s="15" t="s">
        <v>39</v>
      </c>
      <c r="D628" s="70">
        <f t="shared" si="9"/>
        <v>81</v>
      </c>
      <c r="E628" s="70">
        <v>81</v>
      </c>
      <c r="F628" s="10"/>
      <c r="G628" s="10"/>
    </row>
    <row r="629" spans="1:7" ht="12.75" customHeight="1" outlineLevel="1" x14ac:dyDescent="0.2">
      <c r="A629" s="161"/>
      <c r="B629" s="14" t="s">
        <v>230</v>
      </c>
      <c r="C629" s="15" t="s">
        <v>46</v>
      </c>
      <c r="D629" s="70">
        <f t="shared" si="9"/>
        <v>350</v>
      </c>
      <c r="E629" s="70">
        <v>350</v>
      </c>
      <c r="F629" s="10"/>
      <c r="G629" s="10"/>
    </row>
    <row r="630" spans="1:7" ht="16.350000000000001" customHeight="1" outlineLevel="1" x14ac:dyDescent="0.2">
      <c r="A630" s="161"/>
      <c r="B630" s="8" t="s">
        <v>336</v>
      </c>
      <c r="C630" s="9" t="s">
        <v>46</v>
      </c>
      <c r="D630" s="59">
        <f t="shared" si="9"/>
        <v>9.8000000000000007</v>
      </c>
      <c r="E630" s="59">
        <v>9.8000000000000007</v>
      </c>
      <c r="F630" s="59">
        <v>0.3</v>
      </c>
      <c r="G630" s="10"/>
    </row>
    <row r="631" spans="1:7" ht="15" customHeight="1" outlineLevel="1" x14ac:dyDescent="0.2">
      <c r="A631" s="161" t="s">
        <v>205</v>
      </c>
      <c r="B631" s="11" t="s">
        <v>52</v>
      </c>
      <c r="C631" s="12" t="s">
        <v>46</v>
      </c>
      <c r="D631" s="57">
        <f>SUM(D632+D648)</f>
        <v>1773.8</v>
      </c>
      <c r="E631" s="57">
        <f>SUM(E632+E648)</f>
        <v>1773.8</v>
      </c>
      <c r="F631" s="13">
        <f>SUM(F632)</f>
        <v>0</v>
      </c>
      <c r="G631" s="13">
        <f>SUM(G632)</f>
        <v>0</v>
      </c>
    </row>
    <row r="632" spans="1:7" ht="15" customHeight="1" outlineLevel="1" x14ac:dyDescent="0.2">
      <c r="A632" s="161"/>
      <c r="B632" s="8" t="s">
        <v>323</v>
      </c>
      <c r="C632" s="9"/>
      <c r="D632" s="59">
        <f>SUM(D633:D647)</f>
        <v>1727.6</v>
      </c>
      <c r="E632" s="59">
        <f>SUM(E633:E647)</f>
        <v>1727.6</v>
      </c>
      <c r="F632" s="10"/>
      <c r="G632" s="10"/>
    </row>
    <row r="633" spans="1:7" ht="51" customHeight="1" outlineLevel="1" x14ac:dyDescent="0.2">
      <c r="A633" s="161"/>
      <c r="B633" s="50" t="s">
        <v>231</v>
      </c>
      <c r="C633" s="15"/>
      <c r="D633" s="70">
        <f t="shared" ref="D633:D647" si="10">SUM(G633+E633)</f>
        <v>30</v>
      </c>
      <c r="E633" s="70">
        <v>30</v>
      </c>
      <c r="F633" s="16"/>
      <c r="G633" s="16"/>
    </row>
    <row r="634" spans="1:7" ht="24.75" customHeight="1" outlineLevel="1" x14ac:dyDescent="0.2">
      <c r="A634" s="161"/>
      <c r="B634" s="50" t="s">
        <v>232</v>
      </c>
      <c r="C634" s="15"/>
      <c r="D634" s="70">
        <f t="shared" si="10"/>
        <v>6</v>
      </c>
      <c r="E634" s="70">
        <v>6</v>
      </c>
      <c r="F634" s="16"/>
      <c r="G634" s="16"/>
    </row>
    <row r="635" spans="1:7" ht="24.75" customHeight="1" outlineLevel="1" x14ac:dyDescent="0.2">
      <c r="A635" s="161"/>
      <c r="B635" s="50" t="s">
        <v>233</v>
      </c>
      <c r="C635" s="15"/>
      <c r="D635" s="70">
        <f t="shared" si="10"/>
        <v>5</v>
      </c>
      <c r="E635" s="70">
        <v>5</v>
      </c>
      <c r="F635" s="16"/>
      <c r="G635" s="16"/>
    </row>
    <row r="636" spans="1:7" ht="38.25" outlineLevel="1" x14ac:dyDescent="0.2">
      <c r="A636" s="161"/>
      <c r="B636" s="50" t="s">
        <v>340</v>
      </c>
      <c r="C636" s="15"/>
      <c r="D636" s="70">
        <f t="shared" si="10"/>
        <v>3</v>
      </c>
      <c r="E636" s="70">
        <v>3</v>
      </c>
      <c r="F636" s="16"/>
      <c r="G636" s="16"/>
    </row>
    <row r="637" spans="1:7" ht="12.75" customHeight="1" outlineLevel="1" x14ac:dyDescent="0.2">
      <c r="A637" s="161"/>
      <c r="B637" s="14" t="s">
        <v>234</v>
      </c>
      <c r="C637" s="15"/>
      <c r="D637" s="70">
        <f t="shared" si="10"/>
        <v>8</v>
      </c>
      <c r="E637" s="70">
        <v>8</v>
      </c>
      <c r="F637" s="16"/>
      <c r="G637" s="16"/>
    </row>
    <row r="638" spans="1:7" ht="37.5" customHeight="1" outlineLevel="1" x14ac:dyDescent="0.2">
      <c r="A638" s="161"/>
      <c r="B638" s="50" t="s">
        <v>235</v>
      </c>
      <c r="C638" s="15"/>
      <c r="D638" s="70">
        <f t="shared" si="10"/>
        <v>6.4</v>
      </c>
      <c r="E638" s="70">
        <v>6.4</v>
      </c>
      <c r="F638" s="16"/>
      <c r="G638" s="16"/>
    </row>
    <row r="639" spans="1:7" ht="26.25" customHeight="1" outlineLevel="1" x14ac:dyDescent="0.2">
      <c r="A639" s="161"/>
      <c r="B639" s="50" t="s">
        <v>236</v>
      </c>
      <c r="C639" s="15"/>
      <c r="D639" s="70">
        <f t="shared" si="10"/>
        <v>6</v>
      </c>
      <c r="E639" s="70">
        <v>6</v>
      </c>
      <c r="F639" s="16"/>
      <c r="G639" s="16"/>
    </row>
    <row r="640" spans="1:7" ht="12.75" customHeight="1" outlineLevel="1" x14ac:dyDescent="0.2">
      <c r="A640" s="161"/>
      <c r="B640" s="50" t="s">
        <v>237</v>
      </c>
      <c r="C640" s="15"/>
      <c r="D640" s="70">
        <f t="shared" si="10"/>
        <v>1.5</v>
      </c>
      <c r="E640" s="70">
        <v>1.5</v>
      </c>
      <c r="F640" s="16"/>
      <c r="G640" s="10"/>
    </row>
    <row r="641" spans="1:7" ht="39" customHeight="1" outlineLevel="1" x14ac:dyDescent="0.25">
      <c r="A641" s="161"/>
      <c r="B641" s="50" t="s">
        <v>238</v>
      </c>
      <c r="C641" s="15"/>
      <c r="D641" s="70">
        <f t="shared" si="10"/>
        <v>3</v>
      </c>
      <c r="E641" s="70">
        <v>3</v>
      </c>
      <c r="F641" s="51"/>
      <c r="G641" s="51"/>
    </row>
    <row r="642" spans="1:7" ht="39" customHeight="1" outlineLevel="1" x14ac:dyDescent="0.2">
      <c r="A642" s="161"/>
      <c r="B642" s="50" t="s">
        <v>239</v>
      </c>
      <c r="C642" s="15"/>
      <c r="D642" s="70">
        <f t="shared" si="10"/>
        <v>1.5</v>
      </c>
      <c r="E642" s="70">
        <v>1.5</v>
      </c>
      <c r="F642" s="16"/>
      <c r="G642" s="10"/>
    </row>
    <row r="643" spans="1:7" ht="39.75" customHeight="1" outlineLevel="1" x14ac:dyDescent="0.2">
      <c r="A643" s="161"/>
      <c r="B643" s="50" t="s">
        <v>240</v>
      </c>
      <c r="C643" s="15"/>
      <c r="D643" s="70">
        <f t="shared" si="10"/>
        <v>200</v>
      </c>
      <c r="E643" s="70">
        <v>200</v>
      </c>
      <c r="F643" s="16"/>
      <c r="G643" s="16"/>
    </row>
    <row r="644" spans="1:7" ht="26.25" customHeight="1" outlineLevel="1" x14ac:dyDescent="0.2">
      <c r="A644" s="161"/>
      <c r="B644" s="50" t="s">
        <v>241</v>
      </c>
      <c r="C644" s="15"/>
      <c r="D644" s="70">
        <f t="shared" si="10"/>
        <v>4.5</v>
      </c>
      <c r="E644" s="70">
        <v>4.5</v>
      </c>
      <c r="F644" s="16"/>
      <c r="G644" s="10"/>
    </row>
    <row r="645" spans="1:7" ht="24" customHeight="1" outlineLevel="1" x14ac:dyDescent="0.25">
      <c r="A645" s="161"/>
      <c r="B645" s="50" t="s">
        <v>242</v>
      </c>
      <c r="C645" s="15"/>
      <c r="D645" s="70">
        <f t="shared" si="10"/>
        <v>4.5</v>
      </c>
      <c r="E645" s="70">
        <v>4.5</v>
      </c>
      <c r="F645" s="51"/>
      <c r="G645" s="51"/>
    </row>
    <row r="646" spans="1:7" outlineLevel="1" x14ac:dyDescent="0.2">
      <c r="A646" s="161"/>
      <c r="B646" s="14" t="s">
        <v>243</v>
      </c>
      <c r="C646" s="15"/>
      <c r="D646" s="70">
        <f t="shared" si="10"/>
        <v>1298.2</v>
      </c>
      <c r="E646" s="70">
        <v>1298.2</v>
      </c>
      <c r="F646" s="16"/>
      <c r="G646" s="16"/>
    </row>
    <row r="647" spans="1:7" outlineLevel="1" x14ac:dyDescent="0.2">
      <c r="A647" s="161"/>
      <c r="B647" s="14" t="s">
        <v>244</v>
      </c>
      <c r="C647" s="15"/>
      <c r="D647" s="70">
        <f t="shared" si="10"/>
        <v>150</v>
      </c>
      <c r="E647" s="70">
        <v>150</v>
      </c>
      <c r="F647" s="16"/>
      <c r="G647" s="16"/>
    </row>
    <row r="648" spans="1:7" ht="12.75" customHeight="1" outlineLevel="1" x14ac:dyDescent="0.2">
      <c r="A648" s="161"/>
      <c r="B648" s="8" t="s">
        <v>146</v>
      </c>
      <c r="C648" s="8"/>
      <c r="D648" s="59">
        <v>46.2</v>
      </c>
      <c r="E648" s="59">
        <v>46.2</v>
      </c>
      <c r="F648" s="10"/>
      <c r="G648" s="10"/>
    </row>
    <row r="649" spans="1:7" ht="15" customHeight="1" x14ac:dyDescent="0.25">
      <c r="A649" s="145" t="s">
        <v>17</v>
      </c>
      <c r="B649" s="4" t="s">
        <v>57</v>
      </c>
      <c r="C649" s="4">
        <v>10</v>
      </c>
      <c r="D649" s="93">
        <f>SUM(D650)</f>
        <v>55.300000000000004</v>
      </c>
      <c r="E649" s="93">
        <f>SUM(E650)</f>
        <v>55.300000000000004</v>
      </c>
      <c r="F649" s="43">
        <f>SUM(F650)</f>
        <v>0</v>
      </c>
      <c r="G649" s="43">
        <f>SUM(G650)</f>
        <v>0</v>
      </c>
    </row>
    <row r="650" spans="1:7" ht="15" customHeight="1" x14ac:dyDescent="0.2">
      <c r="A650" s="145"/>
      <c r="B650" s="8" t="s">
        <v>323</v>
      </c>
      <c r="C650" s="8"/>
      <c r="D650" s="59">
        <f>SUM(D651:D652)</f>
        <v>55.300000000000004</v>
      </c>
      <c r="E650" s="59">
        <f>SUM(E651:E652)</f>
        <v>55.300000000000004</v>
      </c>
      <c r="F650" s="10"/>
      <c r="G650" s="10"/>
    </row>
    <row r="651" spans="1:7" x14ac:dyDescent="0.2">
      <c r="A651" s="145"/>
      <c r="B651" s="14" t="s">
        <v>50</v>
      </c>
      <c r="C651" s="15"/>
      <c r="D651" s="70">
        <f>SUM(D655+D659+D663+D667+D675+D683+D687+D691+D695+D671+D679+D699)</f>
        <v>30.100000000000005</v>
      </c>
      <c r="E651" s="70">
        <f>SUM(E655+E659+E663+E667+E675+E683+E687+E691+E695+E671+E679+E699)</f>
        <v>30.100000000000005</v>
      </c>
      <c r="F651" s="16"/>
      <c r="G651" s="16"/>
    </row>
    <row r="652" spans="1:7" ht="12.75" customHeight="1" x14ac:dyDescent="0.2">
      <c r="A652" s="145"/>
      <c r="B652" s="14" t="s">
        <v>245</v>
      </c>
      <c r="C652" s="15"/>
      <c r="D652" s="70">
        <f>SUM(D656+D660+D664+D672+D676+D680+D684+D688+D692+D696+D700+D668)</f>
        <v>25.2</v>
      </c>
      <c r="E652" s="70">
        <f>SUM(E656+E660+E664+E672+E676+E680+E684+E688+E692+E696+E700+E668)</f>
        <v>25.2</v>
      </c>
      <c r="F652" s="16"/>
      <c r="G652" s="16"/>
    </row>
    <row r="653" spans="1:7" ht="15" customHeight="1" outlineLevel="1" x14ac:dyDescent="0.2">
      <c r="A653" s="160" t="s">
        <v>20</v>
      </c>
      <c r="B653" s="11" t="s">
        <v>214</v>
      </c>
      <c r="C653" s="12" t="s">
        <v>46</v>
      </c>
      <c r="D653" s="57">
        <f>SUM(D654)</f>
        <v>4.2</v>
      </c>
      <c r="E653" s="57">
        <f>SUM(E654)</f>
        <v>4.2</v>
      </c>
      <c r="F653" s="13">
        <f>SUM(F654)</f>
        <v>0</v>
      </c>
      <c r="G653" s="13">
        <f>SUM(G654)</f>
        <v>0</v>
      </c>
    </row>
    <row r="654" spans="1:7" ht="15" customHeight="1" outlineLevel="1" x14ac:dyDescent="0.2">
      <c r="A654" s="160"/>
      <c r="B654" s="8" t="s">
        <v>323</v>
      </c>
      <c r="C654" s="9"/>
      <c r="D654" s="59">
        <f>SUM(D655:D656)</f>
        <v>4.2</v>
      </c>
      <c r="E654" s="59">
        <f>SUM(E655:E656)</f>
        <v>4.2</v>
      </c>
      <c r="F654" s="10"/>
      <c r="G654" s="10"/>
    </row>
    <row r="655" spans="1:7" ht="12.75" customHeight="1" outlineLevel="1" x14ac:dyDescent="0.2">
      <c r="A655" s="160"/>
      <c r="B655" s="14" t="s">
        <v>50</v>
      </c>
      <c r="C655" s="15"/>
      <c r="D655" s="70">
        <f>SUM(G655+E655)</f>
        <v>2</v>
      </c>
      <c r="E655" s="70">
        <v>2</v>
      </c>
      <c r="F655" s="16"/>
      <c r="G655" s="16"/>
    </row>
    <row r="656" spans="1:7" ht="12.75" customHeight="1" outlineLevel="1" x14ac:dyDescent="0.2">
      <c r="A656" s="160"/>
      <c r="B656" s="14" t="s">
        <v>245</v>
      </c>
      <c r="C656" s="15"/>
      <c r="D656" s="70">
        <f>SUM(G656+E656)</f>
        <v>2.2000000000000002</v>
      </c>
      <c r="E656" s="70">
        <v>2.2000000000000002</v>
      </c>
      <c r="F656" s="16"/>
      <c r="G656" s="16"/>
    </row>
    <row r="657" spans="1:7" ht="15" customHeight="1" outlineLevel="1" x14ac:dyDescent="0.2">
      <c r="A657" s="154" t="s">
        <v>32</v>
      </c>
      <c r="B657" s="11" t="s">
        <v>215</v>
      </c>
      <c r="C657" s="12" t="s">
        <v>46</v>
      </c>
      <c r="D657" s="57">
        <f>SUM(D658)</f>
        <v>6.6999999999999993</v>
      </c>
      <c r="E657" s="57">
        <f>SUM(E658)</f>
        <v>6.6999999999999993</v>
      </c>
      <c r="F657" s="13">
        <f>SUM(F658)</f>
        <v>0</v>
      </c>
      <c r="G657" s="13">
        <f>SUM(G658)</f>
        <v>0</v>
      </c>
    </row>
    <row r="658" spans="1:7" ht="15" customHeight="1" outlineLevel="1" x14ac:dyDescent="0.2">
      <c r="A658" s="154"/>
      <c r="B658" s="8" t="s">
        <v>323</v>
      </c>
      <c r="C658" s="9"/>
      <c r="D658" s="59">
        <f>SUM(D659:D660)</f>
        <v>6.6999999999999993</v>
      </c>
      <c r="E658" s="59">
        <f>SUM(E659:E660)</f>
        <v>6.6999999999999993</v>
      </c>
      <c r="F658" s="10"/>
      <c r="G658" s="10"/>
    </row>
    <row r="659" spans="1:7" ht="12.75" customHeight="1" outlineLevel="1" x14ac:dyDescent="0.2">
      <c r="A659" s="154"/>
      <c r="B659" s="14" t="s">
        <v>50</v>
      </c>
      <c r="C659" s="15"/>
      <c r="D659" s="70">
        <f>SUM(G659+E659)</f>
        <v>3.8</v>
      </c>
      <c r="E659" s="70">
        <v>3.8</v>
      </c>
      <c r="F659" s="16"/>
      <c r="G659" s="16"/>
    </row>
    <row r="660" spans="1:7" outlineLevel="1" x14ac:dyDescent="0.2">
      <c r="A660" s="154"/>
      <c r="B660" s="14" t="s">
        <v>245</v>
      </c>
      <c r="C660" s="15"/>
      <c r="D660" s="70">
        <f>SUM(G660+E660)</f>
        <v>2.9</v>
      </c>
      <c r="E660" s="70">
        <v>2.9</v>
      </c>
      <c r="F660" s="16"/>
      <c r="G660" s="16"/>
    </row>
    <row r="661" spans="1:7" ht="15" customHeight="1" outlineLevel="1" x14ac:dyDescent="0.2">
      <c r="A661" s="154" t="s">
        <v>34</v>
      </c>
      <c r="B661" s="11" t="s">
        <v>216</v>
      </c>
      <c r="C661" s="12" t="s">
        <v>46</v>
      </c>
      <c r="D661" s="57">
        <f>SUM(D662)</f>
        <v>4.2</v>
      </c>
      <c r="E661" s="57">
        <f>SUM(E662)</f>
        <v>4.2</v>
      </c>
      <c r="F661" s="13">
        <f>SUM(F662)</f>
        <v>0</v>
      </c>
      <c r="G661" s="13">
        <f>SUM(G662)</f>
        <v>0</v>
      </c>
    </row>
    <row r="662" spans="1:7" ht="15" customHeight="1" outlineLevel="1" x14ac:dyDescent="0.2">
      <c r="A662" s="154"/>
      <c r="B662" s="8" t="s">
        <v>323</v>
      </c>
      <c r="C662" s="9"/>
      <c r="D662" s="59">
        <f>SUM(D663:D664)</f>
        <v>4.2</v>
      </c>
      <c r="E662" s="59">
        <f>SUM(E663:E664)</f>
        <v>4.2</v>
      </c>
      <c r="F662" s="10"/>
      <c r="G662" s="10"/>
    </row>
    <row r="663" spans="1:7" outlineLevel="1" x14ac:dyDescent="0.2">
      <c r="A663" s="154"/>
      <c r="B663" s="14" t="s">
        <v>50</v>
      </c>
      <c r="C663" s="15"/>
      <c r="D663" s="70">
        <f>SUM(G663+E663)</f>
        <v>3.1</v>
      </c>
      <c r="E663" s="70">
        <v>3.1</v>
      </c>
      <c r="F663" s="16"/>
      <c r="G663" s="16"/>
    </row>
    <row r="664" spans="1:7" ht="12.75" customHeight="1" outlineLevel="1" x14ac:dyDescent="0.2">
      <c r="A664" s="154"/>
      <c r="B664" s="14" t="s">
        <v>245</v>
      </c>
      <c r="C664" s="15"/>
      <c r="D664" s="70">
        <f>SUM(G664+E664)</f>
        <v>1.1000000000000001</v>
      </c>
      <c r="E664" s="70">
        <v>1.1000000000000001</v>
      </c>
      <c r="F664" s="16"/>
      <c r="G664" s="16"/>
    </row>
    <row r="665" spans="1:7" ht="15" customHeight="1" outlineLevel="1" x14ac:dyDescent="0.2">
      <c r="A665" s="154" t="s">
        <v>38</v>
      </c>
      <c r="B665" s="11" t="s">
        <v>217</v>
      </c>
      <c r="C665" s="12" t="s">
        <v>46</v>
      </c>
      <c r="D665" s="57">
        <f>SUM(D666)</f>
        <v>4.5</v>
      </c>
      <c r="E665" s="57">
        <f>SUM(E666)</f>
        <v>4.5</v>
      </c>
      <c r="F665" s="13">
        <f>SUM(F666)</f>
        <v>0</v>
      </c>
      <c r="G665" s="13">
        <f>SUM(G666)</f>
        <v>0</v>
      </c>
    </row>
    <row r="666" spans="1:7" ht="15" customHeight="1" outlineLevel="1" x14ac:dyDescent="0.2">
      <c r="A666" s="154"/>
      <c r="B666" s="8" t="s">
        <v>323</v>
      </c>
      <c r="C666" s="9"/>
      <c r="D666" s="59">
        <f>SUM(D667:D668)</f>
        <v>4.5</v>
      </c>
      <c r="E666" s="59">
        <f>SUM(E667:E668)</f>
        <v>4.5</v>
      </c>
      <c r="F666" s="10"/>
      <c r="G666" s="10"/>
    </row>
    <row r="667" spans="1:7" ht="12.75" customHeight="1" outlineLevel="1" x14ac:dyDescent="0.2">
      <c r="A667" s="154"/>
      <c r="B667" s="14" t="s">
        <v>50</v>
      </c>
      <c r="C667" s="15"/>
      <c r="D667" s="70">
        <f>SUM(G667+E667)</f>
        <v>2.4</v>
      </c>
      <c r="E667" s="70">
        <v>2.4</v>
      </c>
      <c r="F667" s="16"/>
      <c r="G667" s="16"/>
    </row>
    <row r="668" spans="1:7" ht="12.75" customHeight="1" outlineLevel="1" x14ac:dyDescent="0.2">
      <c r="A668" s="154"/>
      <c r="B668" s="14" t="s">
        <v>245</v>
      </c>
      <c r="C668" s="15"/>
      <c r="D668" s="70">
        <f>SUM(G668+E668)</f>
        <v>2.1</v>
      </c>
      <c r="E668" s="70">
        <v>2.1</v>
      </c>
      <c r="F668" s="16"/>
      <c r="G668" s="16"/>
    </row>
    <row r="669" spans="1:7" ht="15" customHeight="1" outlineLevel="1" x14ac:dyDescent="0.2">
      <c r="A669" s="160" t="s">
        <v>41</v>
      </c>
      <c r="B669" s="11" t="s">
        <v>218</v>
      </c>
      <c r="C669" s="12" t="s">
        <v>46</v>
      </c>
      <c r="D669" s="57">
        <f>SUM(D670)</f>
        <v>6.8000000000000007</v>
      </c>
      <c r="E669" s="57">
        <f>SUM(E670)</f>
        <v>6.8000000000000007</v>
      </c>
      <c r="F669" s="13">
        <f>SUM(F670)</f>
        <v>0</v>
      </c>
      <c r="G669" s="13">
        <f>SUM(G670)</f>
        <v>0</v>
      </c>
    </row>
    <row r="670" spans="1:7" ht="15" customHeight="1" outlineLevel="1" x14ac:dyDescent="0.2">
      <c r="A670" s="160"/>
      <c r="B670" s="8" t="s">
        <v>323</v>
      </c>
      <c r="C670" s="9"/>
      <c r="D670" s="59">
        <f>SUM(D671:D672)</f>
        <v>6.8000000000000007</v>
      </c>
      <c r="E670" s="59">
        <f>SUM(E671:E672)</f>
        <v>6.8000000000000007</v>
      </c>
      <c r="F670" s="10"/>
      <c r="G670" s="10"/>
    </row>
    <row r="671" spans="1:7" ht="12.75" customHeight="1" outlineLevel="1" x14ac:dyDescent="0.2">
      <c r="A671" s="160"/>
      <c r="B671" s="14" t="s">
        <v>50</v>
      </c>
      <c r="C671" s="15"/>
      <c r="D671" s="70">
        <f>SUM(G671+E671)</f>
        <v>4.2</v>
      </c>
      <c r="E671" s="70">
        <v>4.2</v>
      </c>
      <c r="F671" s="16"/>
      <c r="G671" s="16"/>
    </row>
    <row r="672" spans="1:7" outlineLevel="1" x14ac:dyDescent="0.2">
      <c r="A672" s="160"/>
      <c r="B672" s="14" t="s">
        <v>245</v>
      </c>
      <c r="C672" s="15"/>
      <c r="D672" s="70">
        <f>SUM(G672+E672)</f>
        <v>2.6</v>
      </c>
      <c r="E672" s="70">
        <v>2.6</v>
      </c>
      <c r="F672" s="16"/>
      <c r="G672" s="16"/>
    </row>
    <row r="673" spans="1:7" ht="15" customHeight="1" outlineLevel="1" x14ac:dyDescent="0.2">
      <c r="A673" s="154" t="s">
        <v>43</v>
      </c>
      <c r="B673" s="11" t="s">
        <v>219</v>
      </c>
      <c r="C673" s="12" t="s">
        <v>46</v>
      </c>
      <c r="D673" s="57">
        <f>SUM(D674)</f>
        <v>2.9</v>
      </c>
      <c r="E673" s="57">
        <f>SUM(E674)</f>
        <v>2.9</v>
      </c>
      <c r="F673" s="13">
        <f>SUM(F674)</f>
        <v>0</v>
      </c>
      <c r="G673" s="13">
        <f>SUM(G674)</f>
        <v>0</v>
      </c>
    </row>
    <row r="674" spans="1:7" ht="15" customHeight="1" outlineLevel="1" x14ac:dyDescent="0.2">
      <c r="A674" s="154"/>
      <c r="B674" s="8" t="s">
        <v>323</v>
      </c>
      <c r="C674" s="9"/>
      <c r="D674" s="59">
        <f>SUM(D675:D676)</f>
        <v>2.9</v>
      </c>
      <c r="E674" s="59">
        <f>SUM(E675:E676)</f>
        <v>2.9</v>
      </c>
      <c r="F674" s="10"/>
      <c r="G674" s="10"/>
    </row>
    <row r="675" spans="1:7" outlineLevel="1" x14ac:dyDescent="0.2">
      <c r="A675" s="154"/>
      <c r="B675" s="14" t="s">
        <v>50</v>
      </c>
      <c r="C675" s="15"/>
      <c r="D675" s="70">
        <f>SUM(G675+E675)</f>
        <v>1</v>
      </c>
      <c r="E675" s="70">
        <v>1</v>
      </c>
      <c r="F675" s="16"/>
      <c r="G675" s="16"/>
    </row>
    <row r="676" spans="1:7" ht="12.75" customHeight="1" outlineLevel="1" x14ac:dyDescent="0.2">
      <c r="A676" s="154"/>
      <c r="B676" s="14" t="s">
        <v>245</v>
      </c>
      <c r="C676" s="15"/>
      <c r="D676" s="70">
        <f>SUM(G676+E676)</f>
        <v>1.9</v>
      </c>
      <c r="E676" s="70">
        <v>1.9</v>
      </c>
      <c r="F676" s="16"/>
      <c r="G676" s="16"/>
    </row>
    <row r="677" spans="1:7" ht="15" customHeight="1" outlineLevel="1" x14ac:dyDescent="0.2">
      <c r="A677" s="154" t="s">
        <v>45</v>
      </c>
      <c r="B677" s="11" t="s">
        <v>220</v>
      </c>
      <c r="C677" s="12" t="s">
        <v>46</v>
      </c>
      <c r="D677" s="57">
        <f>SUM(D678)</f>
        <v>4.7</v>
      </c>
      <c r="E677" s="57">
        <f>SUM(E678)</f>
        <v>4.7</v>
      </c>
      <c r="F677" s="13">
        <f>SUM(F678)</f>
        <v>0</v>
      </c>
      <c r="G677" s="13">
        <f>SUM(G678)</f>
        <v>0</v>
      </c>
    </row>
    <row r="678" spans="1:7" ht="15" customHeight="1" outlineLevel="1" x14ac:dyDescent="0.2">
      <c r="A678" s="154"/>
      <c r="B678" s="8" t="s">
        <v>323</v>
      </c>
      <c r="C678" s="9"/>
      <c r="D678" s="59">
        <f>SUM(D679:D680)</f>
        <v>4.7</v>
      </c>
      <c r="E678" s="59">
        <f>SUM(E679:E680)</f>
        <v>4.7</v>
      </c>
      <c r="F678" s="10"/>
      <c r="G678" s="10"/>
    </row>
    <row r="679" spans="1:7" ht="12.75" customHeight="1" outlineLevel="1" x14ac:dyDescent="0.2">
      <c r="A679" s="154"/>
      <c r="B679" s="14" t="s">
        <v>50</v>
      </c>
      <c r="C679" s="15"/>
      <c r="D679" s="70">
        <f>SUM(G679+E679)</f>
        <v>2</v>
      </c>
      <c r="E679" s="70">
        <v>2</v>
      </c>
      <c r="F679" s="16"/>
      <c r="G679" s="16"/>
    </row>
    <row r="680" spans="1:7" outlineLevel="1" x14ac:dyDescent="0.2">
      <c r="A680" s="154"/>
      <c r="B680" s="14" t="s">
        <v>245</v>
      </c>
      <c r="C680" s="15"/>
      <c r="D680" s="70">
        <f>SUM(G680+E680)</f>
        <v>2.7</v>
      </c>
      <c r="E680" s="70">
        <v>2.7</v>
      </c>
      <c r="F680" s="16"/>
      <c r="G680" s="16"/>
    </row>
    <row r="681" spans="1:7" ht="15" customHeight="1" outlineLevel="1" x14ac:dyDescent="0.2">
      <c r="A681" s="154" t="s">
        <v>51</v>
      </c>
      <c r="B681" s="11" t="s">
        <v>221</v>
      </c>
      <c r="C681" s="12" t="s">
        <v>46</v>
      </c>
      <c r="D681" s="57">
        <f>SUM(D682)</f>
        <v>3.6</v>
      </c>
      <c r="E681" s="57">
        <f>SUM(E682)</f>
        <v>3.6</v>
      </c>
      <c r="F681" s="13">
        <f>SUM(F682)</f>
        <v>0</v>
      </c>
      <c r="G681" s="13">
        <f>SUM(G682)</f>
        <v>0</v>
      </c>
    </row>
    <row r="682" spans="1:7" ht="15" customHeight="1" outlineLevel="1" x14ac:dyDescent="0.2">
      <c r="A682" s="154"/>
      <c r="B682" s="8" t="s">
        <v>323</v>
      </c>
      <c r="C682" s="9"/>
      <c r="D682" s="59">
        <f>SUM(D683:D684)</f>
        <v>3.6</v>
      </c>
      <c r="E682" s="59">
        <f>SUM(E683:E684)</f>
        <v>3.6</v>
      </c>
      <c r="F682" s="10"/>
      <c r="G682" s="10"/>
    </row>
    <row r="683" spans="1:7" ht="12.75" customHeight="1" outlineLevel="1" x14ac:dyDescent="0.2">
      <c r="A683" s="154"/>
      <c r="B683" s="14" t="s">
        <v>50</v>
      </c>
      <c r="C683" s="15"/>
      <c r="D683" s="70">
        <f>SUM(G683+E683)</f>
        <v>1.4</v>
      </c>
      <c r="E683" s="70">
        <v>1.4</v>
      </c>
      <c r="F683" s="16"/>
      <c r="G683" s="16"/>
    </row>
    <row r="684" spans="1:7" outlineLevel="1" x14ac:dyDescent="0.2">
      <c r="A684" s="154"/>
      <c r="B684" s="14" t="s">
        <v>245</v>
      </c>
      <c r="C684" s="15"/>
      <c r="D684" s="70">
        <f>SUM(G684+E684)</f>
        <v>2.2000000000000002</v>
      </c>
      <c r="E684" s="70">
        <v>2.2000000000000002</v>
      </c>
      <c r="F684" s="16"/>
      <c r="G684" s="16"/>
    </row>
    <row r="685" spans="1:7" ht="15" customHeight="1" outlineLevel="1" x14ac:dyDescent="0.2">
      <c r="A685" s="154" t="s">
        <v>147</v>
      </c>
      <c r="B685" s="11" t="s">
        <v>222</v>
      </c>
      <c r="C685" s="12" t="s">
        <v>46</v>
      </c>
      <c r="D685" s="57">
        <f>SUM(D686)</f>
        <v>3.2</v>
      </c>
      <c r="E685" s="57">
        <f>SUM(E686)</f>
        <v>3.2</v>
      </c>
      <c r="F685" s="13">
        <f>SUM(F686)</f>
        <v>0</v>
      </c>
      <c r="G685" s="13">
        <f>SUM(G686)</f>
        <v>0</v>
      </c>
    </row>
    <row r="686" spans="1:7" ht="15" customHeight="1" outlineLevel="1" x14ac:dyDescent="0.2">
      <c r="A686" s="154"/>
      <c r="B686" s="8" t="s">
        <v>323</v>
      </c>
      <c r="C686" s="9"/>
      <c r="D686" s="59">
        <f>SUM(D687:D688)</f>
        <v>3.2</v>
      </c>
      <c r="E686" s="59">
        <f>SUM(E687:E688)</f>
        <v>3.2</v>
      </c>
      <c r="F686" s="10"/>
      <c r="G686" s="10"/>
    </row>
    <row r="687" spans="1:7" outlineLevel="1" x14ac:dyDescent="0.2">
      <c r="A687" s="154"/>
      <c r="B687" s="14" t="s">
        <v>50</v>
      </c>
      <c r="C687" s="15"/>
      <c r="D687" s="70">
        <f>SUM(G687+E687)</f>
        <v>1.3</v>
      </c>
      <c r="E687" s="70">
        <v>1.3</v>
      </c>
      <c r="F687" s="16"/>
      <c r="G687" s="16"/>
    </row>
    <row r="688" spans="1:7" outlineLevel="1" x14ac:dyDescent="0.2">
      <c r="A688" s="154"/>
      <c r="B688" s="14" t="s">
        <v>245</v>
      </c>
      <c r="C688" s="15"/>
      <c r="D688" s="70">
        <f>SUM(G688+E688)</f>
        <v>1.9</v>
      </c>
      <c r="E688" s="70">
        <v>1.9</v>
      </c>
      <c r="F688" s="16"/>
      <c r="G688" s="16"/>
    </row>
    <row r="689" spans="1:7" ht="15" customHeight="1" outlineLevel="1" x14ac:dyDescent="0.2">
      <c r="A689" s="154" t="s">
        <v>148</v>
      </c>
      <c r="B689" s="11" t="s">
        <v>223</v>
      </c>
      <c r="C689" s="12" t="s">
        <v>46</v>
      </c>
      <c r="D689" s="57">
        <f>SUM(D690)</f>
        <v>5.2</v>
      </c>
      <c r="E689" s="57">
        <f>SUM(E690)</f>
        <v>5.2</v>
      </c>
      <c r="F689" s="13">
        <f>SUM(F690)</f>
        <v>0</v>
      </c>
      <c r="G689" s="13">
        <f>SUM(G690)</f>
        <v>0</v>
      </c>
    </row>
    <row r="690" spans="1:7" ht="15" customHeight="1" outlineLevel="1" x14ac:dyDescent="0.2">
      <c r="A690" s="154"/>
      <c r="B690" s="8" t="s">
        <v>323</v>
      </c>
      <c r="C690" s="9"/>
      <c r="D690" s="59">
        <f>SUM(D691:D692)</f>
        <v>5.2</v>
      </c>
      <c r="E690" s="59">
        <f>SUM(E691:E692)</f>
        <v>5.2</v>
      </c>
      <c r="F690" s="10"/>
      <c r="G690" s="10"/>
    </row>
    <row r="691" spans="1:7" outlineLevel="1" x14ac:dyDescent="0.2">
      <c r="A691" s="154"/>
      <c r="B691" s="14" t="s">
        <v>50</v>
      </c>
      <c r="C691" s="15"/>
      <c r="D691" s="70">
        <f>SUM(G691+E691)</f>
        <v>3.2</v>
      </c>
      <c r="E691" s="70">
        <v>3.2</v>
      </c>
      <c r="F691" s="16"/>
      <c r="G691" s="16"/>
    </row>
    <row r="692" spans="1:7" outlineLevel="1" x14ac:dyDescent="0.2">
      <c r="A692" s="154"/>
      <c r="B692" s="14" t="s">
        <v>245</v>
      </c>
      <c r="C692" s="15"/>
      <c r="D692" s="70">
        <f>SUM(G692+E692)</f>
        <v>2</v>
      </c>
      <c r="E692" s="70">
        <v>2</v>
      </c>
      <c r="F692" s="16"/>
      <c r="G692" s="16"/>
    </row>
    <row r="693" spans="1:7" ht="15" customHeight="1" outlineLevel="1" x14ac:dyDescent="0.2">
      <c r="A693" s="154" t="s">
        <v>149</v>
      </c>
      <c r="B693" s="11" t="s">
        <v>224</v>
      </c>
      <c r="C693" s="12"/>
      <c r="D693" s="57">
        <f>SUM(D694)</f>
        <v>4.7</v>
      </c>
      <c r="E693" s="57">
        <f>SUM(E694)</f>
        <v>4.7</v>
      </c>
      <c r="F693" s="13">
        <f>SUM(F694)</f>
        <v>0</v>
      </c>
      <c r="G693" s="13">
        <f>SUM(G694)</f>
        <v>0</v>
      </c>
    </row>
    <row r="694" spans="1:7" ht="15" customHeight="1" outlineLevel="1" x14ac:dyDescent="0.2">
      <c r="A694" s="154"/>
      <c r="B694" s="8" t="s">
        <v>323</v>
      </c>
      <c r="C694" s="12" t="s">
        <v>46</v>
      </c>
      <c r="D694" s="59">
        <f>SUM(D695:D696)</f>
        <v>4.7</v>
      </c>
      <c r="E694" s="59">
        <f>SUM(E695:E696)</f>
        <v>4.7</v>
      </c>
      <c r="F694" s="10"/>
      <c r="G694" s="10"/>
    </row>
    <row r="695" spans="1:7" outlineLevel="1" x14ac:dyDescent="0.2">
      <c r="A695" s="154"/>
      <c r="B695" s="14" t="s">
        <v>50</v>
      </c>
      <c r="C695" s="15"/>
      <c r="D695" s="70">
        <f>SUM(G695+E695)</f>
        <v>2.6</v>
      </c>
      <c r="E695" s="70">
        <v>2.6</v>
      </c>
      <c r="F695" s="16"/>
      <c r="G695" s="16"/>
    </row>
    <row r="696" spans="1:7" outlineLevel="1" x14ac:dyDescent="0.2">
      <c r="A696" s="154"/>
      <c r="B696" s="14" t="s">
        <v>245</v>
      </c>
      <c r="C696" s="15"/>
      <c r="D696" s="70">
        <f>SUM(G696+E696)</f>
        <v>2.1</v>
      </c>
      <c r="E696" s="70">
        <v>2.1</v>
      </c>
      <c r="F696" s="16"/>
      <c r="G696" s="16"/>
    </row>
    <row r="697" spans="1:7" ht="15" customHeight="1" outlineLevel="1" x14ac:dyDescent="0.2">
      <c r="A697" s="154" t="s">
        <v>150</v>
      </c>
      <c r="B697" s="11" t="s">
        <v>225</v>
      </c>
      <c r="C697" s="12" t="s">
        <v>46</v>
      </c>
      <c r="D697" s="57">
        <f>SUM(D698)</f>
        <v>4.5999999999999996</v>
      </c>
      <c r="E697" s="57">
        <f>SUM(E698)</f>
        <v>4.5999999999999996</v>
      </c>
      <c r="F697" s="13">
        <f>SUM(F698)</f>
        <v>0</v>
      </c>
      <c r="G697" s="13">
        <f>SUM(G698)</f>
        <v>0</v>
      </c>
    </row>
    <row r="698" spans="1:7" ht="15" customHeight="1" outlineLevel="1" x14ac:dyDescent="0.2">
      <c r="A698" s="154"/>
      <c r="B698" s="8" t="s">
        <v>323</v>
      </c>
      <c r="C698" s="9"/>
      <c r="D698" s="59">
        <f>SUM(D699:D700)</f>
        <v>4.5999999999999996</v>
      </c>
      <c r="E698" s="59">
        <f>SUM(E699:E700)</f>
        <v>4.5999999999999996</v>
      </c>
      <c r="F698" s="10"/>
      <c r="G698" s="10"/>
    </row>
    <row r="699" spans="1:7" outlineLevel="1" x14ac:dyDescent="0.2">
      <c r="A699" s="154"/>
      <c r="B699" s="14" t="s">
        <v>50</v>
      </c>
      <c r="C699" s="15"/>
      <c r="D699" s="70">
        <f>SUM(G699+E699)</f>
        <v>3.1</v>
      </c>
      <c r="E699" s="70">
        <v>3.1</v>
      </c>
      <c r="F699" s="16"/>
      <c r="G699" s="16"/>
    </row>
    <row r="700" spans="1:7" outlineLevel="1" x14ac:dyDescent="0.2">
      <c r="A700" s="154"/>
      <c r="B700" s="14" t="s">
        <v>245</v>
      </c>
      <c r="C700" s="15"/>
      <c r="D700" s="70">
        <f>SUM(G700+E700)</f>
        <v>1.5</v>
      </c>
      <c r="E700" s="70">
        <v>1.5</v>
      </c>
      <c r="F700" s="16"/>
      <c r="G700" s="16"/>
    </row>
    <row r="701" spans="1:7" ht="15" x14ac:dyDescent="0.25">
      <c r="A701" s="157" t="s">
        <v>56</v>
      </c>
      <c r="B701" s="4" t="s">
        <v>246</v>
      </c>
      <c r="C701" s="4">
        <v>10</v>
      </c>
      <c r="D701" s="93">
        <f>SUM(D702+D703)</f>
        <v>393.6</v>
      </c>
      <c r="E701" s="93">
        <f>SUM(E702+E703)</f>
        <v>393.6</v>
      </c>
      <c r="F701" s="93">
        <f>SUM(F702+F703)</f>
        <v>244.4</v>
      </c>
      <c r="G701" s="43">
        <f>SUM(G702+G703)</f>
        <v>0</v>
      </c>
    </row>
    <row r="702" spans="1:7" ht="15" customHeight="1" x14ac:dyDescent="0.2">
      <c r="A702" s="158"/>
      <c r="B702" s="8" t="s">
        <v>322</v>
      </c>
      <c r="C702" s="8"/>
      <c r="D702" s="59">
        <f>SUM(G702+E702)</f>
        <v>382.6</v>
      </c>
      <c r="E702" s="59">
        <v>382.6</v>
      </c>
      <c r="F702" s="59">
        <v>244.4</v>
      </c>
      <c r="G702" s="10"/>
    </row>
    <row r="703" spans="1:7" ht="15" customHeight="1" x14ac:dyDescent="0.2">
      <c r="A703" s="159"/>
      <c r="B703" s="8" t="s">
        <v>19</v>
      </c>
      <c r="C703" s="8"/>
      <c r="D703" s="59">
        <f>SUM(G703+E703)</f>
        <v>11</v>
      </c>
      <c r="E703" s="59">
        <v>11</v>
      </c>
      <c r="F703" s="59"/>
      <c r="G703" s="10"/>
    </row>
    <row r="704" spans="1:7" ht="15" customHeight="1" x14ac:dyDescent="0.25">
      <c r="A704" s="155" t="s">
        <v>70</v>
      </c>
      <c r="B704" s="4" t="s">
        <v>74</v>
      </c>
      <c r="C704" s="48" t="s">
        <v>46</v>
      </c>
      <c r="D704" s="93">
        <f>SUM(D706+D705)</f>
        <v>636.6</v>
      </c>
      <c r="E704" s="93">
        <f>SUM(E706+E705)</f>
        <v>636.6</v>
      </c>
      <c r="F704" s="93">
        <f>SUM(F706+F705)</f>
        <v>338.9</v>
      </c>
      <c r="G704" s="43">
        <f>SUM(G706+G705)</f>
        <v>0</v>
      </c>
    </row>
    <row r="705" spans="1:7" ht="15" customHeight="1" x14ac:dyDescent="0.25">
      <c r="A705" s="155"/>
      <c r="B705" s="8" t="s">
        <v>322</v>
      </c>
      <c r="C705" s="9"/>
      <c r="D705" s="59">
        <f>SUM(G705+E705)</f>
        <v>491.8</v>
      </c>
      <c r="E705" s="59">
        <v>491.8</v>
      </c>
      <c r="F705" s="59">
        <v>338.9</v>
      </c>
      <c r="G705" s="43"/>
    </row>
    <row r="706" spans="1:7" ht="15" customHeight="1" x14ac:dyDescent="0.2">
      <c r="A706" s="155"/>
      <c r="B706" s="8" t="s">
        <v>19</v>
      </c>
      <c r="C706" s="9"/>
      <c r="D706" s="59">
        <f>SUM(G706+E706)</f>
        <v>144.80000000000001</v>
      </c>
      <c r="E706" s="59">
        <v>144.80000000000001</v>
      </c>
      <c r="F706" s="59"/>
      <c r="G706" s="10"/>
    </row>
    <row r="707" spans="1:7" ht="16.5" customHeight="1" x14ac:dyDescent="0.2">
      <c r="A707" s="149" t="s">
        <v>247</v>
      </c>
      <c r="B707" s="149"/>
      <c r="C707" s="29"/>
      <c r="D707" s="67">
        <f>SUM(D708:D711)</f>
        <v>3455.3</v>
      </c>
      <c r="E707" s="67">
        <f>SUM(E708:E711)</f>
        <v>3444.3</v>
      </c>
      <c r="F707" s="67">
        <f>SUM(F708:F711)</f>
        <v>693.09999999999991</v>
      </c>
      <c r="G707" s="67">
        <f>SUM(G708:G711)</f>
        <v>11</v>
      </c>
    </row>
    <row r="708" spans="1:7" ht="15" customHeight="1" x14ac:dyDescent="0.2">
      <c r="A708" s="156"/>
      <c r="B708" s="11" t="s">
        <v>16</v>
      </c>
      <c r="C708" s="11"/>
      <c r="D708" s="57">
        <f>SUM(D619+D650+D702+D705)</f>
        <v>2812.5</v>
      </c>
      <c r="E708" s="57">
        <f>SUM(E619+E650+E702+E705)</f>
        <v>2801.5</v>
      </c>
      <c r="F708" s="57">
        <f>SUM(F619+F650+F702+F705)</f>
        <v>692.8</v>
      </c>
      <c r="G708" s="57">
        <f>SUM(G619+G650+G702+G705)</f>
        <v>11</v>
      </c>
    </row>
    <row r="709" spans="1:7" ht="15" customHeight="1" x14ac:dyDescent="0.2">
      <c r="A709" s="156"/>
      <c r="B709" s="11" t="s">
        <v>146</v>
      </c>
      <c r="C709" s="11"/>
      <c r="D709" s="57">
        <f>SUM(D620)</f>
        <v>477.2</v>
      </c>
      <c r="E709" s="57">
        <f>SUM(E620)</f>
        <v>477.2</v>
      </c>
      <c r="F709" s="57"/>
      <c r="G709" s="57"/>
    </row>
    <row r="710" spans="1:7" ht="15" customHeight="1" x14ac:dyDescent="0.2">
      <c r="A710" s="156"/>
      <c r="B710" s="11" t="s">
        <v>336</v>
      </c>
      <c r="C710" s="11"/>
      <c r="D710" s="57">
        <f>SUM(D621)</f>
        <v>9.8000000000000007</v>
      </c>
      <c r="E710" s="57">
        <f>SUM(E621)</f>
        <v>9.8000000000000007</v>
      </c>
      <c r="F710" s="57">
        <f>SUM(F621)</f>
        <v>0.3</v>
      </c>
      <c r="G710" s="57"/>
    </row>
    <row r="711" spans="1:7" ht="15" customHeight="1" x14ac:dyDescent="0.2">
      <c r="A711" s="156"/>
      <c r="B711" s="11" t="s">
        <v>19</v>
      </c>
      <c r="C711" s="11"/>
      <c r="D711" s="57">
        <f>SUM(D706+D703)</f>
        <v>155.80000000000001</v>
      </c>
      <c r="E711" s="57">
        <f>SUM(E706+E703)</f>
        <v>155.80000000000001</v>
      </c>
      <c r="F711" s="57"/>
      <c r="G711" s="57"/>
    </row>
    <row r="712" spans="1:7" ht="18" customHeight="1" x14ac:dyDescent="0.2">
      <c r="A712" s="153" t="s">
        <v>248</v>
      </c>
      <c r="B712" s="153"/>
      <c r="C712" s="153"/>
      <c r="D712" s="153"/>
      <c r="E712" s="153"/>
      <c r="F712" s="153"/>
      <c r="G712" s="153"/>
    </row>
    <row r="713" spans="1:7" ht="15" x14ac:dyDescent="0.25">
      <c r="A713" s="151" t="s">
        <v>13</v>
      </c>
      <c r="B713" s="4" t="s">
        <v>18</v>
      </c>
      <c r="C713" s="48" t="s">
        <v>249</v>
      </c>
      <c r="D713" s="93">
        <f>SUM(D714:D715)</f>
        <v>34.5</v>
      </c>
      <c r="E713" s="93">
        <f>SUM(E714:E715)</f>
        <v>33.200000000000003</v>
      </c>
      <c r="F713" s="43">
        <f>SUM(F714:F715)</f>
        <v>0</v>
      </c>
      <c r="G713" s="93">
        <f>SUM(G714:G715)</f>
        <v>1.3</v>
      </c>
    </row>
    <row r="714" spans="1:7" ht="15" customHeight="1" x14ac:dyDescent="0.2">
      <c r="A714" s="151"/>
      <c r="B714" s="8" t="s">
        <v>322</v>
      </c>
      <c r="C714" s="9"/>
      <c r="D714" s="59">
        <f>SUM(G714+E714)</f>
        <v>21.3</v>
      </c>
      <c r="E714" s="59">
        <v>20</v>
      </c>
      <c r="F714" s="59"/>
      <c r="G714" s="59">
        <v>1.3</v>
      </c>
    </row>
    <row r="715" spans="1:7" ht="15" customHeight="1" x14ac:dyDescent="0.2">
      <c r="A715" s="151"/>
      <c r="B715" s="8" t="s">
        <v>254</v>
      </c>
      <c r="C715" s="9"/>
      <c r="D715" s="59">
        <f>SUM(G715+E715)</f>
        <v>13.2</v>
      </c>
      <c r="E715" s="59">
        <v>13.2</v>
      </c>
      <c r="F715" s="59"/>
      <c r="G715" s="59"/>
    </row>
    <row r="716" spans="1:7" ht="15" x14ac:dyDescent="0.25">
      <c r="A716" s="151" t="s">
        <v>17</v>
      </c>
      <c r="B716" s="4" t="s">
        <v>250</v>
      </c>
      <c r="C716" s="48" t="s">
        <v>249</v>
      </c>
      <c r="D716" s="93">
        <f>SUM(D718+D717)</f>
        <v>136.80000000000001</v>
      </c>
      <c r="E716" s="93">
        <f>SUM(E718+E717)</f>
        <v>136.80000000000001</v>
      </c>
      <c r="F716" s="93">
        <f>SUM(F718+F717)</f>
        <v>90.6</v>
      </c>
      <c r="G716" s="43">
        <f>SUM(G718)</f>
        <v>0</v>
      </c>
    </row>
    <row r="717" spans="1:7" ht="15" x14ac:dyDescent="0.25">
      <c r="A717" s="151"/>
      <c r="B717" s="8" t="s">
        <v>322</v>
      </c>
      <c r="C717" s="9"/>
      <c r="D717" s="59">
        <f>SUM(G717+E717)</f>
        <v>4.8</v>
      </c>
      <c r="E717" s="59">
        <v>4.8</v>
      </c>
      <c r="F717" s="59">
        <v>2.9</v>
      </c>
      <c r="G717" s="43"/>
    </row>
    <row r="718" spans="1:7" ht="15" customHeight="1" x14ac:dyDescent="0.2">
      <c r="A718" s="151"/>
      <c r="B718" s="8" t="s">
        <v>337</v>
      </c>
      <c r="C718" s="9"/>
      <c r="D718" s="59">
        <f>SUM(D719:D720)</f>
        <v>132</v>
      </c>
      <c r="E718" s="59">
        <f>SUM(E719:E720)</f>
        <v>132</v>
      </c>
      <c r="F718" s="59">
        <f>SUM(F719:F720)</f>
        <v>87.699999999999989</v>
      </c>
      <c r="G718" s="10"/>
    </row>
    <row r="719" spans="1:7" x14ac:dyDescent="0.2">
      <c r="A719" s="151"/>
      <c r="B719" s="14" t="s">
        <v>251</v>
      </c>
      <c r="C719" s="15"/>
      <c r="D719" s="70">
        <f>SUM(G719+E719)</f>
        <v>57.5</v>
      </c>
      <c r="E719" s="70">
        <v>57.5</v>
      </c>
      <c r="F719" s="70">
        <v>35.799999999999997</v>
      </c>
      <c r="G719" s="10"/>
    </row>
    <row r="720" spans="1:7" x14ac:dyDescent="0.2">
      <c r="A720" s="151"/>
      <c r="B720" s="14" t="s">
        <v>252</v>
      </c>
      <c r="C720" s="15"/>
      <c r="D720" s="70">
        <f>SUM(G720+E720)</f>
        <v>74.5</v>
      </c>
      <c r="E720" s="70">
        <v>74.5</v>
      </c>
      <c r="F720" s="70">
        <v>51.9</v>
      </c>
      <c r="G720" s="10"/>
    </row>
    <row r="721" spans="1:7" ht="16.5" customHeight="1" x14ac:dyDescent="0.2">
      <c r="A721" s="149" t="s">
        <v>253</v>
      </c>
      <c r="B721" s="149"/>
      <c r="C721" s="29"/>
      <c r="D721" s="67">
        <f>SUM(D722:D724)</f>
        <v>171.3</v>
      </c>
      <c r="E721" s="67">
        <f>SUM(E722:E724)</f>
        <v>170</v>
      </c>
      <c r="F721" s="67">
        <f>SUM(F722:F724)</f>
        <v>90.6</v>
      </c>
      <c r="G721" s="67">
        <f>SUM(G722:G724)</f>
        <v>1.3</v>
      </c>
    </row>
    <row r="722" spans="1:7" ht="15" customHeight="1" x14ac:dyDescent="0.2">
      <c r="A722" s="148"/>
      <c r="B722" s="11" t="s">
        <v>16</v>
      </c>
      <c r="C722" s="11"/>
      <c r="D722" s="57">
        <f>SUM(D717+D714)</f>
        <v>26.1</v>
      </c>
      <c r="E722" s="57">
        <f>SUM(E717+E714)</f>
        <v>24.8</v>
      </c>
      <c r="F722" s="57">
        <f>SUM(F717+F714)</f>
        <v>2.9</v>
      </c>
      <c r="G722" s="57">
        <f>SUM(G717+G714)</f>
        <v>1.3</v>
      </c>
    </row>
    <row r="723" spans="1:7" ht="15" customHeight="1" x14ac:dyDescent="0.2">
      <c r="A723" s="148"/>
      <c r="B723" s="11" t="s">
        <v>254</v>
      </c>
      <c r="C723" s="11"/>
      <c r="D723" s="57">
        <f>SUM(D715)</f>
        <v>13.2</v>
      </c>
      <c r="E723" s="57">
        <f>SUM(E715)</f>
        <v>13.2</v>
      </c>
      <c r="F723" s="57"/>
      <c r="G723" s="57"/>
    </row>
    <row r="724" spans="1:7" ht="15" customHeight="1" x14ac:dyDescent="0.2">
      <c r="A724" s="148"/>
      <c r="B724" s="11" t="s">
        <v>336</v>
      </c>
      <c r="C724" s="11"/>
      <c r="D724" s="57">
        <f>SUM(D718)</f>
        <v>132</v>
      </c>
      <c r="E724" s="57">
        <f>SUM(E718)</f>
        <v>132</v>
      </c>
      <c r="F724" s="57">
        <f>SUM(F718)</f>
        <v>87.699999999999989</v>
      </c>
      <c r="G724" s="57"/>
    </row>
    <row r="725" spans="1:7" ht="18" customHeight="1" x14ac:dyDescent="0.2">
      <c r="A725" s="153" t="s">
        <v>255</v>
      </c>
      <c r="B725" s="153"/>
      <c r="C725" s="153"/>
      <c r="D725" s="153"/>
      <c r="E725" s="153"/>
      <c r="F725" s="153"/>
      <c r="G725" s="153"/>
    </row>
    <row r="726" spans="1:7" ht="15" x14ac:dyDescent="0.25">
      <c r="A726" s="151" t="s">
        <v>13</v>
      </c>
      <c r="B726" s="4" t="s">
        <v>18</v>
      </c>
      <c r="C726" s="48" t="s">
        <v>206</v>
      </c>
      <c r="D726" s="93">
        <f>SUM(D731+D727)</f>
        <v>157.30000000000001</v>
      </c>
      <c r="E726" s="93">
        <f>SUM(E731+E727)</f>
        <v>135.30000000000001</v>
      </c>
      <c r="F726" s="43">
        <f>SUM(F731+F727)</f>
        <v>0</v>
      </c>
      <c r="G726" s="93">
        <f>SUM(G731+G727)</f>
        <v>22</v>
      </c>
    </row>
    <row r="727" spans="1:7" ht="15" customHeight="1" x14ac:dyDescent="0.2">
      <c r="A727" s="151"/>
      <c r="B727" s="8" t="s">
        <v>323</v>
      </c>
      <c r="C727" s="9"/>
      <c r="D727" s="59">
        <f>SUM(D728:D730)</f>
        <v>74.5</v>
      </c>
      <c r="E727" s="59">
        <f>SUM(E728:E730)</f>
        <v>64.5</v>
      </c>
      <c r="F727" s="59"/>
      <c r="G727" s="59">
        <f>SUM(G728:G730)</f>
        <v>10</v>
      </c>
    </row>
    <row r="728" spans="1:7" ht="12.75" customHeight="1" x14ac:dyDescent="0.2">
      <c r="A728" s="151"/>
      <c r="B728" s="14" t="s">
        <v>341</v>
      </c>
      <c r="C728" s="15"/>
      <c r="D728" s="70">
        <f>SUM(G728+E728)</f>
        <v>5</v>
      </c>
      <c r="E728" s="70">
        <v>5</v>
      </c>
      <c r="F728" s="16"/>
      <c r="G728" s="16"/>
    </row>
    <row r="729" spans="1:7" ht="12.75" customHeight="1" x14ac:dyDescent="0.2">
      <c r="A729" s="151"/>
      <c r="B729" s="14" t="s">
        <v>342</v>
      </c>
      <c r="C729" s="15"/>
      <c r="D729" s="70">
        <f>SUM(G729+E729)</f>
        <v>56</v>
      </c>
      <c r="E729" s="70">
        <v>56</v>
      </c>
      <c r="F729" s="16"/>
      <c r="G729" s="16"/>
    </row>
    <row r="730" spans="1:7" ht="12.75" customHeight="1" x14ac:dyDescent="0.2">
      <c r="A730" s="151"/>
      <c r="B730" s="14" t="s">
        <v>343</v>
      </c>
      <c r="C730" s="15"/>
      <c r="D730" s="70">
        <f>SUM(G730+E730)</f>
        <v>13.5</v>
      </c>
      <c r="E730" s="70">
        <v>3.5</v>
      </c>
      <c r="F730" s="16"/>
      <c r="G730" s="70">
        <v>10</v>
      </c>
    </row>
    <row r="731" spans="1:7" ht="15" customHeight="1" x14ac:dyDescent="0.2">
      <c r="A731" s="151"/>
      <c r="B731" s="8" t="s">
        <v>256</v>
      </c>
      <c r="C731" s="9"/>
      <c r="D731" s="59">
        <f>SUM(G731+E731)</f>
        <v>82.8</v>
      </c>
      <c r="E731" s="59">
        <v>70.8</v>
      </c>
      <c r="F731" s="59"/>
      <c r="G731" s="59">
        <v>12</v>
      </c>
    </row>
    <row r="732" spans="1:7" ht="16.5" customHeight="1" x14ac:dyDescent="0.2">
      <c r="A732" s="149" t="s">
        <v>257</v>
      </c>
      <c r="B732" s="149"/>
      <c r="C732" s="29"/>
      <c r="D732" s="67">
        <f>SUM(D733:D734)</f>
        <v>157.30000000000001</v>
      </c>
      <c r="E732" s="67">
        <f>SUM(E733:E734)</f>
        <v>135.30000000000001</v>
      </c>
      <c r="F732" s="30">
        <f>SUM(F733:F734)</f>
        <v>0</v>
      </c>
      <c r="G732" s="67">
        <f>SUM(G733:G734)</f>
        <v>22</v>
      </c>
    </row>
    <row r="733" spans="1:7" ht="15" customHeight="1" x14ac:dyDescent="0.2">
      <c r="A733" s="152"/>
      <c r="B733" s="11" t="s">
        <v>16</v>
      </c>
      <c r="C733" s="11"/>
      <c r="D733" s="57">
        <f>SUM(D727)</f>
        <v>74.5</v>
      </c>
      <c r="E733" s="57">
        <f>SUM(E727)</f>
        <v>64.5</v>
      </c>
      <c r="F733" s="57"/>
      <c r="G733" s="57">
        <f>SUM(G727)</f>
        <v>10</v>
      </c>
    </row>
    <row r="734" spans="1:7" ht="15" customHeight="1" x14ac:dyDescent="0.2">
      <c r="A734" s="152"/>
      <c r="B734" s="11" t="s">
        <v>256</v>
      </c>
      <c r="C734" s="11"/>
      <c r="D734" s="57">
        <f>SUM(D731)</f>
        <v>82.8</v>
      </c>
      <c r="E734" s="57">
        <f>SUM(E731)</f>
        <v>70.8</v>
      </c>
      <c r="F734" s="57"/>
      <c r="G734" s="57">
        <f>SUM(G731)</f>
        <v>12</v>
      </c>
    </row>
    <row r="735" spans="1:7" ht="18" customHeight="1" x14ac:dyDescent="0.2">
      <c r="A735" s="153" t="s">
        <v>258</v>
      </c>
      <c r="B735" s="153"/>
      <c r="C735" s="153"/>
      <c r="D735" s="153"/>
      <c r="E735" s="153"/>
      <c r="F735" s="153"/>
      <c r="G735" s="153"/>
    </row>
    <row r="736" spans="1:7" ht="15" customHeight="1" x14ac:dyDescent="0.25">
      <c r="A736" s="145" t="s">
        <v>13</v>
      </c>
      <c r="B736" s="4" t="s">
        <v>18</v>
      </c>
      <c r="C736" s="48"/>
      <c r="D736" s="93">
        <f>SUM(D737+D743)</f>
        <v>497.6</v>
      </c>
      <c r="E736" s="93">
        <f>SUM(E737+E743)</f>
        <v>454.5</v>
      </c>
      <c r="F736" s="43">
        <f>SUM(F737+F743)</f>
        <v>0</v>
      </c>
      <c r="G736" s="93">
        <f>SUM(G737+G743)</f>
        <v>43.1</v>
      </c>
    </row>
    <row r="737" spans="1:7" ht="15" customHeight="1" x14ac:dyDescent="0.2">
      <c r="A737" s="145"/>
      <c r="B737" s="8" t="s">
        <v>323</v>
      </c>
      <c r="C737" s="9"/>
      <c r="D737" s="59">
        <f>SUM(D738:D742)</f>
        <v>82.6</v>
      </c>
      <c r="E737" s="59">
        <f>SUM(E738:E742)</f>
        <v>39.5</v>
      </c>
      <c r="F737" s="59"/>
      <c r="G737" s="59">
        <f>SUM(G738:G742)</f>
        <v>43.1</v>
      </c>
    </row>
    <row r="738" spans="1:7" ht="12.75" customHeight="1" x14ac:dyDescent="0.2">
      <c r="A738" s="145"/>
      <c r="B738" s="53" t="s">
        <v>259</v>
      </c>
      <c r="C738" s="15" t="s">
        <v>35</v>
      </c>
      <c r="D738" s="70">
        <f t="shared" ref="D738:D743" si="11">SUM(G738+E738)</f>
        <v>20</v>
      </c>
      <c r="E738" s="70">
        <v>20</v>
      </c>
      <c r="F738" s="70"/>
      <c r="G738" s="70"/>
    </row>
    <row r="739" spans="1:7" ht="12.75" customHeight="1" x14ac:dyDescent="0.2">
      <c r="A739" s="145"/>
      <c r="B739" s="53" t="s">
        <v>344</v>
      </c>
      <c r="C739" s="15" t="s">
        <v>35</v>
      </c>
      <c r="D739" s="70">
        <f t="shared" si="11"/>
        <v>38</v>
      </c>
      <c r="E739" s="70">
        <v>0.4</v>
      </c>
      <c r="F739" s="70"/>
      <c r="G739" s="70">
        <v>37.6</v>
      </c>
    </row>
    <row r="740" spans="1:7" ht="25.5" x14ac:dyDescent="0.2">
      <c r="A740" s="145"/>
      <c r="B740" s="113" t="s">
        <v>345</v>
      </c>
      <c r="C740" s="15" t="s">
        <v>35</v>
      </c>
      <c r="D740" s="70">
        <f t="shared" si="11"/>
        <v>10</v>
      </c>
      <c r="E740" s="70">
        <v>10</v>
      </c>
      <c r="F740" s="70"/>
      <c r="G740" s="70"/>
    </row>
    <row r="741" spans="1:7" ht="12.75" customHeight="1" x14ac:dyDescent="0.2">
      <c r="A741" s="145"/>
      <c r="B741" s="14" t="s">
        <v>260</v>
      </c>
      <c r="C741" s="15" t="s">
        <v>42</v>
      </c>
      <c r="D741" s="70">
        <f t="shared" si="11"/>
        <v>7</v>
      </c>
      <c r="E741" s="70">
        <v>7</v>
      </c>
      <c r="F741" s="70"/>
      <c r="G741" s="70"/>
    </row>
    <row r="742" spans="1:7" ht="12.75" customHeight="1" x14ac:dyDescent="0.2">
      <c r="A742" s="145"/>
      <c r="B742" s="14" t="s">
        <v>261</v>
      </c>
      <c r="C742" s="15" t="s">
        <v>42</v>
      </c>
      <c r="D742" s="70">
        <f t="shared" si="11"/>
        <v>7.6</v>
      </c>
      <c r="E742" s="70">
        <v>2.1</v>
      </c>
      <c r="F742" s="70"/>
      <c r="G742" s="70">
        <v>5.5</v>
      </c>
    </row>
    <row r="743" spans="1:7" ht="15" customHeight="1" x14ac:dyDescent="0.2">
      <c r="A743" s="145"/>
      <c r="B743" s="8" t="s">
        <v>336</v>
      </c>
      <c r="C743" s="9" t="s">
        <v>35</v>
      </c>
      <c r="D743" s="59">
        <f t="shared" si="11"/>
        <v>415</v>
      </c>
      <c r="E743" s="59">
        <v>415</v>
      </c>
      <c r="F743" s="59"/>
      <c r="G743" s="70"/>
    </row>
    <row r="744" spans="1:7" ht="16.5" customHeight="1" x14ac:dyDescent="0.2">
      <c r="A744" s="149" t="s">
        <v>262</v>
      </c>
      <c r="B744" s="149"/>
      <c r="C744" s="29"/>
      <c r="D744" s="67">
        <f>SUM(D745:D746)</f>
        <v>497.6</v>
      </c>
      <c r="E744" s="67">
        <f>SUM(E745:E746)</f>
        <v>454.5</v>
      </c>
      <c r="F744" s="30">
        <f>SUM(F745:F746)</f>
        <v>0</v>
      </c>
      <c r="G744" s="67">
        <f>SUM(G745:G746)</f>
        <v>43.1</v>
      </c>
    </row>
    <row r="745" spans="1:7" ht="15" customHeight="1" x14ac:dyDescent="0.2">
      <c r="A745" s="148"/>
      <c r="B745" s="11" t="s">
        <v>16</v>
      </c>
      <c r="C745" s="11"/>
      <c r="D745" s="57">
        <f>SUM(D737)</f>
        <v>82.6</v>
      </c>
      <c r="E745" s="57">
        <f>SUM(E737)</f>
        <v>39.5</v>
      </c>
      <c r="F745" s="57"/>
      <c r="G745" s="57">
        <f>SUM(G737)</f>
        <v>43.1</v>
      </c>
    </row>
    <row r="746" spans="1:7" ht="15" customHeight="1" x14ac:dyDescent="0.2">
      <c r="A746" s="148"/>
      <c r="B746" s="11" t="s">
        <v>336</v>
      </c>
      <c r="C746" s="12"/>
      <c r="D746" s="57">
        <f>SUM(D743)</f>
        <v>415</v>
      </c>
      <c r="E746" s="57">
        <f>SUM(E743)</f>
        <v>415</v>
      </c>
      <c r="F746" s="57"/>
      <c r="G746" s="57"/>
    </row>
    <row r="747" spans="1:7" ht="18.75" customHeight="1" x14ac:dyDescent="0.2">
      <c r="A747" s="149" t="s">
        <v>263</v>
      </c>
      <c r="B747" s="149"/>
      <c r="C747" s="29"/>
      <c r="D747" s="67">
        <f>SUM(D748:D755)</f>
        <v>26927.900000000009</v>
      </c>
      <c r="E747" s="67">
        <f>SUM(E748:E755)</f>
        <v>25034.6</v>
      </c>
      <c r="F747" s="67">
        <f>SUM(F748:F755)</f>
        <v>12089.5</v>
      </c>
      <c r="G747" s="67">
        <f>SUM(G748:G755)</f>
        <v>1893.3000000000002</v>
      </c>
    </row>
    <row r="748" spans="1:7" ht="15" customHeight="1" x14ac:dyDescent="0.2">
      <c r="A748" s="148"/>
      <c r="B748" s="11" t="s">
        <v>16</v>
      </c>
      <c r="C748" s="11"/>
      <c r="D748" s="57">
        <f>SUM(D205+D410+D510+D511+D614+D708+D722+D733+D745+D512)</f>
        <v>14596.000000000002</v>
      </c>
      <c r="E748" s="57">
        <f>SUM(E205+E410+E510+E511+E614+E708+E722+E733+E745+E512)</f>
        <v>13819.099999999999</v>
      </c>
      <c r="F748" s="57">
        <f>SUM(F205+F410+F510+F511+F614+F708+F722+F733+F745+F512)</f>
        <v>6634.5999999999995</v>
      </c>
      <c r="G748" s="57">
        <f>SUM(G205+G410+G510+G511+G614+G708+G722+G733+G745+G512)</f>
        <v>776.9</v>
      </c>
    </row>
    <row r="749" spans="1:7" ht="15" customHeight="1" x14ac:dyDescent="0.2">
      <c r="A749" s="148"/>
      <c r="B749" s="11" t="s">
        <v>336</v>
      </c>
      <c r="C749" s="11"/>
      <c r="D749" s="57">
        <f>SUM(D206+D724+D746+D710+D615)</f>
        <v>4206.6000000000004</v>
      </c>
      <c r="E749" s="57">
        <f>SUM(E206+E724+E746+E710+E615)</f>
        <v>3476.5</v>
      </c>
      <c r="F749" s="57">
        <f>SUM(F206+F724+F746+F710+F615)</f>
        <v>1027</v>
      </c>
      <c r="G749" s="57">
        <f>SUM(G206+G724+G746+G710+G615)</f>
        <v>730.1</v>
      </c>
    </row>
    <row r="750" spans="1:7" ht="15" customHeight="1" x14ac:dyDescent="0.2">
      <c r="A750" s="148"/>
      <c r="B750" s="11" t="s">
        <v>146</v>
      </c>
      <c r="C750" s="11"/>
      <c r="D750" s="114">
        <f>SUM(D411+D709)</f>
        <v>985</v>
      </c>
      <c r="E750" s="57">
        <f>SUM(E411+E709)</f>
        <v>985</v>
      </c>
      <c r="F750" s="57">
        <f>SUM(F411+F709)</f>
        <v>128.69999999999999</v>
      </c>
      <c r="G750" s="57"/>
    </row>
    <row r="751" spans="1:7" ht="15" customHeight="1" x14ac:dyDescent="0.2">
      <c r="A751" s="148"/>
      <c r="B751" s="11" t="s">
        <v>19</v>
      </c>
      <c r="C751" s="11"/>
      <c r="D751" s="114">
        <f>SUM(D207+D412+D513+D711+D616)</f>
        <v>523.9</v>
      </c>
      <c r="E751" s="57">
        <f>SUM(E207+E412+E513+E711+E616)</f>
        <v>497.5</v>
      </c>
      <c r="F751" s="57">
        <f>SUM(F207+F412+F513+F711+F616)</f>
        <v>0.5</v>
      </c>
      <c r="G751" s="57">
        <f>SUM(G207+G412+G513+G711+G616)</f>
        <v>26.4</v>
      </c>
    </row>
    <row r="752" spans="1:7" ht="15" customHeight="1" x14ac:dyDescent="0.2">
      <c r="A752" s="148"/>
      <c r="B752" s="11" t="s">
        <v>145</v>
      </c>
      <c r="C752" s="11"/>
      <c r="D752" s="57">
        <f>SUM(D413+D414)</f>
        <v>6173.0000000000018</v>
      </c>
      <c r="E752" s="57">
        <f>SUM(E413+E414)</f>
        <v>6172.5000000000018</v>
      </c>
      <c r="F752" s="57">
        <f>SUM(F413+F414)</f>
        <v>4298.7000000000007</v>
      </c>
      <c r="G752" s="57">
        <f>SUM(G413+G414)</f>
        <v>0.5</v>
      </c>
    </row>
    <row r="753" spans="1:7" ht="15" customHeight="1" x14ac:dyDescent="0.2">
      <c r="A753" s="148"/>
      <c r="B753" s="11" t="s">
        <v>254</v>
      </c>
      <c r="C753" s="11"/>
      <c r="D753" s="114">
        <f>SUM(D723)</f>
        <v>13.2</v>
      </c>
      <c r="E753" s="57">
        <f>SUM(E723)</f>
        <v>13.2</v>
      </c>
      <c r="F753" s="57"/>
      <c r="G753" s="57"/>
    </row>
    <row r="754" spans="1:7" ht="15" customHeight="1" x14ac:dyDescent="0.2">
      <c r="A754" s="148"/>
      <c r="B754" s="11" t="s">
        <v>256</v>
      </c>
      <c r="C754" s="11"/>
      <c r="D754" s="114">
        <f>SUM(D734)</f>
        <v>82.8</v>
      </c>
      <c r="E754" s="57">
        <f>SUM(E734)</f>
        <v>70.8</v>
      </c>
      <c r="F754" s="57"/>
      <c r="G754" s="57">
        <f>SUM(G734)</f>
        <v>12</v>
      </c>
    </row>
    <row r="755" spans="1:7" ht="15" customHeight="1" x14ac:dyDescent="0.2">
      <c r="A755" s="148"/>
      <c r="B755" s="11" t="s">
        <v>144</v>
      </c>
      <c r="C755" s="56"/>
      <c r="D755" s="57">
        <f>SUM(D415)</f>
        <v>347.4</v>
      </c>
      <c r="E755" s="57"/>
      <c r="F755" s="57"/>
      <c r="G755" s="57">
        <f>SUM(G415)</f>
        <v>347.4</v>
      </c>
    </row>
    <row r="757" spans="1:7" x14ac:dyDescent="0.2">
      <c r="A757" s="150" t="s">
        <v>264</v>
      </c>
      <c r="B757" s="150"/>
      <c r="C757" s="150"/>
      <c r="D757" s="150"/>
      <c r="E757" s="150"/>
      <c r="F757" s="150"/>
      <c r="G757" s="150"/>
    </row>
  </sheetData>
  <sheetProtection selectLockedCells="1" selectUnlockedCells="1"/>
  <mergeCells count="168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G13"/>
    <mergeCell ref="A14:A15"/>
    <mergeCell ref="A16:A19"/>
    <mergeCell ref="A20:A39"/>
    <mergeCell ref="A40:A46"/>
    <mergeCell ref="A47:A53"/>
    <mergeCell ref="A54:A56"/>
    <mergeCell ref="A57:A59"/>
    <mergeCell ref="A60:A62"/>
    <mergeCell ref="A63:A70"/>
    <mergeCell ref="A71:A75"/>
    <mergeCell ref="A76:A89"/>
    <mergeCell ref="A90:A92"/>
    <mergeCell ref="A93:A95"/>
    <mergeCell ref="A96:A99"/>
    <mergeCell ref="A100:A103"/>
    <mergeCell ref="A104:A107"/>
    <mergeCell ref="A108:A111"/>
    <mergeCell ref="A150:A153"/>
    <mergeCell ref="A112:A115"/>
    <mergeCell ref="A116:A119"/>
    <mergeCell ref="A120:A123"/>
    <mergeCell ref="A124:A127"/>
    <mergeCell ref="A128:A131"/>
    <mergeCell ref="A154:A157"/>
    <mergeCell ref="A158:A161"/>
    <mergeCell ref="A162:A164"/>
    <mergeCell ref="A165:A167"/>
    <mergeCell ref="A168:A170"/>
    <mergeCell ref="A132:A134"/>
    <mergeCell ref="A135:A137"/>
    <mergeCell ref="A138:A141"/>
    <mergeCell ref="A142:A145"/>
    <mergeCell ref="A146:A149"/>
    <mergeCell ref="N204:N205"/>
    <mergeCell ref="A205:A207"/>
    <mergeCell ref="A208:G208"/>
    <mergeCell ref="A171:A173"/>
    <mergeCell ref="A174:A176"/>
    <mergeCell ref="A177:A179"/>
    <mergeCell ref="A180:A182"/>
    <mergeCell ref="A183:A185"/>
    <mergeCell ref="A189:A191"/>
    <mergeCell ref="A186:A188"/>
    <mergeCell ref="A222:A228"/>
    <mergeCell ref="A229:A234"/>
    <mergeCell ref="A235:A241"/>
    <mergeCell ref="A242:A247"/>
    <mergeCell ref="A248:A254"/>
    <mergeCell ref="A192:A201"/>
    <mergeCell ref="A202:A203"/>
    <mergeCell ref="A204:B204"/>
    <mergeCell ref="A255:A260"/>
    <mergeCell ref="A261:A266"/>
    <mergeCell ref="A267:A273"/>
    <mergeCell ref="A274:A279"/>
    <mergeCell ref="A280:A286"/>
    <mergeCell ref="A287:A292"/>
    <mergeCell ref="A293:A299"/>
    <mergeCell ref="A300:A306"/>
    <mergeCell ref="A307:A312"/>
    <mergeCell ref="A313:A319"/>
    <mergeCell ref="A320:A326"/>
    <mergeCell ref="A327:A333"/>
    <mergeCell ref="A334:A340"/>
    <mergeCell ref="A341:A347"/>
    <mergeCell ref="A348:A353"/>
    <mergeCell ref="A354:A359"/>
    <mergeCell ref="A416:G416"/>
    <mergeCell ref="A360:A363"/>
    <mergeCell ref="A364:A367"/>
    <mergeCell ref="A368:A371"/>
    <mergeCell ref="A372:A375"/>
    <mergeCell ref="A376:A379"/>
    <mergeCell ref="A380:A383"/>
    <mergeCell ref="A417:A425"/>
    <mergeCell ref="A426:A431"/>
    <mergeCell ref="A432:A436"/>
    <mergeCell ref="A437:A442"/>
    <mergeCell ref="A443:A448"/>
    <mergeCell ref="A384:A386"/>
    <mergeCell ref="A387:A391"/>
    <mergeCell ref="A392:A394"/>
    <mergeCell ref="A409:B409"/>
    <mergeCell ref="A410:A415"/>
    <mergeCell ref="A449:A454"/>
    <mergeCell ref="A455:A459"/>
    <mergeCell ref="A460:A464"/>
    <mergeCell ref="A465:A469"/>
    <mergeCell ref="A470:A474"/>
    <mergeCell ref="A475:A479"/>
    <mergeCell ref="A480:A484"/>
    <mergeCell ref="A485:A489"/>
    <mergeCell ref="A490:A495"/>
    <mergeCell ref="A496:A502"/>
    <mergeCell ref="A509:B509"/>
    <mergeCell ref="A503:A504"/>
    <mergeCell ref="A505:A506"/>
    <mergeCell ref="A510:A513"/>
    <mergeCell ref="A514:G514"/>
    <mergeCell ref="A526:A528"/>
    <mergeCell ref="A529:A534"/>
    <mergeCell ref="A535:A537"/>
    <mergeCell ref="A518:A525"/>
    <mergeCell ref="A515:A517"/>
    <mergeCell ref="A538:A544"/>
    <mergeCell ref="A545:A550"/>
    <mergeCell ref="A551:A555"/>
    <mergeCell ref="A556:A561"/>
    <mergeCell ref="A562:A566"/>
    <mergeCell ref="A567:A571"/>
    <mergeCell ref="A572:A576"/>
    <mergeCell ref="A577:A582"/>
    <mergeCell ref="A583:A588"/>
    <mergeCell ref="A589:A593"/>
    <mergeCell ref="A594:A599"/>
    <mergeCell ref="A600:A606"/>
    <mergeCell ref="A607:A612"/>
    <mergeCell ref="A613:B613"/>
    <mergeCell ref="A614:A616"/>
    <mergeCell ref="A617:G617"/>
    <mergeCell ref="A618:A621"/>
    <mergeCell ref="A622:A630"/>
    <mergeCell ref="A631:A648"/>
    <mergeCell ref="A649:A652"/>
    <mergeCell ref="A653:A656"/>
    <mergeCell ref="A657:A660"/>
    <mergeCell ref="A661:A664"/>
    <mergeCell ref="A665:A668"/>
    <mergeCell ref="A669:A672"/>
    <mergeCell ref="A673:A676"/>
    <mergeCell ref="A677:A680"/>
    <mergeCell ref="A681:A684"/>
    <mergeCell ref="A685:A688"/>
    <mergeCell ref="A689:A692"/>
    <mergeCell ref="A693:A696"/>
    <mergeCell ref="A697:A700"/>
    <mergeCell ref="A704:A706"/>
    <mergeCell ref="A707:B707"/>
    <mergeCell ref="A708:A711"/>
    <mergeCell ref="A701:A703"/>
    <mergeCell ref="A736:A743"/>
    <mergeCell ref="A744:B744"/>
    <mergeCell ref="A712:G712"/>
    <mergeCell ref="A713:A715"/>
    <mergeCell ref="A716:A720"/>
    <mergeCell ref="A721:B721"/>
    <mergeCell ref="A722:A724"/>
    <mergeCell ref="A725:G725"/>
    <mergeCell ref="A395:A396"/>
    <mergeCell ref="A209:A221"/>
    <mergeCell ref="A745:A746"/>
    <mergeCell ref="A747:B747"/>
    <mergeCell ref="A748:A755"/>
    <mergeCell ref="A757:G757"/>
    <mergeCell ref="A726:A731"/>
    <mergeCell ref="A732:B732"/>
    <mergeCell ref="A733:A734"/>
    <mergeCell ref="A735:G735"/>
  </mergeCells>
  <pageMargins left="0.6692913385826772" right="7.874015748031496E-2" top="0.27" bottom="0.19685039370078741" header="0.44" footer="0.19685039370078741"/>
  <pageSetup scale="89" firstPageNumber="0" orientation="portrait" horizontalDpi="300" verticalDpi="300" r:id="rId1"/>
  <headerFooter alignWithMargins="0"/>
  <rowBreaks count="10" manualBreakCount="10">
    <brk id="56" max="16383" man="1"/>
    <brk id="239" max="13" man="1"/>
    <brk id="303" max="16383" man="1"/>
    <brk id="367" max="16383" man="1"/>
    <brk id="429" max="13" man="1"/>
    <brk id="492" max="16383" man="1"/>
    <brk id="555" max="16383" man="1"/>
    <brk id="616" max="16383" man="1"/>
    <brk id="660" max="16383" man="1"/>
    <brk id="7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pane xSplit="1" ySplit="13" topLeftCell="B116" activePane="bottomRight" state="frozen"/>
      <selection pane="topRight" activeCell="B1" sqref="B1"/>
      <selection pane="bottomLeft" activeCell="A23" sqref="A23"/>
      <selection pane="bottomRight" activeCell="D3" sqref="D3"/>
    </sheetView>
  </sheetViews>
  <sheetFormatPr defaultRowHeight="12.75" x14ac:dyDescent="0.2"/>
  <cols>
    <col min="1" max="1" width="5.28515625" customWidth="1"/>
    <col min="2" max="2" width="44.42578125" customWidth="1"/>
    <col min="3" max="3" width="10" customWidth="1"/>
    <col min="5" max="5" width="9.570312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378</v>
      </c>
      <c r="E3" s="1"/>
      <c r="F3" s="1"/>
      <c r="G3" s="1"/>
    </row>
    <row r="4" spans="1:7" ht="15.75" x14ac:dyDescent="0.25">
      <c r="A4" s="1"/>
      <c r="B4" s="1"/>
      <c r="C4" s="1"/>
      <c r="D4" s="1" t="s">
        <v>360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0" customHeight="1" x14ac:dyDescent="0.25">
      <c r="A7" s="194" t="s">
        <v>361</v>
      </c>
      <c r="B7" s="194"/>
      <c r="C7" s="194"/>
      <c r="D7" s="194"/>
      <c r="E7" s="194"/>
      <c r="F7" s="194"/>
      <c r="G7" s="194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82" t="s">
        <v>287</v>
      </c>
      <c r="G9" s="182"/>
    </row>
    <row r="10" spans="1:7" ht="12.75" customHeight="1" x14ac:dyDescent="0.2">
      <c r="A10" s="183" t="s">
        <v>3</v>
      </c>
      <c r="B10" s="184" t="s">
        <v>4</v>
      </c>
      <c r="C10" s="183" t="s">
        <v>5</v>
      </c>
      <c r="D10" s="184" t="s">
        <v>6</v>
      </c>
      <c r="E10" s="184" t="s">
        <v>7</v>
      </c>
      <c r="F10" s="184"/>
      <c r="G10" s="184"/>
    </row>
    <row r="11" spans="1:7" ht="14.25" x14ac:dyDescent="0.2">
      <c r="A11" s="183"/>
      <c r="B11" s="184"/>
      <c r="C11" s="183"/>
      <c r="D11" s="184"/>
      <c r="E11" s="184" t="s">
        <v>8</v>
      </c>
      <c r="F11" s="184"/>
      <c r="G11" s="184" t="s">
        <v>9</v>
      </c>
    </row>
    <row r="12" spans="1:7" ht="57" x14ac:dyDescent="0.2">
      <c r="A12" s="183"/>
      <c r="B12" s="184"/>
      <c r="C12" s="183"/>
      <c r="D12" s="184"/>
      <c r="E12" s="3" t="s">
        <v>10</v>
      </c>
      <c r="F12" s="2" t="s">
        <v>11</v>
      </c>
      <c r="G12" s="184"/>
    </row>
    <row r="13" spans="1:7" ht="18" customHeight="1" x14ac:dyDescent="0.2">
      <c r="A13" s="153" t="s">
        <v>12</v>
      </c>
      <c r="B13" s="153"/>
      <c r="C13" s="153"/>
      <c r="D13" s="153"/>
      <c r="E13" s="153"/>
      <c r="F13" s="153"/>
      <c r="G13" s="153"/>
    </row>
    <row r="14" spans="1:7" s="7" customFormat="1" ht="15" customHeight="1" x14ac:dyDescent="0.2">
      <c r="A14" s="193" t="s">
        <v>13</v>
      </c>
      <c r="B14" s="60" t="s">
        <v>18</v>
      </c>
      <c r="C14" s="58" t="s">
        <v>15</v>
      </c>
      <c r="D14" s="63">
        <f>SUM(G14+E14)</f>
        <v>713.09999999999991</v>
      </c>
      <c r="E14" s="63">
        <f>SUM(E15:E16)</f>
        <v>10.8</v>
      </c>
      <c r="F14" s="61">
        <f>SUM(F15:F16)</f>
        <v>0</v>
      </c>
      <c r="G14" s="63">
        <f>SUM(G15:G16)</f>
        <v>702.3</v>
      </c>
    </row>
    <row r="15" spans="1:7" s="7" customFormat="1" ht="12.75" customHeight="1" x14ac:dyDescent="0.2">
      <c r="A15" s="193"/>
      <c r="B15" s="72" t="s">
        <v>293</v>
      </c>
      <c r="C15" s="9"/>
      <c r="D15" s="59">
        <f>SUM(G15+E15)</f>
        <v>702.3</v>
      </c>
      <c r="E15" s="59"/>
      <c r="F15" s="10"/>
      <c r="G15" s="59">
        <v>702.3</v>
      </c>
    </row>
    <row r="16" spans="1:7" s="7" customFormat="1" ht="12.75" customHeight="1" x14ac:dyDescent="0.2">
      <c r="A16" s="193"/>
      <c r="B16" s="72" t="s">
        <v>266</v>
      </c>
      <c r="C16" s="9"/>
      <c r="D16" s="59">
        <v>10.8</v>
      </c>
      <c r="E16" s="8">
        <v>10.8</v>
      </c>
      <c r="F16" s="10"/>
      <c r="G16" s="59"/>
    </row>
    <row r="17" spans="1:7" s="7" customFormat="1" ht="16.5" customHeight="1" x14ac:dyDescent="0.2">
      <c r="A17" s="149" t="s">
        <v>137</v>
      </c>
      <c r="B17" s="149"/>
      <c r="C17" s="29"/>
      <c r="D17" s="67">
        <f>SUM(G17+E17)</f>
        <v>713.09999999999991</v>
      </c>
      <c r="E17" s="67">
        <f>SUM(E18:E19)</f>
        <v>10.8</v>
      </c>
      <c r="F17" s="30">
        <f>SUM(F18:F19)</f>
        <v>0</v>
      </c>
      <c r="G17" s="67">
        <f>SUM(G18:G19)</f>
        <v>702.3</v>
      </c>
    </row>
    <row r="18" spans="1:7" s="7" customFormat="1" ht="13.5" customHeight="1" x14ac:dyDescent="0.2">
      <c r="A18" s="155"/>
      <c r="B18" s="11" t="s">
        <v>292</v>
      </c>
      <c r="C18" s="11"/>
      <c r="D18" s="57">
        <f>SUM(G18+E18)</f>
        <v>702.3</v>
      </c>
      <c r="E18" s="13"/>
      <c r="F18" s="13"/>
      <c r="G18" s="57">
        <f>SUM(G14)</f>
        <v>702.3</v>
      </c>
    </row>
    <row r="19" spans="1:7" s="7" customFormat="1" ht="13.5" customHeight="1" x14ac:dyDescent="0.2">
      <c r="A19" s="155"/>
      <c r="B19" s="11" t="s">
        <v>266</v>
      </c>
      <c r="C19" s="11"/>
      <c r="D19" s="57">
        <f>SUM(D16)</f>
        <v>10.8</v>
      </c>
      <c r="E19" s="57">
        <f>SUM(E16)</f>
        <v>10.8</v>
      </c>
      <c r="F19" s="13"/>
      <c r="G19" s="13"/>
    </row>
    <row r="20" spans="1:7" ht="18" customHeight="1" x14ac:dyDescent="0.2">
      <c r="A20" s="153" t="s">
        <v>138</v>
      </c>
      <c r="B20" s="153"/>
      <c r="C20" s="153"/>
      <c r="D20" s="153"/>
      <c r="E20" s="153"/>
      <c r="F20" s="153"/>
      <c r="G20" s="153"/>
    </row>
    <row r="21" spans="1:7" ht="15" customHeight="1" x14ac:dyDescent="0.2">
      <c r="A21" s="154" t="s">
        <v>13</v>
      </c>
      <c r="B21" s="11" t="s">
        <v>294</v>
      </c>
      <c r="C21" s="12" t="s">
        <v>44</v>
      </c>
      <c r="D21" s="63">
        <f>SUM(D22:D22)</f>
        <v>0.6</v>
      </c>
      <c r="E21" s="63">
        <f>SUM(E22:E22)</f>
        <v>0.6</v>
      </c>
      <c r="F21" s="61"/>
      <c r="G21" s="61"/>
    </row>
    <row r="22" spans="1:7" ht="12.75" customHeight="1" x14ac:dyDescent="0.2">
      <c r="A22" s="154"/>
      <c r="B22" s="72" t="s">
        <v>266</v>
      </c>
      <c r="C22" s="9"/>
      <c r="D22" s="59">
        <f>SUM(G22+E22)</f>
        <v>0.6</v>
      </c>
      <c r="E22" s="59">
        <v>0.6</v>
      </c>
      <c r="F22" s="59"/>
      <c r="G22" s="59"/>
    </row>
    <row r="23" spans="1:7" ht="15" customHeight="1" x14ac:dyDescent="0.2">
      <c r="A23" s="154" t="s">
        <v>17</v>
      </c>
      <c r="B23" s="66" t="s">
        <v>295</v>
      </c>
      <c r="C23" s="12" t="s">
        <v>44</v>
      </c>
      <c r="D23" s="63">
        <f>SUM(D24:D24)</f>
        <v>1.5</v>
      </c>
      <c r="E23" s="63">
        <f>SUM(E24:E24)</f>
        <v>1.5</v>
      </c>
      <c r="F23" s="61"/>
      <c r="G23" s="61"/>
    </row>
    <row r="24" spans="1:7" ht="12.75" customHeight="1" x14ac:dyDescent="0.2">
      <c r="A24" s="154"/>
      <c r="B24" s="72" t="s">
        <v>266</v>
      </c>
      <c r="C24" s="9"/>
      <c r="D24" s="59">
        <f>SUM(G24+E24)</f>
        <v>1.5</v>
      </c>
      <c r="E24" s="59">
        <v>1.5</v>
      </c>
      <c r="F24" s="59"/>
      <c r="G24" s="59"/>
    </row>
    <row r="25" spans="1:7" ht="15" customHeight="1" x14ac:dyDescent="0.2">
      <c r="A25" s="154" t="s">
        <v>56</v>
      </c>
      <c r="B25" s="66" t="s">
        <v>347</v>
      </c>
      <c r="C25" s="12" t="s">
        <v>44</v>
      </c>
      <c r="D25" s="57">
        <f>SUM(D26:D26)</f>
        <v>5</v>
      </c>
      <c r="E25" s="63">
        <f>SUM(E26:E26)</f>
        <v>5</v>
      </c>
      <c r="F25" s="13"/>
      <c r="G25" s="13"/>
    </row>
    <row r="26" spans="1:7" ht="12.75" customHeight="1" x14ac:dyDescent="0.2">
      <c r="A26" s="154"/>
      <c r="B26" s="72" t="s">
        <v>296</v>
      </c>
      <c r="C26" s="9"/>
      <c r="D26" s="59">
        <f>SUM(G26+E26)</f>
        <v>5</v>
      </c>
      <c r="E26" s="59">
        <v>5</v>
      </c>
      <c r="F26" s="59"/>
      <c r="G26" s="59"/>
    </row>
    <row r="27" spans="1:7" ht="15" customHeight="1" x14ac:dyDescent="0.2">
      <c r="A27" s="154" t="s">
        <v>70</v>
      </c>
      <c r="B27" s="66" t="s">
        <v>297</v>
      </c>
      <c r="C27" s="12" t="s">
        <v>44</v>
      </c>
      <c r="D27" s="57">
        <f>SUM(D28:D28)</f>
        <v>1.2</v>
      </c>
      <c r="E27" s="57">
        <f>SUM(E28:E28)</f>
        <v>1.2</v>
      </c>
      <c r="F27" s="13"/>
      <c r="G27" s="13"/>
    </row>
    <row r="28" spans="1:7" x14ac:dyDescent="0.2">
      <c r="A28" s="154"/>
      <c r="B28" s="72" t="s">
        <v>266</v>
      </c>
      <c r="C28" s="9"/>
      <c r="D28" s="59">
        <f>SUM(G28+E28)</f>
        <v>1.2</v>
      </c>
      <c r="E28" s="59">
        <v>1.2</v>
      </c>
      <c r="F28" s="10"/>
      <c r="G28" s="10"/>
    </row>
    <row r="29" spans="1:7" ht="15" customHeight="1" x14ac:dyDescent="0.2">
      <c r="A29" s="154" t="s">
        <v>73</v>
      </c>
      <c r="B29" s="66" t="s">
        <v>298</v>
      </c>
      <c r="C29" s="12" t="s">
        <v>44</v>
      </c>
      <c r="D29" s="57">
        <f>SUM(D30:D30)</f>
        <v>0.4</v>
      </c>
      <c r="E29" s="57">
        <f>SUM(E30:E30)</f>
        <v>0.4</v>
      </c>
      <c r="F29" s="13"/>
      <c r="G29" s="13"/>
    </row>
    <row r="30" spans="1:7" x14ac:dyDescent="0.2">
      <c r="A30" s="154"/>
      <c r="B30" s="72" t="s">
        <v>266</v>
      </c>
      <c r="C30" s="9"/>
      <c r="D30" s="59">
        <f>SUM(G30+E30)</f>
        <v>0.4</v>
      </c>
      <c r="E30" s="59">
        <v>0.4</v>
      </c>
      <c r="F30" s="10"/>
      <c r="G30" s="10"/>
    </row>
    <row r="31" spans="1:7" ht="15" customHeight="1" x14ac:dyDescent="0.2">
      <c r="A31" s="154" t="s">
        <v>75</v>
      </c>
      <c r="B31" s="11" t="s">
        <v>318</v>
      </c>
      <c r="C31" s="12" t="s">
        <v>44</v>
      </c>
      <c r="D31" s="57">
        <f>SUM(D32:D32)</f>
        <v>0.8</v>
      </c>
      <c r="E31" s="57">
        <f>SUM(E32:E32)</f>
        <v>0.8</v>
      </c>
      <c r="F31" s="57"/>
      <c r="G31" s="57"/>
    </row>
    <row r="32" spans="1:7" x14ac:dyDescent="0.2">
      <c r="A32" s="154"/>
      <c r="B32" s="72" t="s">
        <v>266</v>
      </c>
      <c r="C32" s="9"/>
      <c r="D32" s="59">
        <f>SUM(G32+E32)</f>
        <v>0.8</v>
      </c>
      <c r="E32" s="59">
        <v>0.8</v>
      </c>
      <c r="F32" s="10"/>
      <c r="G32" s="10"/>
    </row>
    <row r="33" spans="1:7" ht="15" customHeight="1" x14ac:dyDescent="0.2">
      <c r="A33" s="154" t="s">
        <v>124</v>
      </c>
      <c r="B33" s="11" t="s">
        <v>299</v>
      </c>
      <c r="C33" s="12" t="s">
        <v>44</v>
      </c>
      <c r="D33" s="57">
        <f>SUM(D34:D34)</f>
        <v>0.2</v>
      </c>
      <c r="E33" s="57">
        <f>SUM(E34:E34)</f>
        <v>0.2</v>
      </c>
      <c r="F33" s="13"/>
      <c r="G33" s="13"/>
    </row>
    <row r="34" spans="1:7" x14ac:dyDescent="0.2">
      <c r="A34" s="154"/>
      <c r="B34" s="72" t="s">
        <v>266</v>
      </c>
      <c r="C34" s="9"/>
      <c r="D34" s="59">
        <f>SUM(G34+E34)</f>
        <v>0.2</v>
      </c>
      <c r="E34" s="59">
        <v>0.2</v>
      </c>
      <c r="F34" s="10"/>
      <c r="G34" s="10"/>
    </row>
    <row r="35" spans="1:7" ht="15" customHeight="1" x14ac:dyDescent="0.2">
      <c r="A35" s="154" t="s">
        <v>135</v>
      </c>
      <c r="B35" s="11" t="s">
        <v>107</v>
      </c>
      <c r="C35" s="12" t="s">
        <v>44</v>
      </c>
      <c r="D35" s="57">
        <f>SUM(D36:D36)</f>
        <v>0.2</v>
      </c>
      <c r="E35" s="57">
        <f>SUM(E36:E36)</f>
        <v>0.2</v>
      </c>
      <c r="F35" s="13"/>
      <c r="G35" s="13"/>
    </row>
    <row r="36" spans="1:7" x14ac:dyDescent="0.2">
      <c r="A36" s="154"/>
      <c r="B36" s="72" t="s">
        <v>266</v>
      </c>
      <c r="C36" s="9"/>
      <c r="D36" s="59">
        <f>SUM(G36+E36)</f>
        <v>0.2</v>
      </c>
      <c r="E36" s="59">
        <v>0.2</v>
      </c>
      <c r="F36" s="59"/>
      <c r="G36" s="59"/>
    </row>
    <row r="37" spans="1:7" ht="15" customHeight="1" x14ac:dyDescent="0.2">
      <c r="A37" s="154" t="s">
        <v>267</v>
      </c>
      <c r="B37" s="11" t="s">
        <v>300</v>
      </c>
      <c r="C37" s="12" t="s">
        <v>44</v>
      </c>
      <c r="D37" s="57">
        <f>SUM(D38:D38)</f>
        <v>0.9</v>
      </c>
      <c r="E37" s="57">
        <f>SUM(E38:E38)</f>
        <v>0.9</v>
      </c>
      <c r="F37" s="13"/>
      <c r="G37" s="13"/>
    </row>
    <row r="38" spans="1:7" ht="12.75" customHeight="1" x14ac:dyDescent="0.2">
      <c r="A38" s="154"/>
      <c r="B38" s="72" t="s">
        <v>266</v>
      </c>
      <c r="C38" s="9"/>
      <c r="D38" s="59">
        <f>SUM(G38+E38)</f>
        <v>0.9</v>
      </c>
      <c r="E38" s="59">
        <v>0.9</v>
      </c>
      <c r="F38" s="62"/>
      <c r="G38" s="62"/>
    </row>
    <row r="39" spans="1:7" ht="15" customHeight="1" x14ac:dyDescent="0.2">
      <c r="A39" s="154" t="s">
        <v>268</v>
      </c>
      <c r="B39" s="11" t="s">
        <v>301</v>
      </c>
      <c r="C39" s="12" t="s">
        <v>44</v>
      </c>
      <c r="D39" s="57">
        <f>SUM(D40:D40)</f>
        <v>1.3</v>
      </c>
      <c r="E39" s="57">
        <f>SUM(E40:E40)</f>
        <v>1.3</v>
      </c>
      <c r="F39" s="13"/>
      <c r="G39" s="13"/>
    </row>
    <row r="40" spans="1:7" x14ac:dyDescent="0.2">
      <c r="A40" s="154"/>
      <c r="B40" s="72" t="s">
        <v>266</v>
      </c>
      <c r="C40" s="9"/>
      <c r="D40" s="59">
        <f>SUM(G40+E40)</f>
        <v>1.3</v>
      </c>
      <c r="E40" s="59">
        <v>1.3</v>
      </c>
      <c r="F40" s="59"/>
      <c r="G40" s="59"/>
    </row>
    <row r="41" spans="1:7" ht="15" customHeight="1" x14ac:dyDescent="0.2">
      <c r="A41" s="154" t="s">
        <v>269</v>
      </c>
      <c r="B41" s="11" t="s">
        <v>302</v>
      </c>
      <c r="C41" s="12" t="s">
        <v>44</v>
      </c>
      <c r="D41" s="57">
        <f>SUM(D42:D42)</f>
        <v>2</v>
      </c>
      <c r="E41" s="57">
        <f>SUM(E42:E42)</f>
        <v>2</v>
      </c>
      <c r="F41" s="13"/>
      <c r="G41" s="13"/>
    </row>
    <row r="42" spans="1:7" x14ac:dyDescent="0.2">
      <c r="A42" s="154"/>
      <c r="B42" s="72" t="s">
        <v>266</v>
      </c>
      <c r="C42" s="9"/>
      <c r="D42" s="59">
        <f>SUM(G42+E42)</f>
        <v>2</v>
      </c>
      <c r="E42" s="59">
        <v>2</v>
      </c>
      <c r="F42" s="59"/>
      <c r="G42" s="59"/>
    </row>
    <row r="43" spans="1:7" ht="15" customHeight="1" x14ac:dyDescent="0.2">
      <c r="A43" s="154" t="s">
        <v>270</v>
      </c>
      <c r="B43" s="11" t="s">
        <v>303</v>
      </c>
      <c r="C43" s="12" t="s">
        <v>44</v>
      </c>
      <c r="D43" s="57">
        <f>SUM(D44:D44)</f>
        <v>5.6</v>
      </c>
      <c r="E43" s="57">
        <f>SUM(E44:E44)</f>
        <v>5.6</v>
      </c>
      <c r="F43" s="13"/>
      <c r="G43" s="13"/>
    </row>
    <row r="44" spans="1:7" x14ac:dyDescent="0.2">
      <c r="A44" s="154"/>
      <c r="B44" s="72" t="s">
        <v>266</v>
      </c>
      <c r="C44" s="9"/>
      <c r="D44" s="59">
        <f>SUM(G44+E44)</f>
        <v>5.6</v>
      </c>
      <c r="E44" s="59">
        <v>5.6</v>
      </c>
      <c r="F44" s="59"/>
      <c r="G44" s="59"/>
    </row>
    <row r="45" spans="1:7" ht="15" customHeight="1" x14ac:dyDescent="0.2">
      <c r="A45" s="154" t="s">
        <v>271</v>
      </c>
      <c r="B45" s="11" t="s">
        <v>304</v>
      </c>
      <c r="C45" s="12" t="s">
        <v>44</v>
      </c>
      <c r="D45" s="57">
        <f>SUM(D46:D46)</f>
        <v>4.7</v>
      </c>
      <c r="E45" s="57">
        <f>SUM(E46:E46)</f>
        <v>4.7</v>
      </c>
      <c r="F45" s="13"/>
      <c r="G45" s="13"/>
    </row>
    <row r="46" spans="1:7" s="74" customFormat="1" x14ac:dyDescent="0.2">
      <c r="A46" s="154"/>
      <c r="B46" s="72" t="s">
        <v>266</v>
      </c>
      <c r="C46" s="9"/>
      <c r="D46" s="75">
        <f>SUM(G46+E46)</f>
        <v>4.7</v>
      </c>
      <c r="E46" s="75">
        <v>4.7</v>
      </c>
      <c r="F46" s="73"/>
      <c r="G46" s="73"/>
    </row>
    <row r="47" spans="1:7" ht="15" customHeight="1" x14ac:dyDescent="0.2">
      <c r="A47" s="154" t="s">
        <v>272</v>
      </c>
      <c r="B47" s="11" t="s">
        <v>114</v>
      </c>
      <c r="C47" s="12" t="s">
        <v>44</v>
      </c>
      <c r="D47" s="57">
        <f>SUM(D48:D48)</f>
        <v>1</v>
      </c>
      <c r="E47" s="57">
        <f>SUM(E48:E48)</f>
        <v>1</v>
      </c>
      <c r="F47" s="13"/>
      <c r="G47" s="13"/>
    </row>
    <row r="48" spans="1:7" x14ac:dyDescent="0.2">
      <c r="A48" s="154"/>
      <c r="B48" s="72" t="s">
        <v>266</v>
      </c>
      <c r="C48" s="9"/>
      <c r="D48" s="59">
        <f>SUM(G48+E48)</f>
        <v>1</v>
      </c>
      <c r="E48" s="59">
        <v>1</v>
      </c>
      <c r="F48" s="59"/>
      <c r="G48" s="59"/>
    </row>
    <row r="49" spans="1:7" ht="15" customHeight="1" x14ac:dyDescent="0.2">
      <c r="A49" s="154" t="s">
        <v>273</v>
      </c>
      <c r="B49" s="11" t="s">
        <v>162</v>
      </c>
      <c r="C49" s="12" t="s">
        <v>44</v>
      </c>
      <c r="D49" s="57">
        <f>SUM(D50:D51)</f>
        <v>149.69999999999999</v>
      </c>
      <c r="E49" s="57">
        <f>SUM(E50:E51)</f>
        <v>4.7</v>
      </c>
      <c r="F49" s="57"/>
      <c r="G49" s="57">
        <f>SUM(G50:G51)</f>
        <v>145</v>
      </c>
    </row>
    <row r="50" spans="1:7" ht="12.75" customHeight="1" x14ac:dyDescent="0.2">
      <c r="A50" s="154"/>
      <c r="B50" s="8" t="s">
        <v>292</v>
      </c>
      <c r="C50" s="9"/>
      <c r="D50" s="59">
        <f>SUM(G50+E50)</f>
        <v>145</v>
      </c>
      <c r="E50" s="59"/>
      <c r="F50" s="57"/>
      <c r="G50" s="59">
        <v>145</v>
      </c>
    </row>
    <row r="51" spans="1:7" x14ac:dyDescent="0.2">
      <c r="A51" s="154"/>
      <c r="B51" s="72" t="s">
        <v>266</v>
      </c>
      <c r="C51" s="9"/>
      <c r="D51" s="59">
        <f>SUM(G51+E51)</f>
        <v>4.7</v>
      </c>
      <c r="E51" s="59">
        <v>4.7</v>
      </c>
      <c r="F51" s="59"/>
      <c r="G51" s="59"/>
    </row>
    <row r="52" spans="1:7" ht="15" customHeight="1" x14ac:dyDescent="0.2">
      <c r="A52" s="154" t="s">
        <v>274</v>
      </c>
      <c r="B52" s="11" t="s">
        <v>306</v>
      </c>
      <c r="C52" s="12" t="s">
        <v>44</v>
      </c>
      <c r="D52" s="57">
        <f>SUM(D53:D53)</f>
        <v>2.4</v>
      </c>
      <c r="E52" s="57">
        <f>SUM(E53:E53)</f>
        <v>2.4</v>
      </c>
      <c r="F52" s="13"/>
      <c r="G52" s="13"/>
    </row>
    <row r="53" spans="1:7" x14ac:dyDescent="0.2">
      <c r="A53" s="154"/>
      <c r="B53" s="72" t="s">
        <v>266</v>
      </c>
      <c r="C53" s="9"/>
      <c r="D53" s="59">
        <f>SUM(G53+E53)</f>
        <v>2.4</v>
      </c>
      <c r="E53" s="59">
        <v>2.4</v>
      </c>
      <c r="F53" s="59"/>
      <c r="G53" s="59"/>
    </row>
    <row r="54" spans="1:7" ht="15" customHeight="1" x14ac:dyDescent="0.2">
      <c r="A54" s="154" t="s">
        <v>275</v>
      </c>
      <c r="B54" s="11" t="s">
        <v>305</v>
      </c>
      <c r="C54" s="12" t="s">
        <v>44</v>
      </c>
      <c r="D54" s="57">
        <f>SUM(D55:D55)</f>
        <v>1.8</v>
      </c>
      <c r="E54" s="57">
        <f>SUM(E55:E55)</f>
        <v>1.8</v>
      </c>
      <c r="F54" s="13"/>
      <c r="G54" s="13"/>
    </row>
    <row r="55" spans="1:7" x14ac:dyDescent="0.2">
      <c r="A55" s="154"/>
      <c r="B55" s="72" t="s">
        <v>266</v>
      </c>
      <c r="C55" s="9"/>
      <c r="D55" s="59">
        <f>SUM(G55+E55)</f>
        <v>1.8</v>
      </c>
      <c r="E55" s="59">
        <v>1.8</v>
      </c>
      <c r="F55" s="59"/>
      <c r="G55" s="59"/>
    </row>
    <row r="56" spans="1:7" ht="15" customHeight="1" x14ac:dyDescent="0.2">
      <c r="A56" s="154" t="s">
        <v>276</v>
      </c>
      <c r="B56" s="11" t="s">
        <v>307</v>
      </c>
      <c r="C56" s="12" t="s">
        <v>44</v>
      </c>
      <c r="D56" s="57">
        <f>SUM(D57:D57)</f>
        <v>1.4</v>
      </c>
      <c r="E56" s="57">
        <f>SUM(E57:E57)</f>
        <v>1.4</v>
      </c>
      <c r="F56" s="13"/>
      <c r="G56" s="13"/>
    </row>
    <row r="57" spans="1:7" x14ac:dyDescent="0.2">
      <c r="A57" s="154"/>
      <c r="B57" s="72" t="s">
        <v>266</v>
      </c>
      <c r="C57" s="9"/>
      <c r="D57" s="59">
        <f>SUM(G57+E57)</f>
        <v>1.4</v>
      </c>
      <c r="E57" s="59">
        <v>1.4</v>
      </c>
      <c r="F57" s="59"/>
      <c r="G57" s="59"/>
    </row>
    <row r="58" spans="1:7" ht="15" customHeight="1" x14ac:dyDescent="0.2">
      <c r="A58" s="154" t="s">
        <v>277</v>
      </c>
      <c r="B58" s="66" t="s">
        <v>308</v>
      </c>
      <c r="C58" s="12" t="s">
        <v>44</v>
      </c>
      <c r="D58" s="57">
        <f>SUM(D59:D59)</f>
        <v>0.1</v>
      </c>
      <c r="E58" s="57">
        <f>SUM(E59:E59)</f>
        <v>0.1</v>
      </c>
      <c r="F58" s="13"/>
      <c r="G58" s="13"/>
    </row>
    <row r="59" spans="1:7" x14ac:dyDescent="0.2">
      <c r="A59" s="154"/>
      <c r="B59" s="72" t="s">
        <v>266</v>
      </c>
      <c r="C59" s="9"/>
      <c r="D59" s="59">
        <f>SUM(G59+E59)</f>
        <v>0.1</v>
      </c>
      <c r="E59" s="59">
        <v>0.1</v>
      </c>
      <c r="F59" s="59"/>
      <c r="G59" s="59"/>
    </row>
    <row r="60" spans="1:7" ht="15" customHeight="1" x14ac:dyDescent="0.2">
      <c r="A60" s="154" t="s">
        <v>278</v>
      </c>
      <c r="B60" s="11" t="s">
        <v>123</v>
      </c>
      <c r="C60" s="12" t="s">
        <v>44</v>
      </c>
      <c r="D60" s="57">
        <f>SUM(D61:D62)</f>
        <v>23</v>
      </c>
      <c r="E60" s="57">
        <f>SUM(E61:E62)</f>
        <v>23</v>
      </c>
      <c r="F60" s="13"/>
      <c r="G60" s="13"/>
    </row>
    <row r="61" spans="1:7" ht="12.75" customHeight="1" x14ac:dyDescent="0.2">
      <c r="A61" s="154"/>
      <c r="B61" s="8" t="s">
        <v>265</v>
      </c>
      <c r="C61" s="9"/>
      <c r="D61" s="59">
        <f>SUM(G61+E61)</f>
        <v>9</v>
      </c>
      <c r="E61" s="59">
        <v>9</v>
      </c>
      <c r="F61" s="57"/>
      <c r="G61" s="57"/>
    </row>
    <row r="62" spans="1:7" x14ac:dyDescent="0.2">
      <c r="A62" s="154"/>
      <c r="B62" s="72" t="s">
        <v>266</v>
      </c>
      <c r="C62" s="9"/>
      <c r="D62" s="59">
        <f>SUM(G62+E62)</f>
        <v>14</v>
      </c>
      <c r="E62" s="59">
        <v>14</v>
      </c>
      <c r="F62" s="59"/>
      <c r="G62" s="59"/>
    </row>
    <row r="63" spans="1:7" ht="15" customHeight="1" x14ac:dyDescent="0.2">
      <c r="A63" s="154" t="s">
        <v>279</v>
      </c>
      <c r="B63" s="11" t="s">
        <v>309</v>
      </c>
      <c r="C63" s="12" t="s">
        <v>44</v>
      </c>
      <c r="D63" s="57">
        <f>SUM(D64:D64)</f>
        <v>0.6</v>
      </c>
      <c r="E63" s="57">
        <f>SUM(E64:E64)</f>
        <v>0.6</v>
      </c>
      <c r="F63" s="13"/>
      <c r="G63" s="13"/>
    </row>
    <row r="64" spans="1:7" x14ac:dyDescent="0.2">
      <c r="A64" s="154"/>
      <c r="B64" s="72" t="s">
        <v>266</v>
      </c>
      <c r="C64" s="9"/>
      <c r="D64" s="59">
        <f>SUM(G64+E64)</f>
        <v>0.6</v>
      </c>
      <c r="E64" s="59">
        <v>0.6</v>
      </c>
      <c r="F64" s="59"/>
      <c r="G64" s="59"/>
    </row>
    <row r="65" spans="1:7" ht="15" customHeight="1" x14ac:dyDescent="0.2">
      <c r="A65" s="154" t="s">
        <v>280</v>
      </c>
      <c r="B65" s="11" t="s">
        <v>310</v>
      </c>
      <c r="C65" s="12" t="s">
        <v>44</v>
      </c>
      <c r="D65" s="57">
        <f>SUM(D66:D66)</f>
        <v>4.5999999999999996</v>
      </c>
      <c r="E65" s="57">
        <f>SUM(E66:E66)</f>
        <v>4.5999999999999996</v>
      </c>
      <c r="F65" s="13"/>
      <c r="G65" s="13"/>
    </row>
    <row r="66" spans="1:7" x14ac:dyDescent="0.2">
      <c r="A66" s="154"/>
      <c r="B66" s="72" t="s">
        <v>266</v>
      </c>
      <c r="C66" s="9"/>
      <c r="D66" s="59">
        <f>SUM(G66+E66)</f>
        <v>4.5999999999999996</v>
      </c>
      <c r="E66" s="59">
        <v>4.5999999999999996</v>
      </c>
      <c r="F66" s="59"/>
      <c r="G66" s="59"/>
    </row>
    <row r="67" spans="1:7" ht="16.5" customHeight="1" x14ac:dyDescent="0.2">
      <c r="A67" s="149" t="s">
        <v>177</v>
      </c>
      <c r="B67" s="149"/>
      <c r="C67" s="29"/>
      <c r="D67" s="67">
        <f>SUM(D68:D69)</f>
        <v>209</v>
      </c>
      <c r="E67" s="67">
        <f>SUM(E68:E69)</f>
        <v>64.000000000000014</v>
      </c>
      <c r="F67" s="30">
        <f>SUM(F68:F69)</f>
        <v>0</v>
      </c>
      <c r="G67" s="67">
        <f>SUM(G68:G69)</f>
        <v>145</v>
      </c>
    </row>
    <row r="68" spans="1:7" ht="13.5" customHeight="1" x14ac:dyDescent="0.2">
      <c r="A68" s="148"/>
      <c r="B68" s="11" t="s">
        <v>292</v>
      </c>
      <c r="C68" s="11"/>
      <c r="D68" s="57">
        <f>SUM(D26+D50+D61)</f>
        <v>159</v>
      </c>
      <c r="E68" s="57">
        <f>SUM(E26+E50+E61)</f>
        <v>14</v>
      </c>
      <c r="F68" s="57"/>
      <c r="G68" s="57">
        <f>SUM(G26+G50+G61)</f>
        <v>145</v>
      </c>
    </row>
    <row r="69" spans="1:7" x14ac:dyDescent="0.2">
      <c r="A69" s="148"/>
      <c r="B69" s="11" t="s">
        <v>266</v>
      </c>
      <c r="C69" s="11"/>
      <c r="D69" s="57">
        <f>SUM(D24+D40+D42+D48+D51+D53+D55+D57+D59+D62+D64+D66+D22+D28+D30+D32+D34+D36+D38+D44+D46)</f>
        <v>50.000000000000014</v>
      </c>
      <c r="E69" s="57">
        <f>SUM(E24+E40+E42+E48+E51+E53+E55+E57+E59+E62+E64+E66+E22+E28+E30+E32+E34+E36+E38+E44+E46)</f>
        <v>50.000000000000014</v>
      </c>
      <c r="F69" s="13"/>
      <c r="G69" s="13"/>
    </row>
    <row r="70" spans="1:7" ht="18" customHeight="1" x14ac:dyDescent="0.2">
      <c r="A70" s="153" t="s">
        <v>178</v>
      </c>
      <c r="B70" s="153"/>
      <c r="C70" s="153"/>
      <c r="D70" s="153"/>
      <c r="E70" s="153"/>
      <c r="F70" s="153"/>
      <c r="G70" s="153"/>
    </row>
    <row r="71" spans="1:7" ht="15" customHeight="1" x14ac:dyDescent="0.2">
      <c r="A71" s="161" t="s">
        <v>13</v>
      </c>
      <c r="B71" s="11" t="s">
        <v>126</v>
      </c>
      <c r="C71" s="12" t="s">
        <v>42</v>
      </c>
      <c r="D71" s="57">
        <f>SUM(D72:D72)</f>
        <v>0.2</v>
      </c>
      <c r="E71" s="57">
        <f>SUM(E72:E72)</f>
        <v>0.2</v>
      </c>
      <c r="F71" s="13"/>
      <c r="G71" s="13"/>
    </row>
    <row r="72" spans="1:7" x14ac:dyDescent="0.2">
      <c r="A72" s="161"/>
      <c r="B72" s="72" t="s">
        <v>266</v>
      </c>
      <c r="C72" s="9"/>
      <c r="D72" s="59">
        <f>SUM(G72+E72)</f>
        <v>0.2</v>
      </c>
      <c r="E72" s="59">
        <v>0.2</v>
      </c>
      <c r="F72" s="10"/>
      <c r="G72" s="10"/>
    </row>
    <row r="73" spans="1:7" ht="15" customHeight="1" x14ac:dyDescent="0.2">
      <c r="A73" s="161" t="s">
        <v>17</v>
      </c>
      <c r="B73" s="11" t="s">
        <v>127</v>
      </c>
      <c r="C73" s="12" t="s">
        <v>42</v>
      </c>
      <c r="D73" s="57">
        <f>SUM(D74:D74)</f>
        <v>0.6</v>
      </c>
      <c r="E73" s="57">
        <f>SUM(E74:E74)</f>
        <v>0.6</v>
      </c>
      <c r="F73" s="13"/>
      <c r="G73" s="13"/>
    </row>
    <row r="74" spans="1:7" ht="12.75" customHeight="1" x14ac:dyDescent="0.2">
      <c r="A74" s="161"/>
      <c r="B74" s="72" t="s">
        <v>266</v>
      </c>
      <c r="C74" s="9"/>
      <c r="D74" s="59">
        <v>0.6</v>
      </c>
      <c r="E74" s="59">
        <v>0.6</v>
      </c>
      <c r="F74" s="13"/>
      <c r="G74" s="10"/>
    </row>
    <row r="75" spans="1:7" ht="15" customHeight="1" x14ac:dyDescent="0.2">
      <c r="A75" s="161" t="s">
        <v>56</v>
      </c>
      <c r="B75" s="11" t="s">
        <v>128</v>
      </c>
      <c r="C75" s="12" t="s">
        <v>42</v>
      </c>
      <c r="D75" s="57">
        <f>SUM(D76:D76)</f>
        <v>1.9</v>
      </c>
      <c r="E75" s="57">
        <f>SUM(E76:E76)</f>
        <v>1.9</v>
      </c>
      <c r="F75" s="13"/>
      <c r="G75" s="13"/>
    </row>
    <row r="76" spans="1:7" ht="12.75" customHeight="1" x14ac:dyDescent="0.2">
      <c r="A76" s="161"/>
      <c r="B76" s="72" t="s">
        <v>266</v>
      </c>
      <c r="C76" s="9"/>
      <c r="D76" s="59">
        <v>1.9</v>
      </c>
      <c r="E76" s="59">
        <v>1.9</v>
      </c>
      <c r="F76" s="13"/>
      <c r="G76" s="13"/>
    </row>
    <row r="77" spans="1:7" ht="15" customHeight="1" x14ac:dyDescent="0.2">
      <c r="A77" s="161" t="s">
        <v>70</v>
      </c>
      <c r="B77" s="11" t="s">
        <v>129</v>
      </c>
      <c r="C77" s="12" t="s">
        <v>42</v>
      </c>
      <c r="D77" s="57">
        <f>SUM(D78:D78)</f>
        <v>3.6</v>
      </c>
      <c r="E77" s="57">
        <f>SUM(E78:E78)</f>
        <v>3.6</v>
      </c>
      <c r="F77" s="13"/>
      <c r="G77" s="13"/>
    </row>
    <row r="78" spans="1:7" x14ac:dyDescent="0.2">
      <c r="A78" s="161"/>
      <c r="B78" s="72" t="s">
        <v>266</v>
      </c>
      <c r="C78" s="9"/>
      <c r="D78" s="59">
        <v>3.6</v>
      </c>
      <c r="E78" s="59">
        <v>3.6</v>
      </c>
      <c r="F78" s="10"/>
      <c r="G78" s="10"/>
    </row>
    <row r="79" spans="1:7" ht="15" customHeight="1" x14ac:dyDescent="0.2">
      <c r="A79" s="161" t="s">
        <v>73</v>
      </c>
      <c r="B79" s="11" t="s">
        <v>132</v>
      </c>
      <c r="C79" s="12" t="s">
        <v>42</v>
      </c>
      <c r="D79" s="57">
        <f>SUM(D80:D80)</f>
        <v>0.5</v>
      </c>
      <c r="E79" s="57">
        <f>SUM(E80:E80)</f>
        <v>0.5</v>
      </c>
      <c r="F79" s="13"/>
      <c r="G79" s="13"/>
    </row>
    <row r="80" spans="1:7" ht="12.75" customHeight="1" x14ac:dyDescent="0.2">
      <c r="A80" s="161"/>
      <c r="B80" s="72" t="s">
        <v>266</v>
      </c>
      <c r="C80" s="9"/>
      <c r="D80" s="59">
        <v>0.5</v>
      </c>
      <c r="E80" s="59">
        <v>0.5</v>
      </c>
      <c r="F80" s="13"/>
      <c r="G80" s="10"/>
    </row>
    <row r="81" spans="1:7" ht="15" customHeight="1" x14ac:dyDescent="0.2">
      <c r="A81" s="161" t="s">
        <v>75</v>
      </c>
      <c r="B81" s="11" t="s">
        <v>311</v>
      </c>
      <c r="C81" s="12" t="s">
        <v>42</v>
      </c>
      <c r="D81" s="57">
        <f>SUM(D82:D82)</f>
        <v>0.1</v>
      </c>
      <c r="E81" s="57">
        <f>SUM(E82:E82)</f>
        <v>0.1</v>
      </c>
      <c r="F81" s="13"/>
      <c r="G81" s="13"/>
    </row>
    <row r="82" spans="1:7" ht="12.75" customHeight="1" x14ac:dyDescent="0.2">
      <c r="A82" s="161"/>
      <c r="B82" s="72" t="s">
        <v>266</v>
      </c>
      <c r="C82" s="9"/>
      <c r="D82" s="59">
        <v>0.1</v>
      </c>
      <c r="E82" s="59">
        <v>0.1</v>
      </c>
      <c r="F82" s="13"/>
      <c r="G82" s="13"/>
    </row>
    <row r="83" spans="1:7" ht="15" customHeight="1" x14ac:dyDescent="0.2">
      <c r="A83" s="161" t="s">
        <v>124</v>
      </c>
      <c r="B83" s="11" t="s">
        <v>130</v>
      </c>
      <c r="C83" s="12" t="s">
        <v>42</v>
      </c>
      <c r="D83" s="57">
        <f>SUM(D84:D85)</f>
        <v>21.7</v>
      </c>
      <c r="E83" s="57">
        <f>SUM(E84:E85)</f>
        <v>21.7</v>
      </c>
      <c r="F83" s="13"/>
      <c r="G83" s="13"/>
    </row>
    <row r="84" spans="1:7" ht="12.75" customHeight="1" x14ac:dyDescent="0.2">
      <c r="A84" s="161"/>
      <c r="B84" s="8" t="s">
        <v>265</v>
      </c>
      <c r="C84" s="12"/>
      <c r="D84" s="59">
        <f>SUM(G84+E84)</f>
        <v>20</v>
      </c>
      <c r="E84" s="59">
        <v>20</v>
      </c>
      <c r="F84" s="13"/>
      <c r="G84" s="59"/>
    </row>
    <row r="85" spans="1:7" ht="12.75" customHeight="1" x14ac:dyDescent="0.2">
      <c r="A85" s="161"/>
      <c r="B85" s="72" t="s">
        <v>266</v>
      </c>
      <c r="C85" s="9"/>
      <c r="D85" s="59">
        <v>1.7</v>
      </c>
      <c r="E85" s="59">
        <v>1.7</v>
      </c>
      <c r="F85" s="13"/>
      <c r="G85" s="13"/>
    </row>
    <row r="86" spans="1:7" ht="15" customHeight="1" x14ac:dyDescent="0.2">
      <c r="A86" s="161" t="s">
        <v>135</v>
      </c>
      <c r="B86" s="11" t="s">
        <v>134</v>
      </c>
      <c r="C86" s="12" t="s">
        <v>42</v>
      </c>
      <c r="D86" s="57">
        <f>SUM(D87:D88)</f>
        <v>20.2</v>
      </c>
      <c r="E86" s="57">
        <f>SUM(E87:E88)</f>
        <v>0.2</v>
      </c>
      <c r="F86" s="57"/>
      <c r="G86" s="57">
        <f>SUM(G87:G88)</f>
        <v>20</v>
      </c>
    </row>
    <row r="87" spans="1:7" ht="12.75" customHeight="1" x14ac:dyDescent="0.2">
      <c r="A87" s="161"/>
      <c r="B87" s="8" t="s">
        <v>265</v>
      </c>
      <c r="C87" s="12"/>
      <c r="D87" s="59">
        <f>SUM(G87+E87)</f>
        <v>20</v>
      </c>
      <c r="E87" s="57"/>
      <c r="F87" s="13"/>
      <c r="G87" s="59">
        <v>20</v>
      </c>
    </row>
    <row r="88" spans="1:7" ht="12.75" customHeight="1" x14ac:dyDescent="0.2">
      <c r="A88" s="161"/>
      <c r="B88" s="72" t="s">
        <v>266</v>
      </c>
      <c r="C88" s="9"/>
      <c r="D88" s="59">
        <v>0.2</v>
      </c>
      <c r="E88" s="59">
        <v>0.2</v>
      </c>
      <c r="F88" s="13"/>
      <c r="G88" s="13"/>
    </row>
    <row r="89" spans="1:7" ht="15" customHeight="1" x14ac:dyDescent="0.2">
      <c r="A89" s="161" t="s">
        <v>267</v>
      </c>
      <c r="B89" s="11" t="s">
        <v>312</v>
      </c>
      <c r="C89" s="12" t="s">
        <v>42</v>
      </c>
      <c r="D89" s="57">
        <f>SUM(D90:D90)</f>
        <v>0.3</v>
      </c>
      <c r="E89" s="57">
        <f>SUM(E90:E90)</f>
        <v>0.3</v>
      </c>
      <c r="F89" s="13"/>
      <c r="G89" s="13"/>
    </row>
    <row r="90" spans="1:7" ht="12.75" customHeight="1" x14ac:dyDescent="0.2">
      <c r="A90" s="161"/>
      <c r="B90" s="72" t="s">
        <v>266</v>
      </c>
      <c r="C90" s="9"/>
      <c r="D90" s="59">
        <f>SUM(G90+E90)</f>
        <v>0.3</v>
      </c>
      <c r="E90" s="59">
        <v>0.3</v>
      </c>
      <c r="F90" s="13"/>
      <c r="G90" s="13"/>
    </row>
    <row r="91" spans="1:7" ht="15" customHeight="1" x14ac:dyDescent="0.2">
      <c r="A91" s="161" t="s">
        <v>268</v>
      </c>
      <c r="B91" s="11" t="s">
        <v>313</v>
      </c>
      <c r="C91" s="12" t="s">
        <v>42</v>
      </c>
      <c r="D91" s="57">
        <f>SUM(D92:D92)</f>
        <v>3.9</v>
      </c>
      <c r="E91" s="57">
        <f>SUM(E92:E92)</f>
        <v>3.9</v>
      </c>
      <c r="F91" s="13"/>
      <c r="G91" s="13"/>
    </row>
    <row r="92" spans="1:7" x14ac:dyDescent="0.2">
      <c r="A92" s="161"/>
      <c r="B92" s="72" t="s">
        <v>266</v>
      </c>
      <c r="C92" s="9"/>
      <c r="D92" s="59">
        <v>3.9</v>
      </c>
      <c r="E92" s="59">
        <v>3.9</v>
      </c>
      <c r="F92" s="10"/>
      <c r="G92" s="10"/>
    </row>
    <row r="93" spans="1:7" ht="15" customHeight="1" x14ac:dyDescent="0.2">
      <c r="A93" s="161" t="s">
        <v>269</v>
      </c>
      <c r="B93" s="60" t="s">
        <v>314</v>
      </c>
      <c r="C93" s="12" t="s">
        <v>42</v>
      </c>
      <c r="D93" s="57">
        <f>SUM(D94:D95)</f>
        <v>20.2</v>
      </c>
      <c r="E93" s="57">
        <f>SUM(E94:E95)</f>
        <v>20.2</v>
      </c>
      <c r="F93" s="13"/>
      <c r="G93" s="13"/>
    </row>
    <row r="94" spans="1:7" ht="12.75" customHeight="1" x14ac:dyDescent="0.2">
      <c r="A94" s="161"/>
      <c r="B94" s="8" t="s">
        <v>265</v>
      </c>
      <c r="C94" s="12"/>
      <c r="D94" s="59">
        <f>SUM(G94+E94)</f>
        <v>20</v>
      </c>
      <c r="E94" s="59">
        <v>20</v>
      </c>
      <c r="F94" s="13"/>
      <c r="G94" s="13"/>
    </row>
    <row r="95" spans="1:7" ht="12.75" customHeight="1" x14ac:dyDescent="0.2">
      <c r="A95" s="161"/>
      <c r="B95" s="72" t="s">
        <v>266</v>
      </c>
      <c r="C95" s="9"/>
      <c r="D95" s="59">
        <f>SUM(G95+E95)</f>
        <v>0.2</v>
      </c>
      <c r="E95" s="59">
        <v>0.2</v>
      </c>
      <c r="F95" s="10"/>
      <c r="G95" s="13"/>
    </row>
    <row r="96" spans="1:7" ht="16.5" customHeight="1" x14ac:dyDescent="0.2">
      <c r="A96" s="149" t="s">
        <v>198</v>
      </c>
      <c r="B96" s="149"/>
      <c r="C96" s="29"/>
      <c r="D96" s="67">
        <f>SUM(D97:D98)</f>
        <v>73.2</v>
      </c>
      <c r="E96" s="67">
        <f>SUM(E97:E98)</f>
        <v>53.199999999999996</v>
      </c>
      <c r="F96" s="30">
        <f>SUM(F97:F98)</f>
        <v>0</v>
      </c>
      <c r="G96" s="67">
        <f>SUM(G97:G98)</f>
        <v>20</v>
      </c>
    </row>
    <row r="97" spans="1:7" ht="14.25" customHeight="1" x14ac:dyDescent="0.2">
      <c r="A97" s="191"/>
      <c r="B97" s="11" t="s">
        <v>292</v>
      </c>
      <c r="C97" s="119"/>
      <c r="D97" s="120">
        <f>SUM(D84+D87+D94)</f>
        <v>60</v>
      </c>
      <c r="E97" s="120">
        <f>SUM(E84+E87+E94)</f>
        <v>40</v>
      </c>
      <c r="F97" s="120"/>
      <c r="G97" s="120">
        <f>SUM(G84+G87+G94)</f>
        <v>20</v>
      </c>
    </row>
    <row r="98" spans="1:7" ht="13.5" customHeight="1" x14ac:dyDescent="0.2">
      <c r="A98" s="192"/>
      <c r="B98" s="11" t="s">
        <v>266</v>
      </c>
      <c r="C98" s="11"/>
      <c r="D98" s="57">
        <f>SUM(D74+D76+D78+D80+D82+D85+D88+D90+D92+D95+D72)</f>
        <v>13.199999999999998</v>
      </c>
      <c r="E98" s="57">
        <f>SUM(E74+E76+E78+E80+E82+E85+E88+E90+E92+E95+E72)</f>
        <v>13.199999999999998</v>
      </c>
      <c r="F98" s="13"/>
      <c r="G98" s="13"/>
    </row>
    <row r="99" spans="1:7" ht="18" customHeight="1" x14ac:dyDescent="0.2">
      <c r="A99" s="153" t="s">
        <v>200</v>
      </c>
      <c r="B99" s="153"/>
      <c r="C99" s="153"/>
      <c r="D99" s="153"/>
      <c r="E99" s="153"/>
      <c r="F99" s="153"/>
      <c r="G99" s="153"/>
    </row>
    <row r="100" spans="1:7" ht="15" customHeight="1" x14ac:dyDescent="0.2">
      <c r="A100" s="154" t="s">
        <v>13</v>
      </c>
      <c r="B100" s="11" t="s">
        <v>58</v>
      </c>
      <c r="C100" s="12" t="s">
        <v>39</v>
      </c>
      <c r="D100" s="63">
        <f>SUM(D101:D101)</f>
        <v>1.5</v>
      </c>
      <c r="E100" s="63">
        <f>SUM(E101:E101)</f>
        <v>1.5</v>
      </c>
      <c r="F100" s="61"/>
      <c r="G100" s="61"/>
    </row>
    <row r="101" spans="1:7" x14ac:dyDescent="0.2">
      <c r="A101" s="154"/>
      <c r="B101" s="72" t="s">
        <v>266</v>
      </c>
      <c r="C101" s="9"/>
      <c r="D101" s="59">
        <f>SUM(G101+E101)</f>
        <v>1.5</v>
      </c>
      <c r="E101" s="59">
        <v>1.5</v>
      </c>
      <c r="F101" s="61"/>
      <c r="G101" s="10"/>
    </row>
    <row r="102" spans="1:7" ht="15" customHeight="1" x14ac:dyDescent="0.2">
      <c r="A102" s="154" t="s">
        <v>17</v>
      </c>
      <c r="B102" s="11" t="s">
        <v>59</v>
      </c>
      <c r="C102" s="12" t="s">
        <v>39</v>
      </c>
      <c r="D102" s="63">
        <f>SUM(D103:D103)</f>
        <v>2.6</v>
      </c>
      <c r="E102" s="63">
        <f>SUM(E103:E103)</f>
        <v>2.6</v>
      </c>
      <c r="F102" s="61"/>
      <c r="G102" s="61"/>
    </row>
    <row r="103" spans="1:7" x14ac:dyDescent="0.2">
      <c r="A103" s="154"/>
      <c r="B103" s="72" t="s">
        <v>266</v>
      </c>
      <c r="C103" s="9"/>
      <c r="D103" s="59">
        <f>SUM(G103+E103)</f>
        <v>2.6</v>
      </c>
      <c r="E103" s="65">
        <v>2.6</v>
      </c>
      <c r="F103" s="61"/>
      <c r="G103" s="10"/>
    </row>
    <row r="104" spans="1:7" ht="15" customHeight="1" x14ac:dyDescent="0.2">
      <c r="A104" s="154" t="s">
        <v>56</v>
      </c>
      <c r="B104" s="11" t="s">
        <v>60</v>
      </c>
      <c r="C104" s="12" t="s">
        <v>39</v>
      </c>
      <c r="D104" s="63">
        <f>SUM(D105:D105)</f>
        <v>0.7</v>
      </c>
      <c r="E104" s="63">
        <f>SUM(E105:E105)</f>
        <v>0.7</v>
      </c>
      <c r="F104" s="61"/>
      <c r="G104" s="61"/>
    </row>
    <row r="105" spans="1:7" x14ac:dyDescent="0.2">
      <c r="A105" s="154"/>
      <c r="B105" s="72" t="s">
        <v>266</v>
      </c>
      <c r="C105" s="9"/>
      <c r="D105" s="59">
        <f>SUM(G105+E105)</f>
        <v>0.7</v>
      </c>
      <c r="E105" s="65">
        <v>0.7</v>
      </c>
      <c r="F105" s="61"/>
      <c r="G105" s="10"/>
    </row>
    <row r="106" spans="1:7" ht="15" customHeight="1" x14ac:dyDescent="0.2">
      <c r="A106" s="154" t="s">
        <v>70</v>
      </c>
      <c r="B106" s="11" t="s">
        <v>61</v>
      </c>
      <c r="C106" s="12" t="s">
        <v>39</v>
      </c>
      <c r="D106" s="63">
        <f>SUM(D107:D107)</f>
        <v>1.3</v>
      </c>
      <c r="E106" s="63">
        <f>SUM(E107:E107)</f>
        <v>1.3</v>
      </c>
      <c r="F106" s="61"/>
      <c r="G106" s="61"/>
    </row>
    <row r="107" spans="1:7" x14ac:dyDescent="0.2">
      <c r="A107" s="154"/>
      <c r="B107" s="72" t="s">
        <v>266</v>
      </c>
      <c r="C107" s="9"/>
      <c r="D107" s="59">
        <f>SUM(G107+E107)</f>
        <v>1.3</v>
      </c>
      <c r="E107" s="65">
        <v>1.3</v>
      </c>
      <c r="F107" s="61"/>
      <c r="G107" s="10"/>
    </row>
    <row r="108" spans="1:7" ht="15" customHeight="1" x14ac:dyDescent="0.2">
      <c r="A108" s="154" t="s">
        <v>73</v>
      </c>
      <c r="B108" s="11" t="s">
        <v>62</v>
      </c>
      <c r="C108" s="12" t="s">
        <v>39</v>
      </c>
      <c r="D108" s="63">
        <f>SUM(D109:D109)</f>
        <v>0.7</v>
      </c>
      <c r="E108" s="63">
        <f>SUM(E109:E109)</f>
        <v>0.7</v>
      </c>
      <c r="F108" s="61"/>
      <c r="G108" s="61"/>
    </row>
    <row r="109" spans="1:7" x14ac:dyDescent="0.2">
      <c r="A109" s="154"/>
      <c r="B109" s="72" t="s">
        <v>266</v>
      </c>
      <c r="C109" s="9"/>
      <c r="D109" s="59">
        <f>SUM(G109+E109)</f>
        <v>0.7</v>
      </c>
      <c r="E109" s="65">
        <v>0.7</v>
      </c>
      <c r="F109" s="61"/>
      <c r="G109" s="10"/>
    </row>
    <row r="110" spans="1:7" ht="15" customHeight="1" x14ac:dyDescent="0.2">
      <c r="A110" s="154" t="s">
        <v>75</v>
      </c>
      <c r="B110" s="11" t="s">
        <v>63</v>
      </c>
      <c r="C110" s="12" t="s">
        <v>39</v>
      </c>
      <c r="D110" s="63">
        <f>SUM(D111:D111)</f>
        <v>4.0999999999999996</v>
      </c>
      <c r="E110" s="63">
        <f>SUM(E111:E111)</f>
        <v>4.0999999999999996</v>
      </c>
      <c r="F110" s="61"/>
      <c r="G110" s="61"/>
    </row>
    <row r="111" spans="1:7" x14ac:dyDescent="0.2">
      <c r="A111" s="154"/>
      <c r="B111" s="72" t="s">
        <v>266</v>
      </c>
      <c r="C111" s="9"/>
      <c r="D111" s="59">
        <f>SUM(G111+E111)</f>
        <v>4.0999999999999996</v>
      </c>
      <c r="E111" s="65">
        <v>4.0999999999999996</v>
      </c>
      <c r="F111" s="61"/>
      <c r="G111" s="10"/>
    </row>
    <row r="112" spans="1:7" ht="15" customHeight="1" x14ac:dyDescent="0.2">
      <c r="A112" s="154" t="s">
        <v>124</v>
      </c>
      <c r="B112" s="11" t="s">
        <v>64</v>
      </c>
      <c r="C112" s="12" t="s">
        <v>39</v>
      </c>
      <c r="D112" s="63">
        <f>SUM(D113:D113)</f>
        <v>0.4</v>
      </c>
      <c r="E112" s="63">
        <f>SUM(E113:E113)</f>
        <v>0.4</v>
      </c>
      <c r="F112" s="61"/>
      <c r="G112" s="61"/>
    </row>
    <row r="113" spans="1:7" x14ac:dyDescent="0.2">
      <c r="A113" s="154"/>
      <c r="B113" s="72" t="s">
        <v>266</v>
      </c>
      <c r="C113" s="9"/>
      <c r="D113" s="59">
        <f>SUM(G113+E113)</f>
        <v>0.4</v>
      </c>
      <c r="E113" s="65">
        <v>0.4</v>
      </c>
      <c r="F113" s="61"/>
      <c r="G113" s="10"/>
    </row>
    <row r="114" spans="1:7" ht="15" customHeight="1" x14ac:dyDescent="0.2">
      <c r="A114" s="154" t="s">
        <v>135</v>
      </c>
      <c r="B114" s="11" t="s">
        <v>65</v>
      </c>
      <c r="C114" s="12" t="s">
        <v>39</v>
      </c>
      <c r="D114" s="63">
        <f>SUM(D115:D115)</f>
        <v>0.7</v>
      </c>
      <c r="E114" s="63">
        <f>SUM(E115:E115)</f>
        <v>0.7</v>
      </c>
      <c r="F114" s="61"/>
      <c r="G114" s="61"/>
    </row>
    <row r="115" spans="1:7" x14ac:dyDescent="0.2">
      <c r="A115" s="154"/>
      <c r="B115" s="72" t="s">
        <v>266</v>
      </c>
      <c r="C115" s="9"/>
      <c r="D115" s="59">
        <f>SUM(G115+E115)</f>
        <v>0.7</v>
      </c>
      <c r="E115" s="65">
        <v>0.7</v>
      </c>
      <c r="F115" s="61"/>
      <c r="G115" s="10"/>
    </row>
    <row r="116" spans="1:7" ht="15" customHeight="1" x14ac:dyDescent="0.2">
      <c r="A116" s="154" t="s">
        <v>267</v>
      </c>
      <c r="B116" s="11" t="s">
        <v>66</v>
      </c>
      <c r="C116" s="12" t="s">
        <v>39</v>
      </c>
      <c r="D116" s="63">
        <f>SUM(D117:D117)</f>
        <v>0.7</v>
      </c>
      <c r="E116" s="63">
        <f>SUM(E117:E117)</f>
        <v>0.7</v>
      </c>
      <c r="F116" s="61"/>
      <c r="G116" s="61"/>
    </row>
    <row r="117" spans="1:7" x14ac:dyDescent="0.2">
      <c r="A117" s="154"/>
      <c r="B117" s="72" t="s">
        <v>266</v>
      </c>
      <c r="C117" s="9"/>
      <c r="D117" s="59">
        <f>SUM(G117+E117)</f>
        <v>0.7</v>
      </c>
      <c r="E117" s="65">
        <v>0.7</v>
      </c>
      <c r="F117" s="61"/>
      <c r="G117" s="10"/>
    </row>
    <row r="118" spans="1:7" ht="15" customHeight="1" x14ac:dyDescent="0.2">
      <c r="A118" s="154" t="s">
        <v>268</v>
      </c>
      <c r="B118" s="11" t="s">
        <v>67</v>
      </c>
      <c r="C118" s="12" t="s">
        <v>39</v>
      </c>
      <c r="D118" s="63">
        <f>SUM(D119:D119)</f>
        <v>0.2</v>
      </c>
      <c r="E118" s="63">
        <f>SUM(E119:E119)</f>
        <v>0.2</v>
      </c>
      <c r="F118" s="61"/>
      <c r="G118" s="61"/>
    </row>
    <row r="119" spans="1:7" x14ac:dyDescent="0.2">
      <c r="A119" s="154"/>
      <c r="B119" s="72" t="s">
        <v>266</v>
      </c>
      <c r="C119" s="9"/>
      <c r="D119" s="59">
        <f>SUM(G119+E119)</f>
        <v>0.2</v>
      </c>
      <c r="E119" s="65">
        <v>0.2</v>
      </c>
      <c r="F119" s="61"/>
      <c r="G119" s="10"/>
    </row>
    <row r="120" spans="1:7" ht="15" customHeight="1" x14ac:dyDescent="0.2">
      <c r="A120" s="154" t="s">
        <v>269</v>
      </c>
      <c r="B120" s="11" t="s">
        <v>68</v>
      </c>
      <c r="C120" s="12" t="s">
        <v>39</v>
      </c>
      <c r="D120" s="63">
        <f>SUM(D121:D121)</f>
        <v>0.4</v>
      </c>
      <c r="E120" s="63">
        <f>SUM(E121:E121)</f>
        <v>0.4</v>
      </c>
      <c r="F120" s="61"/>
      <c r="G120" s="61"/>
    </row>
    <row r="121" spans="1:7" x14ac:dyDescent="0.2">
      <c r="A121" s="154"/>
      <c r="B121" s="72" t="s">
        <v>266</v>
      </c>
      <c r="C121" s="9"/>
      <c r="D121" s="59">
        <f>SUM(G121+E121)</f>
        <v>0.4</v>
      </c>
      <c r="E121" s="65">
        <v>0.4</v>
      </c>
      <c r="F121" s="61"/>
      <c r="G121" s="10"/>
    </row>
    <row r="122" spans="1:7" ht="15" customHeight="1" x14ac:dyDescent="0.2">
      <c r="A122" s="154" t="s">
        <v>270</v>
      </c>
      <c r="B122" s="11" t="s">
        <v>69</v>
      </c>
      <c r="C122" s="12" t="s">
        <v>39</v>
      </c>
      <c r="D122" s="63">
        <f>SUM(D123:D123)</f>
        <v>0.8</v>
      </c>
      <c r="E122" s="63">
        <f>SUM(E123:E123)</f>
        <v>0.8</v>
      </c>
      <c r="F122" s="61"/>
      <c r="G122" s="61"/>
    </row>
    <row r="123" spans="1:7" x14ac:dyDescent="0.2">
      <c r="A123" s="154"/>
      <c r="B123" s="72" t="s">
        <v>266</v>
      </c>
      <c r="C123" s="9"/>
      <c r="D123" s="59">
        <f>SUM(G123+E123)</f>
        <v>0.8</v>
      </c>
      <c r="E123" s="65">
        <v>0.8</v>
      </c>
      <c r="F123" s="61"/>
      <c r="G123" s="10"/>
    </row>
    <row r="124" spans="1:7" ht="16.5" customHeight="1" x14ac:dyDescent="0.2">
      <c r="A124" s="149" t="s">
        <v>226</v>
      </c>
      <c r="B124" s="149"/>
      <c r="C124" s="29"/>
      <c r="D124" s="67">
        <f>SUM(D125:D125)</f>
        <v>14.099999999999998</v>
      </c>
      <c r="E124" s="67">
        <f>SUM(E125:E125)</f>
        <v>14.099999999999998</v>
      </c>
      <c r="F124" s="30">
        <f>SUM(F125:F125)</f>
        <v>0</v>
      </c>
      <c r="G124" s="30">
        <f>SUM(G125:G125)</f>
        <v>0</v>
      </c>
    </row>
    <row r="125" spans="1:7" ht="13.5" customHeight="1" x14ac:dyDescent="0.25">
      <c r="A125" s="49"/>
      <c r="B125" s="11" t="s">
        <v>281</v>
      </c>
      <c r="C125" s="11"/>
      <c r="D125" s="57">
        <f>SUM(D100+D102+D104+D106+D108+D110+D112+D114+D116+D118+D120+D122)</f>
        <v>14.099999999999998</v>
      </c>
      <c r="E125" s="57">
        <f>SUM(E100+E102+E104+E106+E108+E110+E112+E114+E116+E118+E120+E122)</f>
        <v>14.099999999999998</v>
      </c>
      <c r="F125" s="57"/>
      <c r="G125" s="57"/>
    </row>
    <row r="126" spans="1:7" ht="18" customHeight="1" x14ac:dyDescent="0.2">
      <c r="A126" s="153" t="s">
        <v>227</v>
      </c>
      <c r="B126" s="153"/>
      <c r="C126" s="153"/>
      <c r="D126" s="153"/>
      <c r="E126" s="153"/>
      <c r="F126" s="153"/>
      <c r="G126" s="153"/>
    </row>
    <row r="127" spans="1:7" ht="15" customHeight="1" x14ac:dyDescent="0.2">
      <c r="A127" s="154" t="s">
        <v>13</v>
      </c>
      <c r="B127" s="11" t="s">
        <v>315</v>
      </c>
      <c r="C127" s="12" t="s">
        <v>46</v>
      </c>
      <c r="D127" s="63">
        <f>SUM(D128:D128)</f>
        <v>45.4</v>
      </c>
      <c r="E127" s="63">
        <f>SUM(E128:E128)</f>
        <v>45.4</v>
      </c>
      <c r="F127" s="61"/>
      <c r="G127" s="61"/>
    </row>
    <row r="128" spans="1:7" x14ac:dyDescent="0.2">
      <c r="A128" s="154"/>
      <c r="B128" s="72" t="s">
        <v>266</v>
      </c>
      <c r="C128" s="9"/>
      <c r="D128" s="59">
        <f>SUM(G128+E128)</f>
        <v>45.4</v>
      </c>
      <c r="E128" s="65">
        <v>45.4</v>
      </c>
      <c r="F128" s="63"/>
      <c r="G128" s="59"/>
    </row>
    <row r="129" spans="1:7" ht="16.5" customHeight="1" x14ac:dyDescent="0.2">
      <c r="A129" s="149" t="s">
        <v>247</v>
      </c>
      <c r="B129" s="149"/>
      <c r="C129" s="29"/>
      <c r="D129" s="67">
        <f>SUM(D130:D130)</f>
        <v>45.4</v>
      </c>
      <c r="E129" s="67">
        <f>SUM(E130:E130)</f>
        <v>45.4</v>
      </c>
      <c r="F129" s="30">
        <f>SUM(F130:F130)</f>
        <v>0</v>
      </c>
      <c r="G129" s="30">
        <f>SUM(G130:G130)</f>
        <v>0</v>
      </c>
    </row>
    <row r="130" spans="1:7" ht="13.5" customHeight="1" x14ac:dyDescent="0.25">
      <c r="A130" s="49"/>
      <c r="B130" s="11" t="s">
        <v>281</v>
      </c>
      <c r="C130" s="11"/>
      <c r="D130" s="57">
        <f>SUM(D128)</f>
        <v>45.4</v>
      </c>
      <c r="E130" s="57">
        <f>SUM(E128)</f>
        <v>45.4</v>
      </c>
      <c r="F130" s="57"/>
      <c r="G130" s="57"/>
    </row>
    <row r="131" spans="1:7" ht="16.5" customHeight="1" x14ac:dyDescent="0.2">
      <c r="A131" s="153" t="s">
        <v>248</v>
      </c>
      <c r="B131" s="153"/>
      <c r="C131" s="153"/>
      <c r="D131" s="153"/>
      <c r="E131" s="153"/>
      <c r="F131" s="153"/>
      <c r="G131" s="153"/>
    </row>
    <row r="132" spans="1:7" ht="15" customHeight="1" x14ac:dyDescent="0.2">
      <c r="A132" s="154" t="s">
        <v>13</v>
      </c>
      <c r="B132" s="60" t="s">
        <v>316</v>
      </c>
      <c r="C132" s="58" t="s">
        <v>249</v>
      </c>
      <c r="D132" s="63">
        <f>SUM(D133:D133)</f>
        <v>10</v>
      </c>
      <c r="E132" s="63">
        <f>SUM(E133:E133)</f>
        <v>10</v>
      </c>
      <c r="F132" s="61"/>
      <c r="G132" s="61"/>
    </row>
    <row r="133" spans="1:7" ht="21.75" customHeight="1" x14ac:dyDescent="0.2">
      <c r="A133" s="154"/>
      <c r="B133" s="54" t="s">
        <v>284</v>
      </c>
      <c r="C133" s="9"/>
      <c r="D133" s="59">
        <f>SUM(G133+E133)</f>
        <v>10</v>
      </c>
      <c r="E133" s="59">
        <v>10</v>
      </c>
      <c r="F133" s="10"/>
      <c r="G133" s="10"/>
    </row>
    <row r="134" spans="1:7" ht="16.5" customHeight="1" x14ac:dyDescent="0.2">
      <c r="A134" s="149" t="s">
        <v>253</v>
      </c>
      <c r="B134" s="149"/>
      <c r="C134" s="29"/>
      <c r="D134" s="67">
        <f>SUM(D135:D135)</f>
        <v>10</v>
      </c>
      <c r="E134" s="67">
        <f>SUM(E135:E135)</f>
        <v>10</v>
      </c>
      <c r="F134" s="30">
        <f>SUM(F135:F135)</f>
        <v>0</v>
      </c>
      <c r="G134" s="30">
        <f>SUM(G135:G135)</f>
        <v>0</v>
      </c>
    </row>
    <row r="135" spans="1:7" ht="25.5" customHeight="1" x14ac:dyDescent="0.25">
      <c r="A135" s="49"/>
      <c r="B135" s="55" t="s">
        <v>282</v>
      </c>
      <c r="C135" s="11"/>
      <c r="D135" s="57">
        <f>SUM(D133)</f>
        <v>10</v>
      </c>
      <c r="E135" s="57">
        <f>SUM(E133)</f>
        <v>10</v>
      </c>
      <c r="F135" s="13"/>
      <c r="G135" s="13"/>
    </row>
    <row r="136" spans="1:7" ht="18" customHeight="1" x14ac:dyDescent="0.2">
      <c r="A136" s="153" t="s">
        <v>255</v>
      </c>
      <c r="B136" s="153"/>
      <c r="C136" s="153"/>
      <c r="D136" s="153"/>
      <c r="E136" s="153"/>
      <c r="F136" s="153"/>
      <c r="G136" s="153"/>
    </row>
    <row r="137" spans="1:7" ht="15" customHeight="1" x14ac:dyDescent="0.2">
      <c r="A137" s="154" t="s">
        <v>13</v>
      </c>
      <c r="B137" s="60" t="s">
        <v>316</v>
      </c>
      <c r="C137" s="58" t="s">
        <v>206</v>
      </c>
      <c r="D137" s="63">
        <f>SUM(D138:D138)</f>
        <v>41.4</v>
      </c>
      <c r="E137" s="63">
        <f>SUM(E138:E138)</f>
        <v>41.4</v>
      </c>
      <c r="F137" s="61"/>
      <c r="G137" s="61"/>
    </row>
    <row r="138" spans="1:7" ht="12.75" customHeight="1" x14ac:dyDescent="0.2">
      <c r="A138" s="154"/>
      <c r="B138" s="68" t="s">
        <v>283</v>
      </c>
      <c r="C138" s="9"/>
      <c r="D138" s="59">
        <f>SUM(G138+E138)</f>
        <v>41.4</v>
      </c>
      <c r="E138" s="59">
        <v>41.4</v>
      </c>
      <c r="F138" s="10"/>
      <c r="G138" s="10"/>
    </row>
    <row r="139" spans="1:7" ht="16.5" customHeight="1" x14ac:dyDescent="0.2">
      <c r="A139" s="149" t="s">
        <v>257</v>
      </c>
      <c r="B139" s="149"/>
      <c r="C139" s="29"/>
      <c r="D139" s="67">
        <f>SUM(D140:D140)</f>
        <v>41.4</v>
      </c>
      <c r="E139" s="67">
        <f>SUM(E140:E140)</f>
        <v>41.4</v>
      </c>
      <c r="F139" s="30">
        <f>SUM(F140:F140)</f>
        <v>0</v>
      </c>
      <c r="G139" s="30">
        <f>SUM(G140:G140)</f>
        <v>0</v>
      </c>
    </row>
    <row r="140" spans="1:7" ht="26.25" thickBot="1" x14ac:dyDescent="0.25">
      <c r="A140" s="52"/>
      <c r="B140" s="55" t="s">
        <v>317</v>
      </c>
      <c r="C140" s="64"/>
      <c r="D140" s="57">
        <f>SUM(D137)</f>
        <v>41.4</v>
      </c>
      <c r="E140" s="57">
        <f>SUM(E137)</f>
        <v>41.4</v>
      </c>
      <c r="F140" s="57"/>
      <c r="G140" s="57"/>
    </row>
    <row r="141" spans="1:7" ht="16.5" customHeight="1" thickBot="1" x14ac:dyDescent="0.25">
      <c r="A141" s="185" t="s">
        <v>263</v>
      </c>
      <c r="B141" s="186"/>
      <c r="C141" s="121"/>
      <c r="D141" s="122">
        <f>SUM(D142:D145)</f>
        <v>1106.2</v>
      </c>
      <c r="E141" s="122">
        <f>SUM(E142:E145)</f>
        <v>238.9</v>
      </c>
      <c r="F141" s="123">
        <f>SUM(F142:F145)</f>
        <v>0</v>
      </c>
      <c r="G141" s="124">
        <f>SUM(G142:G145)</f>
        <v>867.3</v>
      </c>
    </row>
    <row r="142" spans="1:7" ht="13.5" customHeight="1" thickBot="1" x14ac:dyDescent="0.25">
      <c r="A142" s="187"/>
      <c r="B142" s="80" t="s">
        <v>292</v>
      </c>
      <c r="C142" s="80"/>
      <c r="D142" s="81">
        <f>SUM(D68+D18+D97)</f>
        <v>921.3</v>
      </c>
      <c r="E142" s="81">
        <f>SUM(E68+E18+E97)</f>
        <v>54</v>
      </c>
      <c r="F142" s="81"/>
      <c r="G142" s="82">
        <f>SUM(G68+G18+G97)</f>
        <v>867.3</v>
      </c>
    </row>
    <row r="143" spans="1:7" ht="13.5" customHeight="1" thickBot="1" x14ac:dyDescent="0.25">
      <c r="A143" s="188"/>
      <c r="B143" s="76" t="s">
        <v>266</v>
      </c>
      <c r="C143" s="76"/>
      <c r="D143" s="77">
        <f>SUM(D19+D69+D98+D125+D130)</f>
        <v>133.5</v>
      </c>
      <c r="E143" s="77">
        <f>SUM(E19+E69+E98+E125+E130)</f>
        <v>133.5</v>
      </c>
      <c r="F143" s="78"/>
      <c r="G143" s="83"/>
    </row>
    <row r="144" spans="1:7" ht="26.25" thickBot="1" x14ac:dyDescent="0.25">
      <c r="A144" s="188"/>
      <c r="B144" s="79" t="s">
        <v>284</v>
      </c>
      <c r="C144" s="76"/>
      <c r="D144" s="77">
        <f>SUM(G144+E144)</f>
        <v>10</v>
      </c>
      <c r="E144" s="77">
        <f>SUM(E133)</f>
        <v>10</v>
      </c>
      <c r="F144" s="78"/>
      <c r="G144" s="83"/>
    </row>
    <row r="145" spans="1:7" ht="26.25" thickBot="1" x14ac:dyDescent="0.25">
      <c r="A145" s="189"/>
      <c r="B145" s="84" t="s">
        <v>283</v>
      </c>
      <c r="C145" s="85"/>
      <c r="D145" s="86">
        <f>SUM(G145+E145)</f>
        <v>41.4</v>
      </c>
      <c r="E145" s="86">
        <f>SUM(E138)</f>
        <v>41.4</v>
      </c>
      <c r="F145" s="87"/>
      <c r="G145" s="88"/>
    </row>
    <row r="146" spans="1:7" ht="12.75" customHeight="1" x14ac:dyDescent="0.2">
      <c r="A146" s="190" t="s">
        <v>285</v>
      </c>
      <c r="B146" s="190"/>
      <c r="C146" s="190"/>
      <c r="D146" s="190"/>
      <c r="E146" s="190"/>
      <c r="F146" s="190"/>
      <c r="G146" s="190"/>
    </row>
  </sheetData>
  <sheetProtection selectLockedCells="1" selectUnlockedCells="1"/>
  <mergeCells count="78">
    <mergeCell ref="A7:G7"/>
    <mergeCell ref="F9:G9"/>
    <mergeCell ref="A10:A12"/>
    <mergeCell ref="B10:B12"/>
    <mergeCell ref="C10:C12"/>
    <mergeCell ref="A17:B17"/>
    <mergeCell ref="D10:D12"/>
    <mergeCell ref="E10:G10"/>
    <mergeCell ref="E11:F11"/>
    <mergeCell ref="G11:G12"/>
    <mergeCell ref="A18:A19"/>
    <mergeCell ref="A13:G13"/>
    <mergeCell ref="A14:A16"/>
    <mergeCell ref="A20:G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A52:A53"/>
    <mergeCell ref="A54:A55"/>
    <mergeCell ref="A56:A57"/>
    <mergeCell ref="A58:A59"/>
    <mergeCell ref="A60:A62"/>
    <mergeCell ref="A63:A64"/>
    <mergeCell ref="A65:A66"/>
    <mergeCell ref="A67:B67"/>
    <mergeCell ref="A68:A69"/>
    <mergeCell ref="A70:G70"/>
    <mergeCell ref="A71:A72"/>
    <mergeCell ref="A73:A74"/>
    <mergeCell ref="A75:A76"/>
    <mergeCell ref="A77:A78"/>
    <mergeCell ref="A79:A80"/>
    <mergeCell ref="A93:A95"/>
    <mergeCell ref="A81:A82"/>
    <mergeCell ref="A83:A85"/>
    <mergeCell ref="A86:A88"/>
    <mergeCell ref="A89:A90"/>
    <mergeCell ref="A91:A92"/>
    <mergeCell ref="A100:A101"/>
    <mergeCell ref="A102:A103"/>
    <mergeCell ref="A104:A105"/>
    <mergeCell ref="A96:B96"/>
    <mergeCell ref="A99:G99"/>
    <mergeCell ref="A106:A107"/>
    <mergeCell ref="A97:A98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B124"/>
    <mergeCell ref="A126:G126"/>
    <mergeCell ref="A127:A128"/>
    <mergeCell ref="A129:B129"/>
    <mergeCell ref="A131:G131"/>
    <mergeCell ref="A132:A133"/>
    <mergeCell ref="A141:B141"/>
    <mergeCell ref="A142:A145"/>
    <mergeCell ref="A146:G146"/>
    <mergeCell ref="A134:B134"/>
    <mergeCell ref="A136:G136"/>
    <mergeCell ref="A137:A138"/>
    <mergeCell ref="A139:B139"/>
  </mergeCells>
  <pageMargins left="0.34027777777777779" right="0.1701388888888889" top="0.8" bottom="0.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progr_asignav.</vt:lpstr>
      <vt:lpstr>Apyvartinės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2016-02-17T13:28:23Z</cp:lastPrinted>
  <dcterms:created xsi:type="dcterms:W3CDTF">2016-02-10T12:11:00Z</dcterms:created>
  <dcterms:modified xsi:type="dcterms:W3CDTF">2016-02-18T11:44:30Z</dcterms:modified>
</cp:coreProperties>
</file>