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1" i="1" l="1"/>
  <c r="D17" i="1"/>
  <c r="O253" i="1" l="1"/>
  <c r="O257" i="1" s="1"/>
  <c r="N253" i="1"/>
  <c r="N257" i="1" s="1"/>
  <c r="M253" i="1"/>
  <c r="M257" i="1" s="1"/>
  <c r="L253" i="1"/>
  <c r="L257" i="1" s="1"/>
  <c r="K253" i="1"/>
  <c r="K257" i="1" s="1"/>
  <c r="J253" i="1"/>
  <c r="J257" i="1" s="1"/>
  <c r="I253" i="1"/>
  <c r="I257" i="1" s="1"/>
  <c r="H253" i="1"/>
  <c r="H257" i="1" s="1"/>
  <c r="G253" i="1"/>
  <c r="G257" i="1" s="1"/>
  <c r="F253" i="1"/>
  <c r="F257" i="1" s="1"/>
  <c r="E253" i="1"/>
  <c r="E257" i="1" s="1"/>
  <c r="D253" i="1"/>
  <c r="D257" i="1" s="1"/>
  <c r="N251" i="1"/>
  <c r="M251" i="1"/>
  <c r="L251" i="1"/>
  <c r="K251" i="1"/>
  <c r="J251" i="1"/>
  <c r="I251" i="1"/>
  <c r="H251" i="1"/>
  <c r="G251" i="1"/>
  <c r="F251" i="1"/>
  <c r="E251" i="1"/>
  <c r="D251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O226" i="1"/>
  <c r="O244" i="1" s="1"/>
  <c r="N226" i="1"/>
  <c r="N244" i="1" s="1"/>
  <c r="M226" i="1"/>
  <c r="M244" i="1" s="1"/>
  <c r="L226" i="1"/>
  <c r="L244" i="1" s="1"/>
  <c r="K226" i="1"/>
  <c r="K244" i="1" s="1"/>
  <c r="J226" i="1"/>
  <c r="J244" i="1" s="1"/>
  <c r="I226" i="1"/>
  <c r="I244" i="1" s="1"/>
  <c r="H226" i="1"/>
  <c r="H244" i="1" s="1"/>
  <c r="G226" i="1"/>
  <c r="G244" i="1" s="1"/>
  <c r="F226" i="1"/>
  <c r="F244" i="1" s="1"/>
  <c r="E226" i="1"/>
  <c r="E244" i="1" s="1"/>
  <c r="D226" i="1"/>
  <c r="D244" i="1" s="1"/>
  <c r="O220" i="1"/>
  <c r="N220" i="1"/>
  <c r="M220" i="1"/>
  <c r="I220" i="1"/>
  <c r="H220" i="1"/>
  <c r="G220" i="1"/>
  <c r="F220" i="1"/>
  <c r="E220" i="1"/>
  <c r="D220" i="1"/>
  <c r="O217" i="1"/>
  <c r="N217" i="1"/>
  <c r="M217" i="1"/>
  <c r="I217" i="1"/>
  <c r="H217" i="1"/>
  <c r="G217" i="1"/>
  <c r="F217" i="1"/>
  <c r="E217" i="1"/>
  <c r="D217" i="1"/>
  <c r="O214" i="1"/>
  <c r="N214" i="1"/>
  <c r="M214" i="1"/>
  <c r="I214" i="1"/>
  <c r="H214" i="1"/>
  <c r="G214" i="1"/>
  <c r="F214" i="1"/>
  <c r="E214" i="1"/>
  <c r="D214" i="1"/>
  <c r="O210" i="1"/>
  <c r="N210" i="1"/>
  <c r="M210" i="1"/>
  <c r="I210" i="1"/>
  <c r="H210" i="1"/>
  <c r="G210" i="1"/>
  <c r="F210" i="1"/>
  <c r="E210" i="1"/>
  <c r="D210" i="1"/>
  <c r="O207" i="1"/>
  <c r="N207" i="1"/>
  <c r="M207" i="1"/>
  <c r="I207" i="1"/>
  <c r="H207" i="1"/>
  <c r="G207" i="1"/>
  <c r="F207" i="1"/>
  <c r="E207" i="1"/>
  <c r="D207" i="1"/>
  <c r="O204" i="1"/>
  <c r="N204" i="1"/>
  <c r="M204" i="1"/>
  <c r="I204" i="1"/>
  <c r="H204" i="1"/>
  <c r="G204" i="1"/>
  <c r="F204" i="1"/>
  <c r="E204" i="1"/>
  <c r="D204" i="1"/>
  <c r="O201" i="1"/>
  <c r="N201" i="1"/>
  <c r="M201" i="1"/>
  <c r="I201" i="1"/>
  <c r="H201" i="1"/>
  <c r="G201" i="1"/>
  <c r="F201" i="1"/>
  <c r="E201" i="1"/>
  <c r="D201" i="1"/>
  <c r="O198" i="1"/>
  <c r="N198" i="1"/>
  <c r="M198" i="1"/>
  <c r="I198" i="1"/>
  <c r="H198" i="1"/>
  <c r="G198" i="1"/>
  <c r="F198" i="1"/>
  <c r="E198" i="1"/>
  <c r="D198" i="1"/>
  <c r="O195" i="1"/>
  <c r="N195" i="1"/>
  <c r="M195" i="1"/>
  <c r="I195" i="1"/>
  <c r="H195" i="1"/>
  <c r="G195" i="1"/>
  <c r="F195" i="1"/>
  <c r="E195" i="1"/>
  <c r="D195" i="1"/>
  <c r="O192" i="1"/>
  <c r="N192" i="1"/>
  <c r="M192" i="1"/>
  <c r="I192" i="1"/>
  <c r="H192" i="1"/>
  <c r="G192" i="1"/>
  <c r="F192" i="1"/>
  <c r="E192" i="1"/>
  <c r="D192" i="1"/>
  <c r="O189" i="1"/>
  <c r="N189" i="1"/>
  <c r="M189" i="1"/>
  <c r="I189" i="1"/>
  <c r="H189" i="1"/>
  <c r="G189" i="1"/>
  <c r="F189" i="1"/>
  <c r="E189" i="1"/>
  <c r="D189" i="1"/>
  <c r="O186" i="1"/>
  <c r="N186" i="1"/>
  <c r="M186" i="1"/>
  <c r="I186" i="1"/>
  <c r="H186" i="1"/>
  <c r="G186" i="1"/>
  <c r="F186" i="1"/>
  <c r="E186" i="1"/>
  <c r="D186" i="1"/>
  <c r="O181" i="1"/>
  <c r="O224" i="1" s="1"/>
  <c r="N181" i="1"/>
  <c r="N224" i="1" s="1"/>
  <c r="M181" i="1"/>
  <c r="M224" i="1" s="1"/>
  <c r="L181" i="1"/>
  <c r="L224" i="1" s="1"/>
  <c r="K181" i="1"/>
  <c r="K224" i="1" s="1"/>
  <c r="J181" i="1"/>
  <c r="J224" i="1" s="1"/>
  <c r="I181" i="1"/>
  <c r="I224" i="1" s="1"/>
  <c r="H181" i="1"/>
  <c r="H224" i="1" s="1"/>
  <c r="G181" i="1"/>
  <c r="G224" i="1" s="1"/>
  <c r="F181" i="1"/>
  <c r="F224" i="1" s="1"/>
  <c r="E181" i="1"/>
  <c r="E224" i="1" s="1"/>
  <c r="D181" i="1"/>
  <c r="D224" i="1" s="1"/>
  <c r="O150" i="1"/>
  <c r="O179" i="1" s="1"/>
  <c r="N150" i="1"/>
  <c r="N179" i="1" s="1"/>
  <c r="M150" i="1"/>
  <c r="M179" i="1" s="1"/>
  <c r="L150" i="1"/>
  <c r="L179" i="1" s="1"/>
  <c r="K150" i="1"/>
  <c r="K179" i="1" s="1"/>
  <c r="J150" i="1"/>
  <c r="J179" i="1" s="1"/>
  <c r="I150" i="1"/>
  <c r="I179" i="1" s="1"/>
  <c r="H150" i="1"/>
  <c r="H179" i="1" s="1"/>
  <c r="G150" i="1"/>
  <c r="G179" i="1" s="1"/>
  <c r="F150" i="1"/>
  <c r="F179" i="1" s="1"/>
  <c r="E150" i="1"/>
  <c r="E179" i="1" s="1"/>
  <c r="D150" i="1"/>
  <c r="D179" i="1" s="1"/>
  <c r="O114" i="1"/>
  <c r="O148" i="1" s="1"/>
  <c r="N114" i="1"/>
  <c r="N148" i="1" s="1"/>
  <c r="M114" i="1"/>
  <c r="M148" i="1" s="1"/>
  <c r="L114" i="1"/>
  <c r="L148" i="1" s="1"/>
  <c r="K114" i="1"/>
  <c r="K148" i="1" s="1"/>
  <c r="J114" i="1"/>
  <c r="J148" i="1" s="1"/>
  <c r="I114" i="1"/>
  <c r="I148" i="1" s="1"/>
  <c r="H114" i="1"/>
  <c r="H148" i="1" s="1"/>
  <c r="G114" i="1"/>
  <c r="G148" i="1" s="1"/>
  <c r="F114" i="1"/>
  <c r="F148" i="1" s="1"/>
  <c r="E114" i="1"/>
  <c r="E148" i="1" s="1"/>
  <c r="D114" i="1"/>
  <c r="D148" i="1" s="1"/>
  <c r="N112" i="1"/>
  <c r="L74" i="1"/>
  <c r="K74" i="1"/>
  <c r="J74" i="1"/>
  <c r="I74" i="1"/>
  <c r="H74" i="1"/>
  <c r="G74" i="1"/>
  <c r="F74" i="1"/>
  <c r="E74" i="1"/>
  <c r="D74" i="1"/>
  <c r="L71" i="1"/>
  <c r="K71" i="1"/>
  <c r="J71" i="1"/>
  <c r="I71" i="1"/>
  <c r="H71" i="1"/>
  <c r="G71" i="1"/>
  <c r="F71" i="1"/>
  <c r="E71" i="1"/>
  <c r="D71" i="1"/>
  <c r="L68" i="1"/>
  <c r="K68" i="1"/>
  <c r="J68" i="1"/>
  <c r="I68" i="1"/>
  <c r="H68" i="1"/>
  <c r="G68" i="1"/>
  <c r="F68" i="1"/>
  <c r="E68" i="1"/>
  <c r="D68" i="1"/>
  <c r="L65" i="1"/>
  <c r="K65" i="1"/>
  <c r="J65" i="1"/>
  <c r="I65" i="1"/>
  <c r="H65" i="1"/>
  <c r="G65" i="1"/>
  <c r="F65" i="1"/>
  <c r="E65" i="1"/>
  <c r="D65" i="1"/>
  <c r="L62" i="1"/>
  <c r="K62" i="1"/>
  <c r="J62" i="1"/>
  <c r="I62" i="1"/>
  <c r="H62" i="1"/>
  <c r="G62" i="1"/>
  <c r="F62" i="1"/>
  <c r="E62" i="1"/>
  <c r="D62" i="1"/>
  <c r="L59" i="1"/>
  <c r="K59" i="1"/>
  <c r="J59" i="1"/>
  <c r="I59" i="1"/>
  <c r="H59" i="1"/>
  <c r="G59" i="1"/>
  <c r="F59" i="1"/>
  <c r="E59" i="1"/>
  <c r="D59" i="1"/>
  <c r="L56" i="1"/>
  <c r="K56" i="1"/>
  <c r="J56" i="1"/>
  <c r="I56" i="1"/>
  <c r="H56" i="1"/>
  <c r="G56" i="1"/>
  <c r="F56" i="1"/>
  <c r="E56" i="1"/>
  <c r="D56" i="1"/>
  <c r="L53" i="1"/>
  <c r="K53" i="1"/>
  <c r="J53" i="1"/>
  <c r="I53" i="1"/>
  <c r="H53" i="1"/>
  <c r="G53" i="1"/>
  <c r="F53" i="1"/>
  <c r="E53" i="1"/>
  <c r="D53" i="1"/>
  <c r="L50" i="1"/>
  <c r="K50" i="1"/>
  <c r="J50" i="1"/>
  <c r="I50" i="1"/>
  <c r="H50" i="1"/>
  <c r="G50" i="1"/>
  <c r="F50" i="1"/>
  <c r="E50" i="1"/>
  <c r="D50" i="1"/>
  <c r="L47" i="1"/>
  <c r="K47" i="1"/>
  <c r="J47" i="1"/>
  <c r="I47" i="1"/>
  <c r="H47" i="1"/>
  <c r="G47" i="1"/>
  <c r="F47" i="1"/>
  <c r="E47" i="1"/>
  <c r="D47" i="1"/>
  <c r="L44" i="1"/>
  <c r="K44" i="1"/>
  <c r="J44" i="1"/>
  <c r="I44" i="1"/>
  <c r="H44" i="1"/>
  <c r="G44" i="1"/>
  <c r="F44" i="1"/>
  <c r="E44" i="1"/>
  <c r="D44" i="1"/>
  <c r="L41" i="1"/>
  <c r="K41" i="1"/>
  <c r="J41" i="1"/>
  <c r="I41" i="1"/>
  <c r="H41" i="1"/>
  <c r="G41" i="1"/>
  <c r="F41" i="1"/>
  <c r="E41" i="1"/>
  <c r="D41" i="1"/>
  <c r="L38" i="1"/>
  <c r="K38" i="1"/>
  <c r="J38" i="1"/>
  <c r="I38" i="1"/>
  <c r="H38" i="1"/>
  <c r="G38" i="1"/>
  <c r="F38" i="1"/>
  <c r="E38" i="1"/>
  <c r="D38" i="1"/>
  <c r="L35" i="1"/>
  <c r="K35" i="1"/>
  <c r="J35" i="1"/>
  <c r="I35" i="1"/>
  <c r="H35" i="1"/>
  <c r="G35" i="1"/>
  <c r="F35" i="1"/>
  <c r="E35" i="1"/>
  <c r="D35" i="1"/>
  <c r="L32" i="1"/>
  <c r="K32" i="1"/>
  <c r="J32" i="1"/>
  <c r="I32" i="1"/>
  <c r="H32" i="1"/>
  <c r="G32" i="1"/>
  <c r="F32" i="1"/>
  <c r="E32" i="1"/>
  <c r="D32" i="1"/>
  <c r="L29" i="1"/>
  <c r="L112" i="1" s="1"/>
  <c r="K29" i="1"/>
  <c r="J29" i="1"/>
  <c r="J112" i="1" s="1"/>
  <c r="I29" i="1"/>
  <c r="H29" i="1"/>
  <c r="H112" i="1" s="1"/>
  <c r="G29" i="1"/>
  <c r="F29" i="1"/>
  <c r="F112" i="1" s="1"/>
  <c r="E29" i="1"/>
  <c r="D29" i="1"/>
  <c r="D112" i="1" s="1"/>
  <c r="L26" i="1"/>
  <c r="K26" i="1"/>
  <c r="J26" i="1"/>
  <c r="I26" i="1"/>
  <c r="H26" i="1"/>
  <c r="G26" i="1"/>
  <c r="F26" i="1"/>
  <c r="E26" i="1"/>
  <c r="D26" i="1"/>
  <c r="O17" i="1"/>
  <c r="O112" i="1" s="1"/>
  <c r="N17" i="1"/>
  <c r="M17" i="1"/>
  <c r="M112" i="1" s="1"/>
  <c r="L17" i="1"/>
  <c r="K17" i="1"/>
  <c r="K112" i="1" s="1"/>
  <c r="J17" i="1"/>
  <c r="I17" i="1"/>
  <c r="I112" i="1" s="1"/>
  <c r="H17" i="1"/>
  <c r="G17" i="1"/>
  <c r="G112" i="1" s="1"/>
  <c r="F17" i="1"/>
  <c r="E17" i="1"/>
  <c r="E112" i="1" s="1"/>
  <c r="D258" i="1" l="1"/>
  <c r="H258" i="1"/>
  <c r="L258" i="1"/>
  <c r="E258" i="1"/>
  <c r="I258" i="1"/>
  <c r="M258" i="1"/>
  <c r="F258" i="1"/>
  <c r="J258" i="1"/>
  <c r="N258" i="1"/>
  <c r="G258" i="1"/>
  <c r="K258" i="1"/>
  <c r="O258" i="1"/>
</calcChain>
</file>

<file path=xl/sharedStrings.xml><?xml version="1.0" encoding="utf-8"?>
<sst xmlns="http://schemas.openxmlformats.org/spreadsheetml/2006/main" count="530" uniqueCount="197">
  <si>
    <t>PATVIRTINTA</t>
  </si>
  <si>
    <t>Panevėžio rajono savivaldybės tarybos</t>
  </si>
  <si>
    <t>2 priedas</t>
  </si>
  <si>
    <t>PANEVĖŽIO RAJONO SAVIVALDYBĖS 2014 METŲ BIUDŽETO ĮVYKDYMAS PAGAL PROGRAMAS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</si>
  <si>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</si>
  <si>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</si>
  <si>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</si>
  <si>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</si>
  <si>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</si>
  <si>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</si>
  <si>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</si>
  <si>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</si>
  <si>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</si>
  <si>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</si>
  <si>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</si>
  <si>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</si>
  <si>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</si>
  <si>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</si>
  <si>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01  SAVIVALDYBĖS VALDYMO PROGRAMA </t>
  </si>
  <si>
    <t>1.</t>
  </si>
  <si>
    <t>Savivaldybės kontrolės ir audito tarnyba</t>
  </si>
  <si>
    <t>01</t>
  </si>
  <si>
    <t>2.</t>
  </si>
  <si>
    <t>Savivaldybės administracija - iš viso, iš jų:</t>
  </si>
  <si>
    <t>02</t>
  </si>
  <si>
    <t>04</t>
  </si>
  <si>
    <t>06</t>
  </si>
  <si>
    <t>08</t>
  </si>
  <si>
    <t>09</t>
  </si>
  <si>
    <t>10</t>
  </si>
  <si>
    <t>3.</t>
  </si>
  <si>
    <t>Priešgaisrinė tarnyba</t>
  </si>
  <si>
    <t>03</t>
  </si>
  <si>
    <t>4.</t>
  </si>
  <si>
    <t>Krekenavos Mykolo Antanaičio gimnazija - iš viso, iš jų:</t>
  </si>
  <si>
    <t>5.</t>
  </si>
  <si>
    <t>Paįstrio Juozo Zikaro gimnazija - iš viso, iš jų:</t>
  </si>
  <si>
    <t>6.</t>
  </si>
  <si>
    <t>Raguvos gimnazija - iš viso, iš jų:</t>
  </si>
  <si>
    <t>7.</t>
  </si>
  <si>
    <t>Vadoklių vidurinė mokykla - iš viso, iš jų:</t>
  </si>
  <si>
    <t>8.</t>
  </si>
  <si>
    <t>Velžio gimnazija - iš viso, iš jų:</t>
  </si>
  <si>
    <t>9.</t>
  </si>
  <si>
    <t>Ramygalos gimnazija - iš viso, iš jų:</t>
  </si>
  <si>
    <t>10.</t>
  </si>
  <si>
    <t>Naujamiesčio vidurinė mokykla - iš viso, iš jų:</t>
  </si>
  <si>
    <t>11.</t>
  </si>
  <si>
    <t>Smilgių gimnazija - iš viso, iš jų:</t>
  </si>
  <si>
    <t>12.</t>
  </si>
  <si>
    <t>Geležių pagrindinė mokykla - iš viso, iš jų:</t>
  </si>
  <si>
    <t>13.</t>
  </si>
  <si>
    <t>Berčiūnų pagrindinė mokykla - iš viso, iš jų:</t>
  </si>
  <si>
    <t>14.</t>
  </si>
  <si>
    <t>Dembavos progimnazija - iš viso, iš jų:</t>
  </si>
  <si>
    <t>15.</t>
  </si>
  <si>
    <t>Karsakiškio Strazdelio pagrindinė mokykla - iš viso, iš jų:</t>
  </si>
  <si>
    <t>16.</t>
  </si>
  <si>
    <t>Kurganavos pagrindinė mokykla- iš viso, iš jų:</t>
  </si>
  <si>
    <t>17.</t>
  </si>
  <si>
    <t>Paliūniškio pagrindinė mokykla - iš viso, iš jų:</t>
  </si>
  <si>
    <t>18.</t>
  </si>
  <si>
    <t>Upytės Antano Belazaro pagrindinė mokykla - iš viso, iš jų:</t>
  </si>
  <si>
    <t>19.</t>
  </si>
  <si>
    <t>Žibartonių pagrindinė mokykla - iš viso, iš jų:</t>
  </si>
  <si>
    <t>20.</t>
  </si>
  <si>
    <t>Miežiškių pagrindinė mokykla - iš viso, iš jų:</t>
  </si>
  <si>
    <t>21.</t>
  </si>
  <si>
    <t>Linkaučių pagrindinė mokykla</t>
  </si>
  <si>
    <t>22.</t>
  </si>
  <si>
    <t>Katinų pagrindinė mokykla</t>
  </si>
  <si>
    <t>23.</t>
  </si>
  <si>
    <t xml:space="preserve">Bernatonių mokykla-darželis  </t>
  </si>
  <si>
    <t>24.</t>
  </si>
  <si>
    <t xml:space="preserve">Pažagienių mokykla-darželis </t>
  </si>
  <si>
    <t>25.</t>
  </si>
  <si>
    <t xml:space="preserve">Piniavos mokykla-darželis </t>
  </si>
  <si>
    <t>26.</t>
  </si>
  <si>
    <t>Dembavos lopšelis - darželis "Smalsutis"</t>
  </si>
  <si>
    <t>27.</t>
  </si>
  <si>
    <t>Krekenavos lopšelis - darželis "Sigutė"</t>
  </si>
  <si>
    <t>28.</t>
  </si>
  <si>
    <t>Naujamiesčio lopšelis - darželis "Bitutė"</t>
  </si>
  <si>
    <t>29.</t>
  </si>
  <si>
    <t>Ramygalos lopšelis - darželis "Gandriukas"</t>
  </si>
  <si>
    <t>30.</t>
  </si>
  <si>
    <t>Velžio lopšelis - darželis</t>
  </si>
  <si>
    <t>31.</t>
  </si>
  <si>
    <t>Viešoji biblioteka</t>
  </si>
  <si>
    <t>32.</t>
  </si>
  <si>
    <t>Tiltagalių kultūros centras</t>
  </si>
  <si>
    <t>33.</t>
  </si>
  <si>
    <t>Krekenavos kultūros centras</t>
  </si>
  <si>
    <t>34.</t>
  </si>
  <si>
    <t>Miežiškių kultūros centras</t>
  </si>
  <si>
    <t>35.</t>
  </si>
  <si>
    <t>Naujamiesčio kultūros centras-dailės galerija</t>
  </si>
  <si>
    <t>36.</t>
  </si>
  <si>
    <t>Paįstrio kultūros centras</t>
  </si>
  <si>
    <t>37.</t>
  </si>
  <si>
    <t>Smilgių kultūros centras</t>
  </si>
  <si>
    <t>38.</t>
  </si>
  <si>
    <t>Liūdynės kultūros centras</t>
  </si>
  <si>
    <t>39.</t>
  </si>
  <si>
    <t>Ramygalos kultūros centras</t>
  </si>
  <si>
    <t>40.</t>
  </si>
  <si>
    <t>Vadoklių kultūros centras</t>
  </si>
  <si>
    <t>41.</t>
  </si>
  <si>
    <t>Šilagalio kultūros centras</t>
  </si>
  <si>
    <t>42.</t>
  </si>
  <si>
    <t>Raguvos kultūros centras</t>
  </si>
  <si>
    <t>43.</t>
  </si>
  <si>
    <t>Rajono socialinių paslaugų centras</t>
  </si>
  <si>
    <t>44.</t>
  </si>
  <si>
    <t>Karsakiškio seniūnija</t>
  </si>
  <si>
    <t>45.</t>
  </si>
  <si>
    <t>Krekenavos seniūnija</t>
  </si>
  <si>
    <t>46.</t>
  </si>
  <si>
    <t>Miežiškių seniūnija</t>
  </si>
  <si>
    <t>47.</t>
  </si>
  <si>
    <t>Naujamiesčio seniūnija</t>
  </si>
  <si>
    <t>48.</t>
  </si>
  <si>
    <t>Paįstrio seniūnija</t>
  </si>
  <si>
    <t>49.</t>
  </si>
  <si>
    <t>Smilgių seniūnija</t>
  </si>
  <si>
    <t>50.</t>
  </si>
  <si>
    <t>Velžio seniūnija</t>
  </si>
  <si>
    <t>51.</t>
  </si>
  <si>
    <t>Panevėžio seniūnija</t>
  </si>
  <si>
    <t>52.</t>
  </si>
  <si>
    <t>Ramygalos seniūnija</t>
  </si>
  <si>
    <t>53.</t>
  </si>
  <si>
    <t>Raguvos seniūnija</t>
  </si>
  <si>
    <t>54.</t>
  </si>
  <si>
    <t>Vadoklių seniūnija</t>
  </si>
  <si>
    <t>55.</t>
  </si>
  <si>
    <t>Upytės seniūnija</t>
  </si>
  <si>
    <t>Viso 01 programai</t>
  </si>
  <si>
    <t xml:space="preserve">02  UGDYMO PROCESO IR KOKYBIŠKOS UGDYMOSI APLINKOS UŽTIKRINIMO PROGRAMA </t>
  </si>
  <si>
    <t>Krekenavos Mykolo Antanaičio gimnazija</t>
  </si>
  <si>
    <t>Paįstrio Juozo Zikaro gimnazija</t>
  </si>
  <si>
    <t>Raguvos gimnazija</t>
  </si>
  <si>
    <t>Vadoklių vidurinė mokykla</t>
  </si>
  <si>
    <t>Velžio gimnazija</t>
  </si>
  <si>
    <t>Ramygalos gimnazija</t>
  </si>
  <si>
    <t>Naujamiesčio vidurinė mokykla</t>
  </si>
  <si>
    <t>Smilgių gimnazija</t>
  </si>
  <si>
    <t>Geležių pagrindinė mokykla</t>
  </si>
  <si>
    <t>Berčiūnų pagrindinė mokykla</t>
  </si>
  <si>
    <t>Dembavos progimnazija</t>
  </si>
  <si>
    <t>Karsakiškio Strazdelio pagrindinė mokykla</t>
  </si>
  <si>
    <t>Kurganavos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</si>
  <si>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</si>
  <si>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</si>
  <si>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</si>
  <si>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</si>
  <si>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</si>
  <si>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</si>
  <si>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</si>
  <si>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 xml:space="preserve">Dembavos lopšelis - darželis " Smalsutis" </t>
  </si>
  <si>
    <t>Raguvos lopšelis - darželis "Skruzdėliukas"</t>
  </si>
  <si>
    <t>Muzikos mokykla</t>
  </si>
  <si>
    <t>Švietimo centras</t>
  </si>
  <si>
    <t>Pedagoginė psichologinė tarnyba</t>
  </si>
  <si>
    <t>Viso 02 programai</t>
  </si>
  <si>
    <t xml:space="preserve">03  AKTYVAUS BENDRUOMENĖS GYVENIMO SKATINIMO PROGRAMA </t>
  </si>
  <si>
    <t>Ėriškių kultūros centras</t>
  </si>
  <si>
    <t>Viso 03 programai</t>
  </si>
  <si>
    <t xml:space="preserve">04  RAJONO INFRASTRUKTŪROS PRIEŽIŪROS, MODERNIZAVIMO IR PLĖTROS PROGRAMA </t>
  </si>
  <si>
    <t>05</t>
  </si>
  <si>
    <t>Karsakiškio seniūnija - iš viso, iš jų:</t>
  </si>
  <si>
    <t>Krekenavos seniūnija - iš viso, iš jų:</t>
  </si>
  <si>
    <t>Miežiškių seniūnija - iš viso, iš jų:</t>
  </si>
  <si>
    <t>Naujamiesčio seniūnija - iš viso, iš jų:</t>
  </si>
  <si>
    <t>Paįstrio seniūnija - iš viso, iš jų:</t>
  </si>
  <si>
    <t>Smilgių seniūnija - iš viso, iš jų:</t>
  </si>
  <si>
    <t>Velžio seniūnija - iš viso, iš jų:</t>
  </si>
  <si>
    <t>Panevėžio seniūnija - iš viso, iš jų:</t>
  </si>
  <si>
    <t>Ramygalos seniūnija - iš viso, iš jų:</t>
  </si>
  <si>
    <t>Raguvos seniūnija - iš viso, iš jų:</t>
  </si>
  <si>
    <t>Vadoklių seniūnija - iš viso, iš jų:</t>
  </si>
  <si>
    <t>Upytės seniūnija - iš viso, iš jų:</t>
  </si>
  <si>
    <t>Viso 04 programai</t>
  </si>
  <si>
    <t xml:space="preserve">05  SOCIALINĖS ATSKIRTIES MAŽINIMO PROGRAMA </t>
  </si>
  <si>
    <t>Vaikų globos namai</t>
  </si>
  <si>
    <t>Viso 05 programai</t>
  </si>
  <si>
    <t xml:space="preserve">06  SVEIKATOS APSAUGOS PROGRAMA </t>
  </si>
  <si>
    <t>Savivaldybės administracija</t>
  </si>
  <si>
    <t>07</t>
  </si>
  <si>
    <t>Visuomenės sveikatos biuras</t>
  </si>
  <si>
    <t>Viso 06 programai</t>
  </si>
  <si>
    <t xml:space="preserve">07  APLINKOS APSAUGOS PROGRAMA </t>
  </si>
  <si>
    <t>Viso 07 programai</t>
  </si>
  <si>
    <t xml:space="preserve">08  EKONOMINIO KONKURENCINGUMO DIDINIMO PROGRAMA </t>
  </si>
  <si>
    <t>Viso 08 programai</t>
  </si>
  <si>
    <t>IŠ VISO IŠLAIDŲ:</t>
  </si>
  <si>
    <t>2015 m. rugpjūčio 20  d. Nr. T- 159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</si>
</sst>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5" fillId="2" borderId="1" xfId="0" applyNumberFormat="1" applyFont="1" applyFill="1" applyBorder="1"/>
    <xf numFmtId="164" fontId="5" fillId="0" borderId="1" xfId="0" applyNumberFormat="1" applyFont="1" applyBorder="1"/>
    <xf numFmtId="0" fontId="1" fillId="2" borderId="3" xfId="0" applyFont="1" applyFill="1" applyBorder="1"/>
    <xf numFmtId="0" fontId="2" fillId="0" borderId="1" xfId="0" applyFont="1" applyFill="1" applyBorder="1" applyAlignment="1">
      <alignment wrapText="1"/>
    </xf>
    <xf numFmtId="164" fontId="6" fillId="0" borderId="1" xfId="0" applyNumberFormat="1" applyFont="1" applyBorder="1"/>
    <xf numFmtId="1" fontId="3" fillId="0" borderId="1" xfId="0" applyNumberFormat="1" applyFont="1" applyBorder="1"/>
    <xf numFmtId="0" fontId="0" fillId="0" borderId="0" xfId="0" applyFill="1"/>
    <xf numFmtId="0" fontId="1" fillId="0" borderId="0" xfId="0" applyFont="1" applyBorder="1"/>
    <xf numFmtId="0" fontId="0" fillId="0" borderId="0" xfId="0" applyBorder="1"/>
    <xf numFmtId="0" fontId="8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0" xfId="0" applyFont="1"/>
    <xf numFmtId="164" fontId="4" fillId="2" borderId="1" xfId="0" applyNumberFormat="1" applyFont="1" applyFill="1" applyBorder="1"/>
    <xf numFmtId="0" fontId="4" fillId="2" borderId="1" xfId="0" applyFont="1" applyFill="1" applyBorder="1"/>
    <xf numFmtId="164" fontId="4" fillId="0" borderId="1" xfId="0" applyNumberFormat="1" applyFont="1" applyBorder="1"/>
    <xf numFmtId="0" fontId="8" fillId="0" borderId="1" xfId="0" applyFont="1" applyBorder="1"/>
    <xf numFmtId="164" fontId="11" fillId="0" borderId="1" xfId="0" applyNumberFormat="1" applyFont="1" applyBorder="1"/>
    <xf numFmtId="1" fontId="4" fillId="0" borderId="1" xfId="0" applyNumberFormat="1" applyFont="1" applyBorder="1"/>
    <xf numFmtId="0" fontId="8" fillId="2" borderId="1" xfId="0" applyFont="1" applyFill="1" applyBorder="1"/>
    <xf numFmtId="164" fontId="12" fillId="0" borderId="1" xfId="0" applyNumberFormat="1" applyFont="1" applyBorder="1"/>
    <xf numFmtId="164" fontId="4" fillId="0" borderId="1" xfId="0" applyNumberFormat="1" applyFont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horizontal="right"/>
    </xf>
    <xf numFmtId="0" fontId="8" fillId="0" borderId="0" xfId="0" applyFont="1" applyFill="1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3"/>
  <sheetViews>
    <sheetView tabSelected="1" workbookViewId="0">
      <selection activeCell="K3" sqref="K3:O3"/>
    </sheetView>
  </sheetViews>
  <sheetFormatPr defaultRowHeight="15" x14ac:dyDescent="0.25"/>
  <cols>
    <col min="1" max="1" width="3.85546875" customWidth="1"/>
    <col min="2" max="2" width="40.28515625" customWidth="1"/>
    <col min="3" max="3" width="4.7109375" customWidth="1"/>
    <col min="4" max="4" width="10.85546875" customWidth="1"/>
    <col min="5" max="5" width="11" customWidth="1"/>
    <col min="6" max="6" width="10" customWidth="1"/>
    <col min="7" max="7" width="9.85546875" customWidth="1"/>
    <col min="8" max="8" width="10" customWidth="1"/>
    <col min="9" max="9" width="8.85546875" customWidth="1"/>
    <col min="10" max="10" width="9.5703125" customWidth="1"/>
    <col min="11" max="11" width="10.140625" customWidth="1"/>
    <col min="12" max="12" width="9.140625" customWidth="1"/>
    <col min="13" max="14" width="10" customWidth="1"/>
    <col min="15" max="15" width="10.140625" customWidth="1"/>
    <col min="257" max="257" width="3.85546875" customWidth="1"/>
    <col min="258" max="258" width="49" customWidth="1"/>
    <col min="259" max="259" width="4.7109375" customWidth="1"/>
    <col min="260" max="260" width="10.85546875" customWidth="1"/>
    <col min="261" max="261" width="11" customWidth="1"/>
    <col min="262" max="262" width="10.85546875" customWidth="1"/>
    <col min="263" max="264" width="10.42578125" customWidth="1"/>
    <col min="265" max="265" width="9.28515625" customWidth="1"/>
    <col min="266" max="266" width="10" customWidth="1"/>
    <col min="267" max="267" width="10.7109375" customWidth="1"/>
    <col min="268" max="268" width="9.7109375" customWidth="1"/>
    <col min="269" max="269" width="10.28515625" customWidth="1"/>
    <col min="270" max="270" width="10.42578125" customWidth="1"/>
    <col min="271" max="271" width="10" customWidth="1"/>
    <col min="513" max="513" width="3.85546875" customWidth="1"/>
    <col min="514" max="514" width="49" customWidth="1"/>
    <col min="515" max="515" width="4.7109375" customWidth="1"/>
    <col min="516" max="516" width="10.85546875" customWidth="1"/>
    <col min="517" max="517" width="11" customWidth="1"/>
    <col min="518" max="518" width="10.85546875" customWidth="1"/>
    <col min="519" max="520" width="10.42578125" customWidth="1"/>
    <col min="521" max="521" width="9.28515625" customWidth="1"/>
    <col min="522" max="522" width="10" customWidth="1"/>
    <col min="523" max="523" width="10.7109375" customWidth="1"/>
    <col min="524" max="524" width="9.7109375" customWidth="1"/>
    <col min="525" max="525" width="10.28515625" customWidth="1"/>
    <col min="526" max="526" width="10.42578125" customWidth="1"/>
    <col min="527" max="527" width="10" customWidth="1"/>
    <col min="769" max="769" width="3.85546875" customWidth="1"/>
    <col min="770" max="770" width="49" customWidth="1"/>
    <col min="771" max="771" width="4.7109375" customWidth="1"/>
    <col min="772" max="772" width="10.85546875" customWidth="1"/>
    <col min="773" max="773" width="11" customWidth="1"/>
    <col min="774" max="774" width="10.85546875" customWidth="1"/>
    <col min="775" max="776" width="10.42578125" customWidth="1"/>
    <col min="777" max="777" width="9.28515625" customWidth="1"/>
    <col min="778" max="778" width="10" customWidth="1"/>
    <col min="779" max="779" width="10.7109375" customWidth="1"/>
    <col min="780" max="780" width="9.7109375" customWidth="1"/>
    <col min="781" max="781" width="10.28515625" customWidth="1"/>
    <col min="782" max="782" width="10.42578125" customWidth="1"/>
    <col min="783" max="783" width="10" customWidth="1"/>
    <col min="1025" max="1025" width="3.85546875" customWidth="1"/>
    <col min="1026" max="1026" width="49" customWidth="1"/>
    <col min="1027" max="1027" width="4.7109375" customWidth="1"/>
    <col min="1028" max="1028" width="10.85546875" customWidth="1"/>
    <col min="1029" max="1029" width="11" customWidth="1"/>
    <col min="1030" max="1030" width="10.85546875" customWidth="1"/>
    <col min="1031" max="1032" width="10.42578125" customWidth="1"/>
    <col min="1033" max="1033" width="9.28515625" customWidth="1"/>
    <col min="1034" max="1034" width="10" customWidth="1"/>
    <col min="1035" max="1035" width="10.7109375" customWidth="1"/>
    <col min="1036" max="1036" width="9.7109375" customWidth="1"/>
    <col min="1037" max="1037" width="10.28515625" customWidth="1"/>
    <col min="1038" max="1038" width="10.42578125" customWidth="1"/>
    <col min="1039" max="1039" width="10" customWidth="1"/>
    <col min="1281" max="1281" width="3.85546875" customWidth="1"/>
    <col min="1282" max="1282" width="49" customWidth="1"/>
    <col min="1283" max="1283" width="4.7109375" customWidth="1"/>
    <col min="1284" max="1284" width="10.85546875" customWidth="1"/>
    <col min="1285" max="1285" width="11" customWidth="1"/>
    <col min="1286" max="1286" width="10.85546875" customWidth="1"/>
    <col min="1287" max="1288" width="10.42578125" customWidth="1"/>
    <col min="1289" max="1289" width="9.28515625" customWidth="1"/>
    <col min="1290" max="1290" width="10" customWidth="1"/>
    <col min="1291" max="1291" width="10.7109375" customWidth="1"/>
    <col min="1292" max="1292" width="9.7109375" customWidth="1"/>
    <col min="1293" max="1293" width="10.28515625" customWidth="1"/>
    <col min="1294" max="1294" width="10.42578125" customWidth="1"/>
    <col min="1295" max="1295" width="10" customWidth="1"/>
    <col min="1537" max="1537" width="3.85546875" customWidth="1"/>
    <col min="1538" max="1538" width="49" customWidth="1"/>
    <col min="1539" max="1539" width="4.7109375" customWidth="1"/>
    <col min="1540" max="1540" width="10.85546875" customWidth="1"/>
    <col min="1541" max="1541" width="11" customWidth="1"/>
    <col min="1542" max="1542" width="10.85546875" customWidth="1"/>
    <col min="1543" max="1544" width="10.42578125" customWidth="1"/>
    <col min="1545" max="1545" width="9.28515625" customWidth="1"/>
    <col min="1546" max="1546" width="10" customWidth="1"/>
    <col min="1547" max="1547" width="10.7109375" customWidth="1"/>
    <col min="1548" max="1548" width="9.7109375" customWidth="1"/>
    <col min="1549" max="1549" width="10.28515625" customWidth="1"/>
    <col min="1550" max="1550" width="10.42578125" customWidth="1"/>
    <col min="1551" max="1551" width="10" customWidth="1"/>
    <col min="1793" max="1793" width="3.85546875" customWidth="1"/>
    <col min="1794" max="1794" width="49" customWidth="1"/>
    <col min="1795" max="1795" width="4.7109375" customWidth="1"/>
    <col min="1796" max="1796" width="10.85546875" customWidth="1"/>
    <col min="1797" max="1797" width="11" customWidth="1"/>
    <col min="1798" max="1798" width="10.85546875" customWidth="1"/>
    <col min="1799" max="1800" width="10.42578125" customWidth="1"/>
    <col min="1801" max="1801" width="9.28515625" customWidth="1"/>
    <col min="1802" max="1802" width="10" customWidth="1"/>
    <col min="1803" max="1803" width="10.7109375" customWidth="1"/>
    <col min="1804" max="1804" width="9.7109375" customWidth="1"/>
    <col min="1805" max="1805" width="10.28515625" customWidth="1"/>
    <col min="1806" max="1806" width="10.42578125" customWidth="1"/>
    <col min="1807" max="1807" width="10" customWidth="1"/>
    <col min="2049" max="2049" width="3.85546875" customWidth="1"/>
    <col min="2050" max="2050" width="49" customWidth="1"/>
    <col min="2051" max="2051" width="4.7109375" customWidth="1"/>
    <col min="2052" max="2052" width="10.85546875" customWidth="1"/>
    <col min="2053" max="2053" width="11" customWidth="1"/>
    <col min="2054" max="2054" width="10.85546875" customWidth="1"/>
    <col min="2055" max="2056" width="10.42578125" customWidth="1"/>
    <col min="2057" max="2057" width="9.28515625" customWidth="1"/>
    <col min="2058" max="2058" width="10" customWidth="1"/>
    <col min="2059" max="2059" width="10.7109375" customWidth="1"/>
    <col min="2060" max="2060" width="9.7109375" customWidth="1"/>
    <col min="2061" max="2061" width="10.28515625" customWidth="1"/>
    <col min="2062" max="2062" width="10.42578125" customWidth="1"/>
    <col min="2063" max="2063" width="10" customWidth="1"/>
    <col min="2305" max="2305" width="3.85546875" customWidth="1"/>
    <col min="2306" max="2306" width="49" customWidth="1"/>
    <col min="2307" max="2307" width="4.7109375" customWidth="1"/>
    <col min="2308" max="2308" width="10.85546875" customWidth="1"/>
    <col min="2309" max="2309" width="11" customWidth="1"/>
    <col min="2310" max="2310" width="10.85546875" customWidth="1"/>
    <col min="2311" max="2312" width="10.42578125" customWidth="1"/>
    <col min="2313" max="2313" width="9.28515625" customWidth="1"/>
    <col min="2314" max="2314" width="10" customWidth="1"/>
    <col min="2315" max="2315" width="10.7109375" customWidth="1"/>
    <col min="2316" max="2316" width="9.7109375" customWidth="1"/>
    <col min="2317" max="2317" width="10.28515625" customWidth="1"/>
    <col min="2318" max="2318" width="10.42578125" customWidth="1"/>
    <col min="2319" max="2319" width="10" customWidth="1"/>
    <col min="2561" max="2561" width="3.85546875" customWidth="1"/>
    <col min="2562" max="2562" width="49" customWidth="1"/>
    <col min="2563" max="2563" width="4.7109375" customWidth="1"/>
    <col min="2564" max="2564" width="10.85546875" customWidth="1"/>
    <col min="2565" max="2565" width="11" customWidth="1"/>
    <col min="2566" max="2566" width="10.85546875" customWidth="1"/>
    <col min="2567" max="2568" width="10.42578125" customWidth="1"/>
    <col min="2569" max="2569" width="9.28515625" customWidth="1"/>
    <col min="2570" max="2570" width="10" customWidth="1"/>
    <col min="2571" max="2571" width="10.7109375" customWidth="1"/>
    <col min="2572" max="2572" width="9.7109375" customWidth="1"/>
    <col min="2573" max="2573" width="10.28515625" customWidth="1"/>
    <col min="2574" max="2574" width="10.42578125" customWidth="1"/>
    <col min="2575" max="2575" width="10" customWidth="1"/>
    <col min="2817" max="2817" width="3.85546875" customWidth="1"/>
    <col min="2818" max="2818" width="49" customWidth="1"/>
    <col min="2819" max="2819" width="4.7109375" customWidth="1"/>
    <col min="2820" max="2820" width="10.85546875" customWidth="1"/>
    <col min="2821" max="2821" width="11" customWidth="1"/>
    <col min="2822" max="2822" width="10.85546875" customWidth="1"/>
    <col min="2823" max="2824" width="10.42578125" customWidth="1"/>
    <col min="2825" max="2825" width="9.28515625" customWidth="1"/>
    <col min="2826" max="2826" width="10" customWidth="1"/>
    <col min="2827" max="2827" width="10.7109375" customWidth="1"/>
    <col min="2828" max="2828" width="9.7109375" customWidth="1"/>
    <col min="2829" max="2829" width="10.28515625" customWidth="1"/>
    <col min="2830" max="2830" width="10.42578125" customWidth="1"/>
    <col min="2831" max="2831" width="10" customWidth="1"/>
    <col min="3073" max="3073" width="3.85546875" customWidth="1"/>
    <col min="3074" max="3074" width="49" customWidth="1"/>
    <col min="3075" max="3075" width="4.7109375" customWidth="1"/>
    <col min="3076" max="3076" width="10.85546875" customWidth="1"/>
    <col min="3077" max="3077" width="11" customWidth="1"/>
    <col min="3078" max="3078" width="10.85546875" customWidth="1"/>
    <col min="3079" max="3080" width="10.42578125" customWidth="1"/>
    <col min="3081" max="3081" width="9.28515625" customWidth="1"/>
    <col min="3082" max="3082" width="10" customWidth="1"/>
    <col min="3083" max="3083" width="10.7109375" customWidth="1"/>
    <col min="3084" max="3084" width="9.7109375" customWidth="1"/>
    <col min="3085" max="3085" width="10.28515625" customWidth="1"/>
    <col min="3086" max="3086" width="10.42578125" customWidth="1"/>
    <col min="3087" max="3087" width="10" customWidth="1"/>
    <col min="3329" max="3329" width="3.85546875" customWidth="1"/>
    <col min="3330" max="3330" width="49" customWidth="1"/>
    <col min="3331" max="3331" width="4.7109375" customWidth="1"/>
    <col min="3332" max="3332" width="10.85546875" customWidth="1"/>
    <col min="3333" max="3333" width="11" customWidth="1"/>
    <col min="3334" max="3334" width="10.85546875" customWidth="1"/>
    <col min="3335" max="3336" width="10.42578125" customWidth="1"/>
    <col min="3337" max="3337" width="9.28515625" customWidth="1"/>
    <col min="3338" max="3338" width="10" customWidth="1"/>
    <col min="3339" max="3339" width="10.7109375" customWidth="1"/>
    <col min="3340" max="3340" width="9.7109375" customWidth="1"/>
    <col min="3341" max="3341" width="10.28515625" customWidth="1"/>
    <col min="3342" max="3342" width="10.42578125" customWidth="1"/>
    <col min="3343" max="3343" width="10" customWidth="1"/>
    <col min="3585" max="3585" width="3.85546875" customWidth="1"/>
    <col min="3586" max="3586" width="49" customWidth="1"/>
    <col min="3587" max="3587" width="4.7109375" customWidth="1"/>
    <col min="3588" max="3588" width="10.85546875" customWidth="1"/>
    <col min="3589" max="3589" width="11" customWidth="1"/>
    <col min="3590" max="3590" width="10.85546875" customWidth="1"/>
    <col min="3591" max="3592" width="10.42578125" customWidth="1"/>
    <col min="3593" max="3593" width="9.28515625" customWidth="1"/>
    <col min="3594" max="3594" width="10" customWidth="1"/>
    <col min="3595" max="3595" width="10.7109375" customWidth="1"/>
    <col min="3596" max="3596" width="9.7109375" customWidth="1"/>
    <col min="3597" max="3597" width="10.28515625" customWidth="1"/>
    <col min="3598" max="3598" width="10.42578125" customWidth="1"/>
    <col min="3599" max="3599" width="10" customWidth="1"/>
    <col min="3841" max="3841" width="3.85546875" customWidth="1"/>
    <col min="3842" max="3842" width="49" customWidth="1"/>
    <col min="3843" max="3843" width="4.7109375" customWidth="1"/>
    <col min="3844" max="3844" width="10.85546875" customWidth="1"/>
    <col min="3845" max="3845" width="11" customWidth="1"/>
    <col min="3846" max="3846" width="10.85546875" customWidth="1"/>
    <col min="3847" max="3848" width="10.42578125" customWidth="1"/>
    <col min="3849" max="3849" width="9.28515625" customWidth="1"/>
    <col min="3850" max="3850" width="10" customWidth="1"/>
    <col min="3851" max="3851" width="10.7109375" customWidth="1"/>
    <col min="3852" max="3852" width="9.7109375" customWidth="1"/>
    <col min="3853" max="3853" width="10.28515625" customWidth="1"/>
    <col min="3854" max="3854" width="10.42578125" customWidth="1"/>
    <col min="3855" max="3855" width="10" customWidth="1"/>
    <col min="4097" max="4097" width="3.85546875" customWidth="1"/>
    <col min="4098" max="4098" width="49" customWidth="1"/>
    <col min="4099" max="4099" width="4.7109375" customWidth="1"/>
    <col min="4100" max="4100" width="10.85546875" customWidth="1"/>
    <col min="4101" max="4101" width="11" customWidth="1"/>
    <col min="4102" max="4102" width="10.85546875" customWidth="1"/>
    <col min="4103" max="4104" width="10.42578125" customWidth="1"/>
    <col min="4105" max="4105" width="9.28515625" customWidth="1"/>
    <col min="4106" max="4106" width="10" customWidth="1"/>
    <col min="4107" max="4107" width="10.7109375" customWidth="1"/>
    <col min="4108" max="4108" width="9.7109375" customWidth="1"/>
    <col min="4109" max="4109" width="10.28515625" customWidth="1"/>
    <col min="4110" max="4110" width="10.42578125" customWidth="1"/>
    <col min="4111" max="4111" width="10" customWidth="1"/>
    <col min="4353" max="4353" width="3.85546875" customWidth="1"/>
    <col min="4354" max="4354" width="49" customWidth="1"/>
    <col min="4355" max="4355" width="4.7109375" customWidth="1"/>
    <col min="4356" max="4356" width="10.85546875" customWidth="1"/>
    <col min="4357" max="4357" width="11" customWidth="1"/>
    <col min="4358" max="4358" width="10.85546875" customWidth="1"/>
    <col min="4359" max="4360" width="10.42578125" customWidth="1"/>
    <col min="4361" max="4361" width="9.28515625" customWidth="1"/>
    <col min="4362" max="4362" width="10" customWidth="1"/>
    <col min="4363" max="4363" width="10.7109375" customWidth="1"/>
    <col min="4364" max="4364" width="9.7109375" customWidth="1"/>
    <col min="4365" max="4365" width="10.28515625" customWidth="1"/>
    <col min="4366" max="4366" width="10.42578125" customWidth="1"/>
    <col min="4367" max="4367" width="10" customWidth="1"/>
    <col min="4609" max="4609" width="3.85546875" customWidth="1"/>
    <col min="4610" max="4610" width="49" customWidth="1"/>
    <col min="4611" max="4611" width="4.7109375" customWidth="1"/>
    <col min="4612" max="4612" width="10.85546875" customWidth="1"/>
    <col min="4613" max="4613" width="11" customWidth="1"/>
    <col min="4614" max="4614" width="10.85546875" customWidth="1"/>
    <col min="4615" max="4616" width="10.42578125" customWidth="1"/>
    <col min="4617" max="4617" width="9.28515625" customWidth="1"/>
    <col min="4618" max="4618" width="10" customWidth="1"/>
    <col min="4619" max="4619" width="10.7109375" customWidth="1"/>
    <col min="4620" max="4620" width="9.7109375" customWidth="1"/>
    <col min="4621" max="4621" width="10.28515625" customWidth="1"/>
    <col min="4622" max="4622" width="10.42578125" customWidth="1"/>
    <col min="4623" max="4623" width="10" customWidth="1"/>
    <col min="4865" max="4865" width="3.85546875" customWidth="1"/>
    <col min="4866" max="4866" width="49" customWidth="1"/>
    <col min="4867" max="4867" width="4.7109375" customWidth="1"/>
    <col min="4868" max="4868" width="10.85546875" customWidth="1"/>
    <col min="4869" max="4869" width="11" customWidth="1"/>
    <col min="4870" max="4870" width="10.85546875" customWidth="1"/>
    <col min="4871" max="4872" width="10.42578125" customWidth="1"/>
    <col min="4873" max="4873" width="9.28515625" customWidth="1"/>
    <col min="4874" max="4874" width="10" customWidth="1"/>
    <col min="4875" max="4875" width="10.7109375" customWidth="1"/>
    <col min="4876" max="4876" width="9.7109375" customWidth="1"/>
    <col min="4877" max="4877" width="10.28515625" customWidth="1"/>
    <col min="4878" max="4878" width="10.42578125" customWidth="1"/>
    <col min="4879" max="4879" width="10" customWidth="1"/>
    <col min="5121" max="5121" width="3.85546875" customWidth="1"/>
    <col min="5122" max="5122" width="49" customWidth="1"/>
    <col min="5123" max="5123" width="4.7109375" customWidth="1"/>
    <col min="5124" max="5124" width="10.85546875" customWidth="1"/>
    <col min="5125" max="5125" width="11" customWidth="1"/>
    <col min="5126" max="5126" width="10.85546875" customWidth="1"/>
    <col min="5127" max="5128" width="10.42578125" customWidth="1"/>
    <col min="5129" max="5129" width="9.28515625" customWidth="1"/>
    <col min="5130" max="5130" width="10" customWidth="1"/>
    <col min="5131" max="5131" width="10.7109375" customWidth="1"/>
    <col min="5132" max="5132" width="9.7109375" customWidth="1"/>
    <col min="5133" max="5133" width="10.28515625" customWidth="1"/>
    <col min="5134" max="5134" width="10.42578125" customWidth="1"/>
    <col min="5135" max="5135" width="10" customWidth="1"/>
    <col min="5377" max="5377" width="3.85546875" customWidth="1"/>
    <col min="5378" max="5378" width="49" customWidth="1"/>
    <col min="5379" max="5379" width="4.7109375" customWidth="1"/>
    <col min="5380" max="5380" width="10.85546875" customWidth="1"/>
    <col min="5381" max="5381" width="11" customWidth="1"/>
    <col min="5382" max="5382" width="10.85546875" customWidth="1"/>
    <col min="5383" max="5384" width="10.42578125" customWidth="1"/>
    <col min="5385" max="5385" width="9.28515625" customWidth="1"/>
    <col min="5386" max="5386" width="10" customWidth="1"/>
    <col min="5387" max="5387" width="10.7109375" customWidth="1"/>
    <col min="5388" max="5388" width="9.7109375" customWidth="1"/>
    <col min="5389" max="5389" width="10.28515625" customWidth="1"/>
    <col min="5390" max="5390" width="10.42578125" customWidth="1"/>
    <col min="5391" max="5391" width="10" customWidth="1"/>
    <col min="5633" max="5633" width="3.85546875" customWidth="1"/>
    <col min="5634" max="5634" width="49" customWidth="1"/>
    <col min="5635" max="5635" width="4.7109375" customWidth="1"/>
    <col min="5636" max="5636" width="10.85546875" customWidth="1"/>
    <col min="5637" max="5637" width="11" customWidth="1"/>
    <col min="5638" max="5638" width="10.85546875" customWidth="1"/>
    <col min="5639" max="5640" width="10.42578125" customWidth="1"/>
    <col min="5641" max="5641" width="9.28515625" customWidth="1"/>
    <col min="5642" max="5642" width="10" customWidth="1"/>
    <col min="5643" max="5643" width="10.7109375" customWidth="1"/>
    <col min="5644" max="5644" width="9.7109375" customWidth="1"/>
    <col min="5645" max="5645" width="10.28515625" customWidth="1"/>
    <col min="5646" max="5646" width="10.42578125" customWidth="1"/>
    <col min="5647" max="5647" width="10" customWidth="1"/>
    <col min="5889" max="5889" width="3.85546875" customWidth="1"/>
    <col min="5890" max="5890" width="49" customWidth="1"/>
    <col min="5891" max="5891" width="4.7109375" customWidth="1"/>
    <col min="5892" max="5892" width="10.85546875" customWidth="1"/>
    <col min="5893" max="5893" width="11" customWidth="1"/>
    <col min="5894" max="5894" width="10.85546875" customWidth="1"/>
    <col min="5895" max="5896" width="10.42578125" customWidth="1"/>
    <col min="5897" max="5897" width="9.28515625" customWidth="1"/>
    <col min="5898" max="5898" width="10" customWidth="1"/>
    <col min="5899" max="5899" width="10.7109375" customWidth="1"/>
    <col min="5900" max="5900" width="9.7109375" customWidth="1"/>
    <col min="5901" max="5901" width="10.28515625" customWidth="1"/>
    <col min="5902" max="5902" width="10.42578125" customWidth="1"/>
    <col min="5903" max="5903" width="10" customWidth="1"/>
    <col min="6145" max="6145" width="3.85546875" customWidth="1"/>
    <col min="6146" max="6146" width="49" customWidth="1"/>
    <col min="6147" max="6147" width="4.7109375" customWidth="1"/>
    <col min="6148" max="6148" width="10.85546875" customWidth="1"/>
    <col min="6149" max="6149" width="11" customWidth="1"/>
    <col min="6150" max="6150" width="10.85546875" customWidth="1"/>
    <col min="6151" max="6152" width="10.42578125" customWidth="1"/>
    <col min="6153" max="6153" width="9.28515625" customWidth="1"/>
    <col min="6154" max="6154" width="10" customWidth="1"/>
    <col min="6155" max="6155" width="10.7109375" customWidth="1"/>
    <col min="6156" max="6156" width="9.7109375" customWidth="1"/>
    <col min="6157" max="6157" width="10.28515625" customWidth="1"/>
    <col min="6158" max="6158" width="10.42578125" customWidth="1"/>
    <col min="6159" max="6159" width="10" customWidth="1"/>
    <col min="6401" max="6401" width="3.85546875" customWidth="1"/>
    <col min="6402" max="6402" width="49" customWidth="1"/>
    <col min="6403" max="6403" width="4.7109375" customWidth="1"/>
    <col min="6404" max="6404" width="10.85546875" customWidth="1"/>
    <col min="6405" max="6405" width="11" customWidth="1"/>
    <col min="6406" max="6406" width="10.85546875" customWidth="1"/>
    <col min="6407" max="6408" width="10.42578125" customWidth="1"/>
    <col min="6409" max="6409" width="9.28515625" customWidth="1"/>
    <col min="6410" max="6410" width="10" customWidth="1"/>
    <col min="6411" max="6411" width="10.7109375" customWidth="1"/>
    <col min="6412" max="6412" width="9.7109375" customWidth="1"/>
    <col min="6413" max="6413" width="10.28515625" customWidth="1"/>
    <col min="6414" max="6414" width="10.42578125" customWidth="1"/>
    <col min="6415" max="6415" width="10" customWidth="1"/>
    <col min="6657" max="6657" width="3.85546875" customWidth="1"/>
    <col min="6658" max="6658" width="49" customWidth="1"/>
    <col min="6659" max="6659" width="4.7109375" customWidth="1"/>
    <col min="6660" max="6660" width="10.85546875" customWidth="1"/>
    <col min="6661" max="6661" width="11" customWidth="1"/>
    <col min="6662" max="6662" width="10.85546875" customWidth="1"/>
    <col min="6663" max="6664" width="10.42578125" customWidth="1"/>
    <col min="6665" max="6665" width="9.28515625" customWidth="1"/>
    <col min="6666" max="6666" width="10" customWidth="1"/>
    <col min="6667" max="6667" width="10.7109375" customWidth="1"/>
    <col min="6668" max="6668" width="9.7109375" customWidth="1"/>
    <col min="6669" max="6669" width="10.28515625" customWidth="1"/>
    <col min="6670" max="6670" width="10.42578125" customWidth="1"/>
    <col min="6671" max="6671" width="10" customWidth="1"/>
    <col min="6913" max="6913" width="3.85546875" customWidth="1"/>
    <col min="6914" max="6914" width="49" customWidth="1"/>
    <col min="6915" max="6915" width="4.7109375" customWidth="1"/>
    <col min="6916" max="6916" width="10.85546875" customWidth="1"/>
    <col min="6917" max="6917" width="11" customWidth="1"/>
    <col min="6918" max="6918" width="10.85546875" customWidth="1"/>
    <col min="6919" max="6920" width="10.42578125" customWidth="1"/>
    <col min="6921" max="6921" width="9.28515625" customWidth="1"/>
    <col min="6922" max="6922" width="10" customWidth="1"/>
    <col min="6923" max="6923" width="10.7109375" customWidth="1"/>
    <col min="6924" max="6924" width="9.7109375" customWidth="1"/>
    <col min="6925" max="6925" width="10.28515625" customWidth="1"/>
    <col min="6926" max="6926" width="10.42578125" customWidth="1"/>
    <col min="6927" max="6927" width="10" customWidth="1"/>
    <col min="7169" max="7169" width="3.85546875" customWidth="1"/>
    <col min="7170" max="7170" width="49" customWidth="1"/>
    <col min="7171" max="7171" width="4.7109375" customWidth="1"/>
    <col min="7172" max="7172" width="10.85546875" customWidth="1"/>
    <col min="7173" max="7173" width="11" customWidth="1"/>
    <col min="7174" max="7174" width="10.85546875" customWidth="1"/>
    <col min="7175" max="7176" width="10.42578125" customWidth="1"/>
    <col min="7177" max="7177" width="9.28515625" customWidth="1"/>
    <col min="7178" max="7178" width="10" customWidth="1"/>
    <col min="7179" max="7179" width="10.7109375" customWidth="1"/>
    <col min="7180" max="7180" width="9.7109375" customWidth="1"/>
    <col min="7181" max="7181" width="10.28515625" customWidth="1"/>
    <col min="7182" max="7182" width="10.42578125" customWidth="1"/>
    <col min="7183" max="7183" width="10" customWidth="1"/>
    <col min="7425" max="7425" width="3.85546875" customWidth="1"/>
    <col min="7426" max="7426" width="49" customWidth="1"/>
    <col min="7427" max="7427" width="4.7109375" customWidth="1"/>
    <col min="7428" max="7428" width="10.85546875" customWidth="1"/>
    <col min="7429" max="7429" width="11" customWidth="1"/>
    <col min="7430" max="7430" width="10.85546875" customWidth="1"/>
    <col min="7431" max="7432" width="10.42578125" customWidth="1"/>
    <col min="7433" max="7433" width="9.28515625" customWidth="1"/>
    <col min="7434" max="7434" width="10" customWidth="1"/>
    <col min="7435" max="7435" width="10.7109375" customWidth="1"/>
    <col min="7436" max="7436" width="9.7109375" customWidth="1"/>
    <col min="7437" max="7437" width="10.28515625" customWidth="1"/>
    <col min="7438" max="7438" width="10.42578125" customWidth="1"/>
    <col min="7439" max="7439" width="10" customWidth="1"/>
    <col min="7681" max="7681" width="3.85546875" customWidth="1"/>
    <col min="7682" max="7682" width="49" customWidth="1"/>
    <col min="7683" max="7683" width="4.7109375" customWidth="1"/>
    <col min="7684" max="7684" width="10.85546875" customWidth="1"/>
    <col min="7685" max="7685" width="11" customWidth="1"/>
    <col min="7686" max="7686" width="10.85546875" customWidth="1"/>
    <col min="7687" max="7688" width="10.42578125" customWidth="1"/>
    <col min="7689" max="7689" width="9.28515625" customWidth="1"/>
    <col min="7690" max="7690" width="10" customWidth="1"/>
    <col min="7691" max="7691" width="10.7109375" customWidth="1"/>
    <col min="7692" max="7692" width="9.7109375" customWidth="1"/>
    <col min="7693" max="7693" width="10.28515625" customWidth="1"/>
    <col min="7694" max="7694" width="10.42578125" customWidth="1"/>
    <col min="7695" max="7695" width="10" customWidth="1"/>
    <col min="7937" max="7937" width="3.85546875" customWidth="1"/>
    <col min="7938" max="7938" width="49" customWidth="1"/>
    <col min="7939" max="7939" width="4.7109375" customWidth="1"/>
    <col min="7940" max="7940" width="10.85546875" customWidth="1"/>
    <col min="7941" max="7941" width="11" customWidth="1"/>
    <col min="7942" max="7942" width="10.85546875" customWidth="1"/>
    <col min="7943" max="7944" width="10.42578125" customWidth="1"/>
    <col min="7945" max="7945" width="9.28515625" customWidth="1"/>
    <col min="7946" max="7946" width="10" customWidth="1"/>
    <col min="7947" max="7947" width="10.7109375" customWidth="1"/>
    <col min="7948" max="7948" width="9.7109375" customWidth="1"/>
    <col min="7949" max="7949" width="10.28515625" customWidth="1"/>
    <col min="7950" max="7950" width="10.42578125" customWidth="1"/>
    <col min="7951" max="7951" width="10" customWidth="1"/>
    <col min="8193" max="8193" width="3.85546875" customWidth="1"/>
    <col min="8194" max="8194" width="49" customWidth="1"/>
    <col min="8195" max="8195" width="4.7109375" customWidth="1"/>
    <col min="8196" max="8196" width="10.85546875" customWidth="1"/>
    <col min="8197" max="8197" width="11" customWidth="1"/>
    <col min="8198" max="8198" width="10.85546875" customWidth="1"/>
    <col min="8199" max="8200" width="10.42578125" customWidth="1"/>
    <col min="8201" max="8201" width="9.28515625" customWidth="1"/>
    <col min="8202" max="8202" width="10" customWidth="1"/>
    <col min="8203" max="8203" width="10.7109375" customWidth="1"/>
    <col min="8204" max="8204" width="9.7109375" customWidth="1"/>
    <col min="8205" max="8205" width="10.28515625" customWidth="1"/>
    <col min="8206" max="8206" width="10.42578125" customWidth="1"/>
    <col min="8207" max="8207" width="10" customWidth="1"/>
    <col min="8449" max="8449" width="3.85546875" customWidth="1"/>
    <col min="8450" max="8450" width="49" customWidth="1"/>
    <col min="8451" max="8451" width="4.7109375" customWidth="1"/>
    <col min="8452" max="8452" width="10.85546875" customWidth="1"/>
    <col min="8453" max="8453" width="11" customWidth="1"/>
    <col min="8454" max="8454" width="10.85546875" customWidth="1"/>
    <col min="8455" max="8456" width="10.42578125" customWidth="1"/>
    <col min="8457" max="8457" width="9.28515625" customWidth="1"/>
    <col min="8458" max="8458" width="10" customWidth="1"/>
    <col min="8459" max="8459" width="10.7109375" customWidth="1"/>
    <col min="8460" max="8460" width="9.7109375" customWidth="1"/>
    <col min="8461" max="8461" width="10.28515625" customWidth="1"/>
    <col min="8462" max="8462" width="10.42578125" customWidth="1"/>
    <col min="8463" max="8463" width="10" customWidth="1"/>
    <col min="8705" max="8705" width="3.85546875" customWidth="1"/>
    <col min="8706" max="8706" width="49" customWidth="1"/>
    <col min="8707" max="8707" width="4.7109375" customWidth="1"/>
    <col min="8708" max="8708" width="10.85546875" customWidth="1"/>
    <col min="8709" max="8709" width="11" customWidth="1"/>
    <col min="8710" max="8710" width="10.85546875" customWidth="1"/>
    <col min="8711" max="8712" width="10.42578125" customWidth="1"/>
    <col min="8713" max="8713" width="9.28515625" customWidth="1"/>
    <col min="8714" max="8714" width="10" customWidth="1"/>
    <col min="8715" max="8715" width="10.7109375" customWidth="1"/>
    <col min="8716" max="8716" width="9.7109375" customWidth="1"/>
    <col min="8717" max="8717" width="10.28515625" customWidth="1"/>
    <col min="8718" max="8718" width="10.42578125" customWidth="1"/>
    <col min="8719" max="8719" width="10" customWidth="1"/>
    <col min="8961" max="8961" width="3.85546875" customWidth="1"/>
    <col min="8962" max="8962" width="49" customWidth="1"/>
    <col min="8963" max="8963" width="4.7109375" customWidth="1"/>
    <col min="8964" max="8964" width="10.85546875" customWidth="1"/>
    <col min="8965" max="8965" width="11" customWidth="1"/>
    <col min="8966" max="8966" width="10.85546875" customWidth="1"/>
    <col min="8967" max="8968" width="10.42578125" customWidth="1"/>
    <col min="8969" max="8969" width="9.28515625" customWidth="1"/>
    <col min="8970" max="8970" width="10" customWidth="1"/>
    <col min="8971" max="8971" width="10.7109375" customWidth="1"/>
    <col min="8972" max="8972" width="9.7109375" customWidth="1"/>
    <col min="8973" max="8973" width="10.28515625" customWidth="1"/>
    <col min="8974" max="8974" width="10.42578125" customWidth="1"/>
    <col min="8975" max="8975" width="10" customWidth="1"/>
    <col min="9217" max="9217" width="3.85546875" customWidth="1"/>
    <col min="9218" max="9218" width="49" customWidth="1"/>
    <col min="9219" max="9219" width="4.7109375" customWidth="1"/>
    <col min="9220" max="9220" width="10.85546875" customWidth="1"/>
    <col min="9221" max="9221" width="11" customWidth="1"/>
    <col min="9222" max="9222" width="10.85546875" customWidth="1"/>
    <col min="9223" max="9224" width="10.42578125" customWidth="1"/>
    <col min="9225" max="9225" width="9.28515625" customWidth="1"/>
    <col min="9226" max="9226" width="10" customWidth="1"/>
    <col min="9227" max="9227" width="10.7109375" customWidth="1"/>
    <col min="9228" max="9228" width="9.7109375" customWidth="1"/>
    <col min="9229" max="9229" width="10.28515625" customWidth="1"/>
    <col min="9230" max="9230" width="10.42578125" customWidth="1"/>
    <col min="9231" max="9231" width="10" customWidth="1"/>
    <col min="9473" max="9473" width="3.85546875" customWidth="1"/>
    <col min="9474" max="9474" width="49" customWidth="1"/>
    <col min="9475" max="9475" width="4.7109375" customWidth="1"/>
    <col min="9476" max="9476" width="10.85546875" customWidth="1"/>
    <col min="9477" max="9477" width="11" customWidth="1"/>
    <col min="9478" max="9478" width="10.85546875" customWidth="1"/>
    <col min="9479" max="9480" width="10.42578125" customWidth="1"/>
    <col min="9481" max="9481" width="9.28515625" customWidth="1"/>
    <col min="9482" max="9482" width="10" customWidth="1"/>
    <col min="9483" max="9483" width="10.7109375" customWidth="1"/>
    <col min="9484" max="9484" width="9.7109375" customWidth="1"/>
    <col min="9485" max="9485" width="10.28515625" customWidth="1"/>
    <col min="9486" max="9486" width="10.42578125" customWidth="1"/>
    <col min="9487" max="9487" width="10" customWidth="1"/>
    <col min="9729" max="9729" width="3.85546875" customWidth="1"/>
    <col min="9730" max="9730" width="49" customWidth="1"/>
    <col min="9731" max="9731" width="4.7109375" customWidth="1"/>
    <col min="9732" max="9732" width="10.85546875" customWidth="1"/>
    <col min="9733" max="9733" width="11" customWidth="1"/>
    <col min="9734" max="9734" width="10.85546875" customWidth="1"/>
    <col min="9735" max="9736" width="10.42578125" customWidth="1"/>
    <col min="9737" max="9737" width="9.28515625" customWidth="1"/>
    <col min="9738" max="9738" width="10" customWidth="1"/>
    <col min="9739" max="9739" width="10.7109375" customWidth="1"/>
    <col min="9740" max="9740" width="9.7109375" customWidth="1"/>
    <col min="9741" max="9741" width="10.28515625" customWidth="1"/>
    <col min="9742" max="9742" width="10.42578125" customWidth="1"/>
    <col min="9743" max="9743" width="10" customWidth="1"/>
    <col min="9985" max="9985" width="3.85546875" customWidth="1"/>
    <col min="9986" max="9986" width="49" customWidth="1"/>
    <col min="9987" max="9987" width="4.7109375" customWidth="1"/>
    <col min="9988" max="9988" width="10.85546875" customWidth="1"/>
    <col min="9989" max="9989" width="11" customWidth="1"/>
    <col min="9990" max="9990" width="10.85546875" customWidth="1"/>
    <col min="9991" max="9992" width="10.42578125" customWidth="1"/>
    <col min="9993" max="9993" width="9.28515625" customWidth="1"/>
    <col min="9994" max="9994" width="10" customWidth="1"/>
    <col min="9995" max="9995" width="10.7109375" customWidth="1"/>
    <col min="9996" max="9996" width="9.7109375" customWidth="1"/>
    <col min="9997" max="9997" width="10.28515625" customWidth="1"/>
    <col min="9998" max="9998" width="10.42578125" customWidth="1"/>
    <col min="9999" max="9999" width="10" customWidth="1"/>
    <col min="10241" max="10241" width="3.85546875" customWidth="1"/>
    <col min="10242" max="10242" width="49" customWidth="1"/>
    <col min="10243" max="10243" width="4.7109375" customWidth="1"/>
    <col min="10244" max="10244" width="10.85546875" customWidth="1"/>
    <col min="10245" max="10245" width="11" customWidth="1"/>
    <col min="10246" max="10246" width="10.85546875" customWidth="1"/>
    <col min="10247" max="10248" width="10.42578125" customWidth="1"/>
    <col min="10249" max="10249" width="9.28515625" customWidth="1"/>
    <col min="10250" max="10250" width="10" customWidth="1"/>
    <col min="10251" max="10251" width="10.7109375" customWidth="1"/>
    <col min="10252" max="10252" width="9.7109375" customWidth="1"/>
    <col min="10253" max="10253" width="10.28515625" customWidth="1"/>
    <col min="10254" max="10254" width="10.42578125" customWidth="1"/>
    <col min="10255" max="10255" width="10" customWidth="1"/>
    <col min="10497" max="10497" width="3.85546875" customWidth="1"/>
    <col min="10498" max="10498" width="49" customWidth="1"/>
    <col min="10499" max="10499" width="4.7109375" customWidth="1"/>
    <col min="10500" max="10500" width="10.85546875" customWidth="1"/>
    <col min="10501" max="10501" width="11" customWidth="1"/>
    <col min="10502" max="10502" width="10.85546875" customWidth="1"/>
    <col min="10503" max="10504" width="10.42578125" customWidth="1"/>
    <col min="10505" max="10505" width="9.28515625" customWidth="1"/>
    <col min="10506" max="10506" width="10" customWidth="1"/>
    <col min="10507" max="10507" width="10.7109375" customWidth="1"/>
    <col min="10508" max="10508" width="9.7109375" customWidth="1"/>
    <col min="10509" max="10509" width="10.28515625" customWidth="1"/>
    <col min="10510" max="10510" width="10.42578125" customWidth="1"/>
    <col min="10511" max="10511" width="10" customWidth="1"/>
    <col min="10753" max="10753" width="3.85546875" customWidth="1"/>
    <col min="10754" max="10754" width="49" customWidth="1"/>
    <col min="10755" max="10755" width="4.7109375" customWidth="1"/>
    <col min="10756" max="10756" width="10.85546875" customWidth="1"/>
    <col min="10757" max="10757" width="11" customWidth="1"/>
    <col min="10758" max="10758" width="10.85546875" customWidth="1"/>
    <col min="10759" max="10760" width="10.42578125" customWidth="1"/>
    <col min="10761" max="10761" width="9.28515625" customWidth="1"/>
    <col min="10762" max="10762" width="10" customWidth="1"/>
    <col min="10763" max="10763" width="10.7109375" customWidth="1"/>
    <col min="10764" max="10764" width="9.7109375" customWidth="1"/>
    <col min="10765" max="10765" width="10.28515625" customWidth="1"/>
    <col min="10766" max="10766" width="10.42578125" customWidth="1"/>
    <col min="10767" max="10767" width="10" customWidth="1"/>
    <col min="11009" max="11009" width="3.85546875" customWidth="1"/>
    <col min="11010" max="11010" width="49" customWidth="1"/>
    <col min="11011" max="11011" width="4.7109375" customWidth="1"/>
    <col min="11012" max="11012" width="10.85546875" customWidth="1"/>
    <col min="11013" max="11013" width="11" customWidth="1"/>
    <col min="11014" max="11014" width="10.85546875" customWidth="1"/>
    <col min="11015" max="11016" width="10.42578125" customWidth="1"/>
    <col min="11017" max="11017" width="9.28515625" customWidth="1"/>
    <col min="11018" max="11018" width="10" customWidth="1"/>
    <col min="11019" max="11019" width="10.7109375" customWidth="1"/>
    <col min="11020" max="11020" width="9.7109375" customWidth="1"/>
    <col min="11021" max="11021" width="10.28515625" customWidth="1"/>
    <col min="11022" max="11022" width="10.42578125" customWidth="1"/>
    <col min="11023" max="11023" width="10" customWidth="1"/>
    <col min="11265" max="11265" width="3.85546875" customWidth="1"/>
    <col min="11266" max="11266" width="49" customWidth="1"/>
    <col min="11267" max="11267" width="4.7109375" customWidth="1"/>
    <col min="11268" max="11268" width="10.85546875" customWidth="1"/>
    <col min="11269" max="11269" width="11" customWidth="1"/>
    <col min="11270" max="11270" width="10.85546875" customWidth="1"/>
    <col min="11271" max="11272" width="10.42578125" customWidth="1"/>
    <col min="11273" max="11273" width="9.28515625" customWidth="1"/>
    <col min="11274" max="11274" width="10" customWidth="1"/>
    <col min="11275" max="11275" width="10.7109375" customWidth="1"/>
    <col min="11276" max="11276" width="9.7109375" customWidth="1"/>
    <col min="11277" max="11277" width="10.28515625" customWidth="1"/>
    <col min="11278" max="11278" width="10.42578125" customWidth="1"/>
    <col min="11279" max="11279" width="10" customWidth="1"/>
    <col min="11521" max="11521" width="3.85546875" customWidth="1"/>
    <col min="11522" max="11522" width="49" customWidth="1"/>
    <col min="11523" max="11523" width="4.7109375" customWidth="1"/>
    <col min="11524" max="11524" width="10.85546875" customWidth="1"/>
    <col min="11525" max="11525" width="11" customWidth="1"/>
    <col min="11526" max="11526" width="10.85546875" customWidth="1"/>
    <col min="11527" max="11528" width="10.42578125" customWidth="1"/>
    <col min="11529" max="11529" width="9.28515625" customWidth="1"/>
    <col min="11530" max="11530" width="10" customWidth="1"/>
    <col min="11531" max="11531" width="10.7109375" customWidth="1"/>
    <col min="11532" max="11532" width="9.7109375" customWidth="1"/>
    <col min="11533" max="11533" width="10.28515625" customWidth="1"/>
    <col min="11534" max="11534" width="10.42578125" customWidth="1"/>
    <col min="11535" max="11535" width="10" customWidth="1"/>
    <col min="11777" max="11777" width="3.85546875" customWidth="1"/>
    <col min="11778" max="11778" width="49" customWidth="1"/>
    <col min="11779" max="11779" width="4.7109375" customWidth="1"/>
    <col min="11780" max="11780" width="10.85546875" customWidth="1"/>
    <col min="11781" max="11781" width="11" customWidth="1"/>
    <col min="11782" max="11782" width="10.85546875" customWidth="1"/>
    <col min="11783" max="11784" width="10.42578125" customWidth="1"/>
    <col min="11785" max="11785" width="9.28515625" customWidth="1"/>
    <col min="11786" max="11786" width="10" customWidth="1"/>
    <col min="11787" max="11787" width="10.7109375" customWidth="1"/>
    <col min="11788" max="11788" width="9.7109375" customWidth="1"/>
    <col min="11789" max="11789" width="10.28515625" customWidth="1"/>
    <col min="11790" max="11790" width="10.42578125" customWidth="1"/>
    <col min="11791" max="11791" width="10" customWidth="1"/>
    <col min="12033" max="12033" width="3.85546875" customWidth="1"/>
    <col min="12034" max="12034" width="49" customWidth="1"/>
    <col min="12035" max="12035" width="4.7109375" customWidth="1"/>
    <col min="12036" max="12036" width="10.85546875" customWidth="1"/>
    <col min="12037" max="12037" width="11" customWidth="1"/>
    <col min="12038" max="12038" width="10.85546875" customWidth="1"/>
    <col min="12039" max="12040" width="10.42578125" customWidth="1"/>
    <col min="12041" max="12041" width="9.28515625" customWidth="1"/>
    <col min="12042" max="12042" width="10" customWidth="1"/>
    <col min="12043" max="12043" width="10.7109375" customWidth="1"/>
    <col min="12044" max="12044" width="9.7109375" customWidth="1"/>
    <col min="12045" max="12045" width="10.28515625" customWidth="1"/>
    <col min="12046" max="12046" width="10.42578125" customWidth="1"/>
    <col min="12047" max="12047" width="10" customWidth="1"/>
    <col min="12289" max="12289" width="3.85546875" customWidth="1"/>
    <col min="12290" max="12290" width="49" customWidth="1"/>
    <col min="12291" max="12291" width="4.7109375" customWidth="1"/>
    <col min="12292" max="12292" width="10.85546875" customWidth="1"/>
    <col min="12293" max="12293" width="11" customWidth="1"/>
    <col min="12294" max="12294" width="10.85546875" customWidth="1"/>
    <col min="12295" max="12296" width="10.42578125" customWidth="1"/>
    <col min="12297" max="12297" width="9.28515625" customWidth="1"/>
    <col min="12298" max="12298" width="10" customWidth="1"/>
    <col min="12299" max="12299" width="10.7109375" customWidth="1"/>
    <col min="12300" max="12300" width="9.7109375" customWidth="1"/>
    <col min="12301" max="12301" width="10.28515625" customWidth="1"/>
    <col min="12302" max="12302" width="10.42578125" customWidth="1"/>
    <col min="12303" max="12303" width="10" customWidth="1"/>
    <col min="12545" max="12545" width="3.85546875" customWidth="1"/>
    <col min="12546" max="12546" width="49" customWidth="1"/>
    <col min="12547" max="12547" width="4.7109375" customWidth="1"/>
    <col min="12548" max="12548" width="10.85546875" customWidth="1"/>
    <col min="12549" max="12549" width="11" customWidth="1"/>
    <col min="12550" max="12550" width="10.85546875" customWidth="1"/>
    <col min="12551" max="12552" width="10.42578125" customWidth="1"/>
    <col min="12553" max="12553" width="9.28515625" customWidth="1"/>
    <col min="12554" max="12554" width="10" customWidth="1"/>
    <col min="12555" max="12555" width="10.7109375" customWidth="1"/>
    <col min="12556" max="12556" width="9.7109375" customWidth="1"/>
    <col min="12557" max="12557" width="10.28515625" customWidth="1"/>
    <col min="12558" max="12558" width="10.42578125" customWidth="1"/>
    <col min="12559" max="12559" width="10" customWidth="1"/>
    <col min="12801" max="12801" width="3.85546875" customWidth="1"/>
    <col min="12802" max="12802" width="49" customWidth="1"/>
    <col min="12803" max="12803" width="4.7109375" customWidth="1"/>
    <col min="12804" max="12804" width="10.85546875" customWidth="1"/>
    <col min="12805" max="12805" width="11" customWidth="1"/>
    <col min="12806" max="12806" width="10.85546875" customWidth="1"/>
    <col min="12807" max="12808" width="10.42578125" customWidth="1"/>
    <col min="12809" max="12809" width="9.28515625" customWidth="1"/>
    <col min="12810" max="12810" width="10" customWidth="1"/>
    <col min="12811" max="12811" width="10.7109375" customWidth="1"/>
    <col min="12812" max="12812" width="9.7109375" customWidth="1"/>
    <col min="12813" max="12813" width="10.28515625" customWidth="1"/>
    <col min="12814" max="12814" width="10.42578125" customWidth="1"/>
    <col min="12815" max="12815" width="10" customWidth="1"/>
    <col min="13057" max="13057" width="3.85546875" customWidth="1"/>
    <col min="13058" max="13058" width="49" customWidth="1"/>
    <col min="13059" max="13059" width="4.7109375" customWidth="1"/>
    <col min="13060" max="13060" width="10.85546875" customWidth="1"/>
    <col min="13061" max="13061" width="11" customWidth="1"/>
    <col min="13062" max="13062" width="10.85546875" customWidth="1"/>
    <col min="13063" max="13064" width="10.42578125" customWidth="1"/>
    <col min="13065" max="13065" width="9.28515625" customWidth="1"/>
    <col min="13066" max="13066" width="10" customWidth="1"/>
    <col min="13067" max="13067" width="10.7109375" customWidth="1"/>
    <col min="13068" max="13068" width="9.7109375" customWidth="1"/>
    <col min="13069" max="13069" width="10.28515625" customWidth="1"/>
    <col min="13070" max="13070" width="10.42578125" customWidth="1"/>
    <col min="13071" max="13071" width="10" customWidth="1"/>
    <col min="13313" max="13313" width="3.85546875" customWidth="1"/>
    <col min="13314" max="13314" width="49" customWidth="1"/>
    <col min="13315" max="13315" width="4.7109375" customWidth="1"/>
    <col min="13316" max="13316" width="10.85546875" customWidth="1"/>
    <col min="13317" max="13317" width="11" customWidth="1"/>
    <col min="13318" max="13318" width="10.85546875" customWidth="1"/>
    <col min="13319" max="13320" width="10.42578125" customWidth="1"/>
    <col min="13321" max="13321" width="9.28515625" customWidth="1"/>
    <col min="13322" max="13322" width="10" customWidth="1"/>
    <col min="13323" max="13323" width="10.7109375" customWidth="1"/>
    <col min="13324" max="13324" width="9.7109375" customWidth="1"/>
    <col min="13325" max="13325" width="10.28515625" customWidth="1"/>
    <col min="13326" max="13326" width="10.42578125" customWidth="1"/>
    <col min="13327" max="13327" width="10" customWidth="1"/>
    <col min="13569" max="13569" width="3.85546875" customWidth="1"/>
    <col min="13570" max="13570" width="49" customWidth="1"/>
    <col min="13571" max="13571" width="4.7109375" customWidth="1"/>
    <col min="13572" max="13572" width="10.85546875" customWidth="1"/>
    <col min="13573" max="13573" width="11" customWidth="1"/>
    <col min="13574" max="13574" width="10.85546875" customWidth="1"/>
    <col min="13575" max="13576" width="10.42578125" customWidth="1"/>
    <col min="13577" max="13577" width="9.28515625" customWidth="1"/>
    <col min="13578" max="13578" width="10" customWidth="1"/>
    <col min="13579" max="13579" width="10.7109375" customWidth="1"/>
    <col min="13580" max="13580" width="9.7109375" customWidth="1"/>
    <col min="13581" max="13581" width="10.28515625" customWidth="1"/>
    <col min="13582" max="13582" width="10.42578125" customWidth="1"/>
    <col min="13583" max="13583" width="10" customWidth="1"/>
    <col min="13825" max="13825" width="3.85546875" customWidth="1"/>
    <col min="13826" max="13826" width="49" customWidth="1"/>
    <col min="13827" max="13827" width="4.7109375" customWidth="1"/>
    <col min="13828" max="13828" width="10.85546875" customWidth="1"/>
    <col min="13829" max="13829" width="11" customWidth="1"/>
    <col min="13830" max="13830" width="10.85546875" customWidth="1"/>
    <col min="13831" max="13832" width="10.42578125" customWidth="1"/>
    <col min="13833" max="13833" width="9.28515625" customWidth="1"/>
    <col min="13834" max="13834" width="10" customWidth="1"/>
    <col min="13835" max="13835" width="10.7109375" customWidth="1"/>
    <col min="13836" max="13836" width="9.7109375" customWidth="1"/>
    <col min="13837" max="13837" width="10.28515625" customWidth="1"/>
    <col min="13838" max="13838" width="10.42578125" customWidth="1"/>
    <col min="13839" max="13839" width="10" customWidth="1"/>
    <col min="14081" max="14081" width="3.85546875" customWidth="1"/>
    <col min="14082" max="14082" width="49" customWidth="1"/>
    <col min="14083" max="14083" width="4.7109375" customWidth="1"/>
    <col min="14084" max="14084" width="10.85546875" customWidth="1"/>
    <col min="14085" max="14085" width="11" customWidth="1"/>
    <col min="14086" max="14086" width="10.85546875" customWidth="1"/>
    <col min="14087" max="14088" width="10.42578125" customWidth="1"/>
    <col min="14089" max="14089" width="9.28515625" customWidth="1"/>
    <col min="14090" max="14090" width="10" customWidth="1"/>
    <col min="14091" max="14091" width="10.7109375" customWidth="1"/>
    <col min="14092" max="14092" width="9.7109375" customWidth="1"/>
    <col min="14093" max="14093" width="10.28515625" customWidth="1"/>
    <col min="14094" max="14094" width="10.42578125" customWidth="1"/>
    <col min="14095" max="14095" width="10" customWidth="1"/>
    <col min="14337" max="14337" width="3.85546875" customWidth="1"/>
    <col min="14338" max="14338" width="49" customWidth="1"/>
    <col min="14339" max="14339" width="4.7109375" customWidth="1"/>
    <col min="14340" max="14340" width="10.85546875" customWidth="1"/>
    <col min="14341" max="14341" width="11" customWidth="1"/>
    <col min="14342" max="14342" width="10.85546875" customWidth="1"/>
    <col min="14343" max="14344" width="10.42578125" customWidth="1"/>
    <col min="14345" max="14345" width="9.28515625" customWidth="1"/>
    <col min="14346" max="14346" width="10" customWidth="1"/>
    <col min="14347" max="14347" width="10.7109375" customWidth="1"/>
    <col min="14348" max="14348" width="9.7109375" customWidth="1"/>
    <col min="14349" max="14349" width="10.28515625" customWidth="1"/>
    <col min="14350" max="14350" width="10.42578125" customWidth="1"/>
    <col min="14351" max="14351" width="10" customWidth="1"/>
    <col min="14593" max="14593" width="3.85546875" customWidth="1"/>
    <col min="14594" max="14594" width="49" customWidth="1"/>
    <col min="14595" max="14595" width="4.7109375" customWidth="1"/>
    <col min="14596" max="14596" width="10.85546875" customWidth="1"/>
    <col min="14597" max="14597" width="11" customWidth="1"/>
    <col min="14598" max="14598" width="10.85546875" customWidth="1"/>
    <col min="14599" max="14600" width="10.42578125" customWidth="1"/>
    <col min="14601" max="14601" width="9.28515625" customWidth="1"/>
    <col min="14602" max="14602" width="10" customWidth="1"/>
    <col min="14603" max="14603" width="10.7109375" customWidth="1"/>
    <col min="14604" max="14604" width="9.7109375" customWidth="1"/>
    <col min="14605" max="14605" width="10.28515625" customWidth="1"/>
    <col min="14606" max="14606" width="10.42578125" customWidth="1"/>
    <col min="14607" max="14607" width="10" customWidth="1"/>
    <col min="14849" max="14849" width="3.85546875" customWidth="1"/>
    <col min="14850" max="14850" width="49" customWidth="1"/>
    <col min="14851" max="14851" width="4.7109375" customWidth="1"/>
    <col min="14852" max="14852" width="10.85546875" customWidth="1"/>
    <col min="14853" max="14853" width="11" customWidth="1"/>
    <col min="14854" max="14854" width="10.85546875" customWidth="1"/>
    <col min="14855" max="14856" width="10.42578125" customWidth="1"/>
    <col min="14857" max="14857" width="9.28515625" customWidth="1"/>
    <col min="14858" max="14858" width="10" customWidth="1"/>
    <col min="14859" max="14859" width="10.7109375" customWidth="1"/>
    <col min="14860" max="14860" width="9.7109375" customWidth="1"/>
    <col min="14861" max="14861" width="10.28515625" customWidth="1"/>
    <col min="14862" max="14862" width="10.42578125" customWidth="1"/>
    <col min="14863" max="14863" width="10" customWidth="1"/>
    <col min="15105" max="15105" width="3.85546875" customWidth="1"/>
    <col min="15106" max="15106" width="49" customWidth="1"/>
    <col min="15107" max="15107" width="4.7109375" customWidth="1"/>
    <col min="15108" max="15108" width="10.85546875" customWidth="1"/>
    <col min="15109" max="15109" width="11" customWidth="1"/>
    <col min="15110" max="15110" width="10.85546875" customWidth="1"/>
    <col min="15111" max="15112" width="10.42578125" customWidth="1"/>
    <col min="15113" max="15113" width="9.28515625" customWidth="1"/>
    <col min="15114" max="15114" width="10" customWidth="1"/>
    <col min="15115" max="15115" width="10.7109375" customWidth="1"/>
    <col min="15116" max="15116" width="9.7109375" customWidth="1"/>
    <col min="15117" max="15117" width="10.28515625" customWidth="1"/>
    <col min="15118" max="15118" width="10.42578125" customWidth="1"/>
    <col min="15119" max="15119" width="10" customWidth="1"/>
    <col min="15361" max="15361" width="3.85546875" customWidth="1"/>
    <col min="15362" max="15362" width="49" customWidth="1"/>
    <col min="15363" max="15363" width="4.7109375" customWidth="1"/>
    <col min="15364" max="15364" width="10.85546875" customWidth="1"/>
    <col min="15365" max="15365" width="11" customWidth="1"/>
    <col min="15366" max="15366" width="10.85546875" customWidth="1"/>
    <col min="15367" max="15368" width="10.42578125" customWidth="1"/>
    <col min="15369" max="15369" width="9.28515625" customWidth="1"/>
    <col min="15370" max="15370" width="10" customWidth="1"/>
    <col min="15371" max="15371" width="10.7109375" customWidth="1"/>
    <col min="15372" max="15372" width="9.7109375" customWidth="1"/>
    <col min="15373" max="15373" width="10.28515625" customWidth="1"/>
    <col min="15374" max="15374" width="10.42578125" customWidth="1"/>
    <col min="15375" max="15375" width="10" customWidth="1"/>
    <col min="15617" max="15617" width="3.85546875" customWidth="1"/>
    <col min="15618" max="15618" width="49" customWidth="1"/>
    <col min="15619" max="15619" width="4.7109375" customWidth="1"/>
    <col min="15620" max="15620" width="10.85546875" customWidth="1"/>
    <col min="15621" max="15621" width="11" customWidth="1"/>
    <col min="15622" max="15622" width="10.85546875" customWidth="1"/>
    <col min="15623" max="15624" width="10.42578125" customWidth="1"/>
    <col min="15625" max="15625" width="9.28515625" customWidth="1"/>
    <col min="15626" max="15626" width="10" customWidth="1"/>
    <col min="15627" max="15627" width="10.7109375" customWidth="1"/>
    <col min="15628" max="15628" width="9.7109375" customWidth="1"/>
    <col min="15629" max="15629" width="10.28515625" customWidth="1"/>
    <col min="15630" max="15630" width="10.42578125" customWidth="1"/>
    <col min="15631" max="15631" width="10" customWidth="1"/>
    <col min="15873" max="15873" width="3.85546875" customWidth="1"/>
    <col min="15874" max="15874" width="49" customWidth="1"/>
    <col min="15875" max="15875" width="4.7109375" customWidth="1"/>
    <col min="15876" max="15876" width="10.85546875" customWidth="1"/>
    <col min="15877" max="15877" width="11" customWidth="1"/>
    <col min="15878" max="15878" width="10.85546875" customWidth="1"/>
    <col min="15879" max="15880" width="10.42578125" customWidth="1"/>
    <col min="15881" max="15881" width="9.28515625" customWidth="1"/>
    <col min="15882" max="15882" width="10" customWidth="1"/>
    <col min="15883" max="15883" width="10.7109375" customWidth="1"/>
    <col min="15884" max="15884" width="9.7109375" customWidth="1"/>
    <col min="15885" max="15885" width="10.28515625" customWidth="1"/>
    <col min="15886" max="15886" width="10.42578125" customWidth="1"/>
    <col min="15887" max="15887" width="10" customWidth="1"/>
    <col min="16129" max="16129" width="3.85546875" customWidth="1"/>
    <col min="16130" max="16130" width="49" customWidth="1"/>
    <col min="16131" max="16131" width="4.7109375" customWidth="1"/>
    <col min="16132" max="16132" width="10.85546875" customWidth="1"/>
    <col min="16133" max="16133" width="11" customWidth="1"/>
    <col min="16134" max="16134" width="10.85546875" customWidth="1"/>
    <col min="16135" max="16136" width="10.42578125" customWidth="1"/>
    <col min="16137" max="16137" width="9.28515625" customWidth="1"/>
    <col min="16138" max="16138" width="10" customWidth="1"/>
    <col min="16139" max="16139" width="10.7109375" customWidth="1"/>
    <col min="16140" max="16140" width="9.7109375" customWidth="1"/>
    <col min="16141" max="16141" width="10.28515625" customWidth="1"/>
    <col min="16142" max="16142" width="10.42578125" customWidth="1"/>
    <col min="16143" max="16143" width="10" customWidth="1"/>
  </cols>
  <sheetData>
    <row r="1" spans="1:1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45" t="s">
        <v>0</v>
      </c>
      <c r="L1" s="45"/>
      <c r="M1" s="45"/>
      <c r="N1" s="45"/>
      <c r="O1" s="45"/>
    </row>
    <row r="2" spans="1:15" ht="12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46" t="s">
        <v>1</v>
      </c>
      <c r="L2" s="46"/>
      <c r="M2" s="46"/>
      <c r="N2" s="46"/>
      <c r="O2" s="46"/>
    </row>
    <row r="3" spans="1:1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45" t="s">
        <v>196</v>
      </c>
      <c r="L3" s="45"/>
      <c r="M3" s="45"/>
      <c r="N3" s="45"/>
      <c r="O3" s="45"/>
    </row>
    <row r="4" spans="1:1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45" t="s">
        <v>2</v>
      </c>
      <c r="L4" s="45"/>
      <c r="M4" s="45"/>
      <c r="N4" s="45"/>
      <c r="O4" s="45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ht="12.75" customHeight="1" x14ac:dyDescent="0.25">
      <c r="A7" s="47" t="s">
        <v>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x14ac:dyDescent="0.25">
      <c r="A9" s="48" t="s">
        <v>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5" ht="12.75" customHeight="1" x14ac:dyDescent="0.25">
      <c r="A10" s="59" t="s">
        <v>5</v>
      </c>
      <c r="B10" s="60" t="s">
        <v>6</v>
      </c>
      <c r="C10" s="61" t="s">
        <v>7</v>
      </c>
      <c r="D10" s="60" t="s">
        <v>8</v>
      </c>
      <c r="E10" s="60"/>
      <c r="F10" s="60"/>
      <c r="G10" s="60" t="s">
        <v>9</v>
      </c>
      <c r="H10" s="60"/>
      <c r="I10" s="60"/>
      <c r="J10" s="60"/>
      <c r="K10" s="60"/>
      <c r="L10" s="60"/>
      <c r="M10" s="60"/>
      <c r="N10" s="60"/>
      <c r="O10" s="60"/>
    </row>
    <row r="11" spans="1:15" ht="12.75" customHeight="1" x14ac:dyDescent="0.25">
      <c r="A11" s="59"/>
      <c r="B11" s="60"/>
      <c r="C11" s="60"/>
      <c r="D11" s="59" t="s">
        <v>10</v>
      </c>
      <c r="E11" s="59" t="s">
        <v>11</v>
      </c>
      <c r="F11" s="59" t="s">
        <v>12</v>
      </c>
      <c r="G11" s="60" t="s">
        <v>13</v>
      </c>
      <c r="H11" s="60"/>
      <c r="I11" s="60"/>
      <c r="J11" s="60"/>
      <c r="K11" s="60"/>
      <c r="L11" s="60"/>
      <c r="M11" s="60" t="s">
        <v>14</v>
      </c>
      <c r="N11" s="60"/>
      <c r="O11" s="60"/>
    </row>
    <row r="12" spans="1:15" x14ac:dyDescent="0.25">
      <c r="A12" s="59"/>
      <c r="B12" s="59"/>
      <c r="C12" s="59"/>
      <c r="D12" s="59"/>
      <c r="E12" s="59"/>
      <c r="F12" s="59"/>
      <c r="G12" s="49" t="s">
        <v>15</v>
      </c>
      <c r="H12" s="49"/>
      <c r="I12" s="49"/>
      <c r="J12" s="49" t="s">
        <v>16</v>
      </c>
      <c r="K12" s="49"/>
      <c r="L12" s="49"/>
      <c r="M12" s="49" t="s">
        <v>17</v>
      </c>
      <c r="N12" s="49" t="s">
        <v>11</v>
      </c>
      <c r="O12" s="49" t="s">
        <v>12</v>
      </c>
    </row>
    <row r="13" spans="1:15" ht="25.5" customHeight="1" x14ac:dyDescent="0.25">
      <c r="A13" s="59"/>
      <c r="B13" s="59"/>
      <c r="C13" s="59"/>
      <c r="D13" s="59"/>
      <c r="E13" s="59"/>
      <c r="F13" s="59"/>
      <c r="G13" s="49" t="s">
        <v>17</v>
      </c>
      <c r="H13" s="49" t="s">
        <v>11</v>
      </c>
      <c r="I13" s="49" t="s">
        <v>12</v>
      </c>
      <c r="J13" s="49" t="s">
        <v>17</v>
      </c>
      <c r="K13" s="49" t="s">
        <v>11</v>
      </c>
      <c r="L13" s="49" t="s">
        <v>12</v>
      </c>
      <c r="M13" s="49"/>
      <c r="N13" s="49"/>
      <c r="O13" s="49"/>
    </row>
    <row r="14" spans="1:15" ht="24" customHeight="1" x14ac:dyDescent="0.25">
      <c r="A14" s="59"/>
      <c r="B14" s="59"/>
      <c r="C14" s="59"/>
      <c r="D14" s="59"/>
      <c r="E14" s="59"/>
      <c r="F14" s="59"/>
      <c r="G14" s="49"/>
      <c r="H14" s="49"/>
      <c r="I14" s="49"/>
      <c r="J14" s="49"/>
      <c r="K14" s="49"/>
      <c r="L14" s="49"/>
      <c r="M14" s="49"/>
      <c r="N14" s="49"/>
      <c r="O14" s="49"/>
    </row>
    <row r="15" spans="1:15" s="38" customFormat="1" ht="18" customHeight="1" x14ac:dyDescent="0.25">
      <c r="A15" s="50" t="s">
        <v>18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15" x14ac:dyDescent="0.25">
      <c r="A16" s="1" t="s">
        <v>19</v>
      </c>
      <c r="B16" s="2" t="s">
        <v>20</v>
      </c>
      <c r="C16" s="3" t="s">
        <v>21</v>
      </c>
      <c r="D16" s="26">
        <v>195.4</v>
      </c>
      <c r="E16" s="27">
        <v>205.1</v>
      </c>
      <c r="F16" s="26">
        <v>205</v>
      </c>
      <c r="G16" s="26">
        <v>190.4</v>
      </c>
      <c r="H16" s="26">
        <v>197.4</v>
      </c>
      <c r="I16" s="26">
        <v>197.3</v>
      </c>
      <c r="J16" s="27">
        <v>134.69999999999999</v>
      </c>
      <c r="K16" s="26">
        <v>141</v>
      </c>
      <c r="L16" s="26">
        <v>141</v>
      </c>
      <c r="M16" s="26">
        <v>5</v>
      </c>
      <c r="N16" s="26">
        <v>7.7</v>
      </c>
      <c r="O16" s="26">
        <v>7.7</v>
      </c>
    </row>
    <row r="17" spans="1:15" ht="15" customHeight="1" x14ac:dyDescent="0.25">
      <c r="A17" s="51" t="s">
        <v>22</v>
      </c>
      <c r="B17" s="2" t="s">
        <v>23</v>
      </c>
      <c r="C17" s="4"/>
      <c r="D17" s="26">
        <f t="shared" ref="D17:O17" si="0">SUM(D18:D24)</f>
        <v>14973.900000000001</v>
      </c>
      <c r="E17" s="26">
        <f t="shared" si="0"/>
        <v>14654.900000000001</v>
      </c>
      <c r="F17" s="27">
        <f t="shared" si="0"/>
        <v>14160.5</v>
      </c>
      <c r="G17" s="27">
        <f t="shared" si="0"/>
        <v>11673.5</v>
      </c>
      <c r="H17" s="27">
        <f t="shared" si="0"/>
        <v>11468.400000000001</v>
      </c>
      <c r="I17" s="26">
        <f t="shared" si="0"/>
        <v>10868.799999999997</v>
      </c>
      <c r="J17" s="27">
        <f t="shared" si="0"/>
        <v>6046.6</v>
      </c>
      <c r="K17" s="26">
        <f t="shared" si="0"/>
        <v>5944.5000000000009</v>
      </c>
      <c r="L17" s="27">
        <f t="shared" si="0"/>
        <v>5842.6</v>
      </c>
      <c r="M17" s="27">
        <f t="shared" si="0"/>
        <v>3300.4</v>
      </c>
      <c r="N17" s="26">
        <f t="shared" si="0"/>
        <v>3186.5</v>
      </c>
      <c r="O17" s="28">
        <f t="shared" si="0"/>
        <v>3291.7</v>
      </c>
    </row>
    <row r="18" spans="1:15" ht="12.75" customHeight="1" x14ac:dyDescent="0.25">
      <c r="A18" s="52"/>
      <c r="B18" s="54"/>
      <c r="C18" s="3" t="s">
        <v>21</v>
      </c>
      <c r="D18" s="5">
        <v>10731.5</v>
      </c>
      <c r="E18" s="6">
        <v>10672</v>
      </c>
      <c r="F18" s="5">
        <v>10289.1</v>
      </c>
      <c r="G18" s="6">
        <v>7434.1</v>
      </c>
      <c r="H18" s="6">
        <v>7485.5</v>
      </c>
      <c r="I18" s="5">
        <v>6997.4</v>
      </c>
      <c r="J18" s="6">
        <v>4233.6000000000004</v>
      </c>
      <c r="K18" s="5">
        <v>4202</v>
      </c>
      <c r="L18" s="5">
        <v>4120.3</v>
      </c>
      <c r="M18" s="5">
        <v>3297.4</v>
      </c>
      <c r="N18" s="6">
        <v>3186.5</v>
      </c>
      <c r="O18" s="7">
        <v>3291.7</v>
      </c>
    </row>
    <row r="19" spans="1:15" ht="12.75" customHeight="1" x14ac:dyDescent="0.25">
      <c r="A19" s="52"/>
      <c r="B19" s="55"/>
      <c r="C19" s="3" t="s">
        <v>24</v>
      </c>
      <c r="D19" s="8">
        <v>55.5</v>
      </c>
      <c r="E19" s="8">
        <v>55.5</v>
      </c>
      <c r="F19" s="9">
        <v>46.7</v>
      </c>
      <c r="G19" s="8">
        <v>55.5</v>
      </c>
      <c r="H19" s="8">
        <v>55.5</v>
      </c>
      <c r="I19" s="9">
        <v>46.7</v>
      </c>
      <c r="J19" s="8">
        <v>36.6</v>
      </c>
      <c r="K19" s="8">
        <v>36.6</v>
      </c>
      <c r="L19" s="8">
        <v>30.4</v>
      </c>
      <c r="M19" s="5"/>
      <c r="N19" s="5"/>
      <c r="O19" s="7"/>
    </row>
    <row r="20" spans="1:15" ht="12.75" customHeight="1" x14ac:dyDescent="0.25">
      <c r="A20" s="52"/>
      <c r="B20" s="55"/>
      <c r="C20" s="3" t="s">
        <v>25</v>
      </c>
      <c r="D20" s="6">
        <v>1484.6</v>
      </c>
      <c r="E20" s="6">
        <v>1384.6</v>
      </c>
      <c r="F20" s="5">
        <v>1365.7</v>
      </c>
      <c r="G20" s="6">
        <v>1481.6</v>
      </c>
      <c r="H20" s="6">
        <v>1384.6</v>
      </c>
      <c r="I20" s="5">
        <v>1365.7</v>
      </c>
      <c r="J20" s="6">
        <v>994.2</v>
      </c>
      <c r="K20" s="6">
        <v>905</v>
      </c>
      <c r="L20" s="6">
        <v>899.7</v>
      </c>
      <c r="M20" s="6">
        <v>3</v>
      </c>
      <c r="N20" s="5"/>
      <c r="O20" s="7"/>
    </row>
    <row r="21" spans="1:15" ht="12.75" customHeight="1" x14ac:dyDescent="0.25">
      <c r="A21" s="52"/>
      <c r="B21" s="55"/>
      <c r="C21" s="3" t="s">
        <v>26</v>
      </c>
      <c r="D21" s="6">
        <v>168.6</v>
      </c>
      <c r="E21" s="6">
        <v>178.2</v>
      </c>
      <c r="F21" s="5">
        <v>175.8</v>
      </c>
      <c r="G21" s="6">
        <v>168.6</v>
      </c>
      <c r="H21" s="6">
        <v>178.2</v>
      </c>
      <c r="I21" s="5">
        <v>175.8</v>
      </c>
      <c r="J21" s="5">
        <v>127.2</v>
      </c>
      <c r="K21" s="5">
        <v>134.5</v>
      </c>
      <c r="L21" s="5">
        <v>133.80000000000001</v>
      </c>
      <c r="M21" s="5"/>
      <c r="N21" s="5"/>
      <c r="O21" s="7"/>
    </row>
    <row r="22" spans="1:15" ht="12.75" customHeight="1" x14ac:dyDescent="0.25">
      <c r="A22" s="52"/>
      <c r="B22" s="55"/>
      <c r="C22" s="3" t="s">
        <v>27</v>
      </c>
      <c r="D22" s="5">
        <v>225.5</v>
      </c>
      <c r="E22" s="6">
        <v>227</v>
      </c>
      <c r="F22" s="5">
        <v>216.9</v>
      </c>
      <c r="G22" s="6">
        <v>225.5</v>
      </c>
      <c r="H22" s="6">
        <v>227</v>
      </c>
      <c r="I22" s="5">
        <v>216.9</v>
      </c>
      <c r="J22" s="5">
        <v>137.4</v>
      </c>
      <c r="K22" s="5">
        <v>147.30000000000001</v>
      </c>
      <c r="L22" s="5">
        <v>146.6</v>
      </c>
      <c r="M22" s="6"/>
      <c r="N22" s="6"/>
      <c r="O22" s="7"/>
    </row>
    <row r="23" spans="1:15" ht="12.75" customHeight="1" x14ac:dyDescent="0.25">
      <c r="A23" s="52"/>
      <c r="B23" s="55"/>
      <c r="C23" s="3" t="s">
        <v>28</v>
      </c>
      <c r="D23" s="7">
        <v>118</v>
      </c>
      <c r="E23" s="8">
        <v>126.1</v>
      </c>
      <c r="F23" s="9">
        <v>118.3</v>
      </c>
      <c r="G23" s="10">
        <v>118</v>
      </c>
      <c r="H23" s="8">
        <v>126.1</v>
      </c>
      <c r="I23" s="8">
        <v>118.3</v>
      </c>
      <c r="J23" s="8">
        <v>89.3</v>
      </c>
      <c r="K23" s="8">
        <v>95.5</v>
      </c>
      <c r="L23" s="7">
        <v>90</v>
      </c>
      <c r="M23" s="8"/>
      <c r="N23" s="8"/>
      <c r="O23" s="7"/>
    </row>
    <row r="24" spans="1:15" ht="12.75" customHeight="1" x14ac:dyDescent="0.25">
      <c r="A24" s="53"/>
      <c r="B24" s="56"/>
      <c r="C24" s="3" t="s">
        <v>29</v>
      </c>
      <c r="D24" s="8">
        <v>2190.1999999999998</v>
      </c>
      <c r="E24" s="8">
        <v>2011.5</v>
      </c>
      <c r="F24" s="10">
        <v>1948</v>
      </c>
      <c r="G24" s="8">
        <v>2190.1999999999998</v>
      </c>
      <c r="H24" s="8">
        <v>2011.5</v>
      </c>
      <c r="I24" s="10">
        <v>1948</v>
      </c>
      <c r="J24" s="8">
        <v>428.3</v>
      </c>
      <c r="K24" s="8">
        <v>423.6</v>
      </c>
      <c r="L24" s="7">
        <v>421.8</v>
      </c>
      <c r="M24" s="7"/>
      <c r="N24" s="8"/>
      <c r="O24" s="7"/>
    </row>
    <row r="25" spans="1:15" x14ac:dyDescent="0.25">
      <c r="A25" s="1" t="s">
        <v>30</v>
      </c>
      <c r="B25" s="2" t="s">
        <v>31</v>
      </c>
      <c r="C25" s="3" t="s">
        <v>32</v>
      </c>
      <c r="D25" s="26">
        <v>1670.7</v>
      </c>
      <c r="E25" s="26">
        <v>1673.3</v>
      </c>
      <c r="F25" s="26">
        <v>1673.3</v>
      </c>
      <c r="G25" s="27">
        <v>1664.1</v>
      </c>
      <c r="H25" s="27">
        <v>1665.4</v>
      </c>
      <c r="I25" s="26">
        <v>1665.4</v>
      </c>
      <c r="J25" s="27">
        <v>1160.5999999999999</v>
      </c>
      <c r="K25" s="27">
        <v>1162.5999999999999</v>
      </c>
      <c r="L25" s="27">
        <v>1162.5999999999999</v>
      </c>
      <c r="M25" s="28">
        <v>6.6</v>
      </c>
      <c r="N25" s="4">
        <v>7.9</v>
      </c>
      <c r="O25" s="4">
        <v>7.9</v>
      </c>
    </row>
    <row r="26" spans="1:15" ht="29.25" customHeight="1" x14ac:dyDescent="0.25">
      <c r="A26" s="51" t="s">
        <v>33</v>
      </c>
      <c r="B26" s="11" t="s">
        <v>34</v>
      </c>
      <c r="C26" s="4"/>
      <c r="D26" s="27">
        <f t="shared" ref="D26:L26" si="1">SUM(D27:D28)</f>
        <v>155.70000000000002</v>
      </c>
      <c r="E26" s="27">
        <f t="shared" si="1"/>
        <v>110.7</v>
      </c>
      <c r="F26" s="27">
        <f t="shared" si="1"/>
        <v>105.7</v>
      </c>
      <c r="G26" s="27">
        <f t="shared" si="1"/>
        <v>155.70000000000002</v>
      </c>
      <c r="H26" s="27">
        <f t="shared" si="1"/>
        <v>110.7</v>
      </c>
      <c r="I26" s="27">
        <f t="shared" si="1"/>
        <v>105.7</v>
      </c>
      <c r="J26" s="27">
        <f t="shared" si="1"/>
        <v>0.9</v>
      </c>
      <c r="K26" s="27">
        <f t="shared" si="1"/>
        <v>0.9</v>
      </c>
      <c r="L26" s="27">
        <f t="shared" si="1"/>
        <v>0.8</v>
      </c>
      <c r="M26" s="4"/>
      <c r="N26" s="4"/>
      <c r="O26" s="4"/>
    </row>
    <row r="27" spans="1:15" x14ac:dyDescent="0.25">
      <c r="A27" s="52"/>
      <c r="B27" s="57"/>
      <c r="C27" s="3" t="s">
        <v>25</v>
      </c>
      <c r="D27" s="10">
        <v>1.3</v>
      </c>
      <c r="E27" s="10">
        <v>1.3</v>
      </c>
      <c r="F27" s="10">
        <v>1.2</v>
      </c>
      <c r="G27" s="8">
        <v>1.3</v>
      </c>
      <c r="H27" s="8">
        <v>1.3</v>
      </c>
      <c r="I27" s="8">
        <v>1.2</v>
      </c>
      <c r="J27" s="8">
        <v>0.9</v>
      </c>
      <c r="K27" s="8">
        <v>0.9</v>
      </c>
      <c r="L27" s="8">
        <v>0.8</v>
      </c>
      <c r="M27" s="12"/>
      <c r="N27" s="29"/>
      <c r="O27" s="29"/>
    </row>
    <row r="28" spans="1:15" x14ac:dyDescent="0.25">
      <c r="A28" s="53"/>
      <c r="B28" s="58"/>
      <c r="C28" s="3" t="s">
        <v>29</v>
      </c>
      <c r="D28" s="10">
        <v>154.4</v>
      </c>
      <c r="E28" s="10">
        <v>109.4</v>
      </c>
      <c r="F28" s="10">
        <v>104.5</v>
      </c>
      <c r="G28" s="10">
        <v>154.4</v>
      </c>
      <c r="H28" s="10">
        <v>109.4</v>
      </c>
      <c r="I28" s="10">
        <v>104.5</v>
      </c>
      <c r="J28" s="12"/>
      <c r="K28" s="12"/>
      <c r="L28" s="12"/>
      <c r="M28" s="12"/>
      <c r="N28" s="29"/>
      <c r="O28" s="29"/>
    </row>
    <row r="29" spans="1:15" ht="29.25" x14ac:dyDescent="0.25">
      <c r="A29" s="51" t="s">
        <v>35</v>
      </c>
      <c r="B29" s="11" t="s">
        <v>36</v>
      </c>
      <c r="C29" s="4"/>
      <c r="D29" s="27">
        <f t="shared" ref="D29:L29" si="2">SUM(D30:D31)</f>
        <v>146.30000000000001</v>
      </c>
      <c r="E29" s="27">
        <f t="shared" si="2"/>
        <v>111.3</v>
      </c>
      <c r="F29" s="26">
        <f t="shared" si="2"/>
        <v>105.8</v>
      </c>
      <c r="G29" s="27">
        <f t="shared" si="2"/>
        <v>146.30000000000001</v>
      </c>
      <c r="H29" s="27">
        <f t="shared" si="2"/>
        <v>111.3</v>
      </c>
      <c r="I29" s="26">
        <f t="shared" si="2"/>
        <v>105.8</v>
      </c>
      <c r="J29" s="26">
        <f t="shared" si="2"/>
        <v>4.4000000000000004</v>
      </c>
      <c r="K29" s="26">
        <f t="shared" si="2"/>
        <v>4.4000000000000004</v>
      </c>
      <c r="L29" s="26">
        <f t="shared" si="2"/>
        <v>4.3</v>
      </c>
      <c r="M29" s="12"/>
      <c r="N29" s="29"/>
      <c r="O29" s="29"/>
    </row>
    <row r="30" spans="1:15" x14ac:dyDescent="0.25">
      <c r="A30" s="52"/>
      <c r="B30" s="57"/>
      <c r="C30" s="3" t="s">
        <v>25</v>
      </c>
      <c r="D30" s="8">
        <v>6.3</v>
      </c>
      <c r="E30" s="8">
        <v>6.3</v>
      </c>
      <c r="F30" s="8">
        <v>6.2</v>
      </c>
      <c r="G30" s="8">
        <v>6.3</v>
      </c>
      <c r="H30" s="8">
        <v>6.3</v>
      </c>
      <c r="I30" s="8">
        <v>6.2</v>
      </c>
      <c r="J30" s="8">
        <v>4.4000000000000004</v>
      </c>
      <c r="K30" s="8">
        <v>4.4000000000000004</v>
      </c>
      <c r="L30" s="8">
        <v>4.3</v>
      </c>
      <c r="M30" s="12"/>
      <c r="N30" s="29"/>
      <c r="O30" s="29"/>
    </row>
    <row r="31" spans="1:15" x14ac:dyDescent="0.25">
      <c r="A31" s="53"/>
      <c r="B31" s="58"/>
      <c r="C31" s="3" t="s">
        <v>29</v>
      </c>
      <c r="D31" s="10">
        <v>140</v>
      </c>
      <c r="E31" s="10">
        <v>105</v>
      </c>
      <c r="F31" s="10">
        <v>99.6</v>
      </c>
      <c r="G31" s="10">
        <v>140</v>
      </c>
      <c r="H31" s="10">
        <v>105</v>
      </c>
      <c r="I31" s="10">
        <v>99.6</v>
      </c>
      <c r="J31" s="12"/>
      <c r="K31" s="13"/>
      <c r="L31" s="12"/>
      <c r="M31" s="12"/>
      <c r="N31" s="29"/>
      <c r="O31" s="29"/>
    </row>
    <row r="32" spans="1:15" x14ac:dyDescent="0.25">
      <c r="A32" s="51" t="s">
        <v>37</v>
      </c>
      <c r="B32" s="2" t="s">
        <v>38</v>
      </c>
      <c r="C32" s="4"/>
      <c r="D32" s="27">
        <f t="shared" ref="D32:L32" si="3">SUM(D33:D34)</f>
        <v>109.6</v>
      </c>
      <c r="E32" s="27">
        <f t="shared" si="3"/>
        <v>85.6</v>
      </c>
      <c r="F32" s="26">
        <f t="shared" si="3"/>
        <v>80.599999999999994</v>
      </c>
      <c r="G32" s="27">
        <f t="shared" si="3"/>
        <v>109.6</v>
      </c>
      <c r="H32" s="27">
        <f t="shared" si="3"/>
        <v>85.6</v>
      </c>
      <c r="I32" s="26">
        <f t="shared" si="3"/>
        <v>80.599999999999994</v>
      </c>
      <c r="J32" s="26">
        <f t="shared" si="3"/>
        <v>5.2</v>
      </c>
      <c r="K32" s="26">
        <f t="shared" si="3"/>
        <v>5.2</v>
      </c>
      <c r="L32" s="26">
        <f t="shared" si="3"/>
        <v>5.2</v>
      </c>
      <c r="M32" s="12"/>
      <c r="N32" s="29"/>
      <c r="O32" s="29"/>
    </row>
    <row r="33" spans="1:15" x14ac:dyDescent="0.25">
      <c r="A33" s="52"/>
      <c r="B33" s="57"/>
      <c r="C33" s="3" t="s">
        <v>25</v>
      </c>
      <c r="D33" s="8">
        <v>7.6</v>
      </c>
      <c r="E33" s="8">
        <v>7.6</v>
      </c>
      <c r="F33" s="8">
        <v>7.5</v>
      </c>
      <c r="G33" s="8">
        <v>7.6</v>
      </c>
      <c r="H33" s="8">
        <v>7.6</v>
      </c>
      <c r="I33" s="8">
        <v>7.5</v>
      </c>
      <c r="J33" s="8">
        <v>5.2</v>
      </c>
      <c r="K33" s="8">
        <v>5.2</v>
      </c>
      <c r="L33" s="8">
        <v>5.2</v>
      </c>
      <c r="M33" s="12"/>
      <c r="N33" s="29"/>
      <c r="O33" s="29"/>
    </row>
    <row r="34" spans="1:15" x14ac:dyDescent="0.25">
      <c r="A34" s="53"/>
      <c r="B34" s="58"/>
      <c r="C34" s="3" t="s">
        <v>29</v>
      </c>
      <c r="D34" s="10">
        <v>102</v>
      </c>
      <c r="E34" s="10">
        <v>78</v>
      </c>
      <c r="F34" s="10">
        <v>73.099999999999994</v>
      </c>
      <c r="G34" s="10">
        <v>102</v>
      </c>
      <c r="H34" s="10">
        <v>78</v>
      </c>
      <c r="I34" s="10">
        <v>73.099999999999994</v>
      </c>
      <c r="J34" s="12"/>
      <c r="K34" s="12"/>
      <c r="L34" s="12"/>
      <c r="M34" s="12"/>
      <c r="N34" s="29"/>
      <c r="O34" s="29"/>
    </row>
    <row r="35" spans="1:15" x14ac:dyDescent="0.25">
      <c r="A35" s="51" t="s">
        <v>39</v>
      </c>
      <c r="B35" s="2" t="s">
        <v>40</v>
      </c>
      <c r="C35" s="4"/>
      <c r="D35" s="27">
        <f t="shared" ref="D35:L35" si="4">SUM(D36:D37)</f>
        <v>100.89999999999999</v>
      </c>
      <c r="E35" s="27">
        <f t="shared" si="4"/>
        <v>74.699999999999989</v>
      </c>
      <c r="F35" s="26">
        <f t="shared" si="4"/>
        <v>70</v>
      </c>
      <c r="G35" s="27">
        <f t="shared" si="4"/>
        <v>100.89999999999999</v>
      </c>
      <c r="H35" s="27">
        <f t="shared" si="4"/>
        <v>74.699999999999989</v>
      </c>
      <c r="I35" s="26">
        <f t="shared" si="4"/>
        <v>70</v>
      </c>
      <c r="J35" s="26">
        <f t="shared" si="4"/>
        <v>5.2</v>
      </c>
      <c r="K35" s="26">
        <f t="shared" si="4"/>
        <v>5.2</v>
      </c>
      <c r="L35" s="26">
        <f t="shared" si="4"/>
        <v>5.2</v>
      </c>
      <c r="M35" s="12"/>
      <c r="N35" s="29"/>
      <c r="O35" s="29"/>
    </row>
    <row r="36" spans="1:15" x14ac:dyDescent="0.25">
      <c r="A36" s="52"/>
      <c r="B36" s="57"/>
      <c r="C36" s="3" t="s">
        <v>25</v>
      </c>
      <c r="D36" s="8">
        <v>7.6</v>
      </c>
      <c r="E36" s="8">
        <v>7.6</v>
      </c>
      <c r="F36" s="8">
        <v>7.6</v>
      </c>
      <c r="G36" s="8">
        <v>7.6</v>
      </c>
      <c r="H36" s="8">
        <v>7.6</v>
      </c>
      <c r="I36" s="8">
        <v>7.6</v>
      </c>
      <c r="J36" s="8">
        <v>5.2</v>
      </c>
      <c r="K36" s="8">
        <v>5.2</v>
      </c>
      <c r="L36" s="8">
        <v>5.2</v>
      </c>
      <c r="M36" s="12"/>
      <c r="N36" s="29"/>
      <c r="O36" s="29"/>
    </row>
    <row r="37" spans="1:15" x14ac:dyDescent="0.25">
      <c r="A37" s="53"/>
      <c r="B37" s="58"/>
      <c r="C37" s="3" t="s">
        <v>29</v>
      </c>
      <c r="D37" s="10">
        <v>93.3</v>
      </c>
      <c r="E37" s="10">
        <v>67.099999999999994</v>
      </c>
      <c r="F37" s="10">
        <v>62.4</v>
      </c>
      <c r="G37" s="10">
        <v>93.3</v>
      </c>
      <c r="H37" s="10">
        <v>67.099999999999994</v>
      </c>
      <c r="I37" s="10">
        <v>62.4</v>
      </c>
      <c r="J37" s="12"/>
      <c r="K37" s="12"/>
      <c r="L37" s="12"/>
      <c r="M37" s="12"/>
      <c r="N37" s="29"/>
      <c r="O37" s="29"/>
    </row>
    <row r="38" spans="1:15" x14ac:dyDescent="0.25">
      <c r="A38" s="51" t="s">
        <v>41</v>
      </c>
      <c r="B38" s="2" t="s">
        <v>42</v>
      </c>
      <c r="C38" s="4"/>
      <c r="D38" s="26">
        <f t="shared" ref="D38:L38" si="5">SUM(D39:D40)</f>
        <v>140.80000000000001</v>
      </c>
      <c r="E38" s="26">
        <f t="shared" si="5"/>
        <v>99.8</v>
      </c>
      <c r="F38" s="26">
        <f t="shared" si="5"/>
        <v>92.6</v>
      </c>
      <c r="G38" s="26">
        <f t="shared" si="5"/>
        <v>140.80000000000001</v>
      </c>
      <c r="H38" s="26">
        <f t="shared" si="5"/>
        <v>99.8</v>
      </c>
      <c r="I38" s="26">
        <f t="shared" si="5"/>
        <v>92.6</v>
      </c>
      <c r="J38" s="26">
        <f t="shared" si="5"/>
        <v>0.9</v>
      </c>
      <c r="K38" s="26">
        <f t="shared" si="5"/>
        <v>0.9</v>
      </c>
      <c r="L38" s="26">
        <f t="shared" si="5"/>
        <v>0.9</v>
      </c>
      <c r="M38" s="12"/>
      <c r="N38" s="29"/>
      <c r="O38" s="29"/>
    </row>
    <row r="39" spans="1:15" x14ac:dyDescent="0.25">
      <c r="A39" s="52"/>
      <c r="B39" s="57"/>
      <c r="C39" s="3" t="s">
        <v>25</v>
      </c>
      <c r="D39" s="7">
        <v>1.3</v>
      </c>
      <c r="E39" s="7">
        <v>1.3</v>
      </c>
      <c r="F39" s="7">
        <v>1.3</v>
      </c>
      <c r="G39" s="7">
        <v>1.3</v>
      </c>
      <c r="H39" s="7">
        <v>1.3</v>
      </c>
      <c r="I39" s="7">
        <v>1.3</v>
      </c>
      <c r="J39" s="8">
        <v>0.9</v>
      </c>
      <c r="K39" s="8">
        <v>0.9</v>
      </c>
      <c r="L39" s="8">
        <v>0.9</v>
      </c>
      <c r="M39" s="12"/>
      <c r="N39" s="29"/>
      <c r="O39" s="29"/>
    </row>
    <row r="40" spans="1:15" x14ac:dyDescent="0.25">
      <c r="A40" s="53"/>
      <c r="B40" s="58"/>
      <c r="C40" s="3" t="s">
        <v>29</v>
      </c>
      <c r="D40" s="10">
        <v>139.5</v>
      </c>
      <c r="E40" s="10">
        <v>98.5</v>
      </c>
      <c r="F40" s="10">
        <v>91.3</v>
      </c>
      <c r="G40" s="10">
        <v>139.5</v>
      </c>
      <c r="H40" s="10">
        <v>98.5</v>
      </c>
      <c r="I40" s="10">
        <v>91.3</v>
      </c>
      <c r="J40" s="12"/>
      <c r="K40" s="12"/>
      <c r="L40" s="12"/>
      <c r="M40" s="12"/>
      <c r="N40" s="29"/>
      <c r="O40" s="29"/>
    </row>
    <row r="41" spans="1:15" x14ac:dyDescent="0.25">
      <c r="A41" s="51" t="s">
        <v>43</v>
      </c>
      <c r="B41" s="2" t="s">
        <v>44</v>
      </c>
      <c r="C41" s="4"/>
      <c r="D41" s="26">
        <f t="shared" ref="D41:L41" si="6">SUM(D42:D43)</f>
        <v>256.60000000000002</v>
      </c>
      <c r="E41" s="26">
        <f t="shared" si="6"/>
        <v>184.60000000000002</v>
      </c>
      <c r="F41" s="26">
        <f t="shared" si="6"/>
        <v>172.1</v>
      </c>
      <c r="G41" s="26">
        <f t="shared" si="6"/>
        <v>256.60000000000002</v>
      </c>
      <c r="H41" s="26">
        <f t="shared" si="6"/>
        <v>184.60000000000002</v>
      </c>
      <c r="I41" s="26">
        <f t="shared" si="6"/>
        <v>172.1</v>
      </c>
      <c r="J41" s="26">
        <f t="shared" si="6"/>
        <v>2.6</v>
      </c>
      <c r="K41" s="26">
        <f t="shared" si="6"/>
        <v>2.6</v>
      </c>
      <c r="L41" s="26">
        <f t="shared" si="6"/>
        <v>2.6</v>
      </c>
      <c r="M41" s="12"/>
      <c r="N41" s="29"/>
      <c r="O41" s="29"/>
    </row>
    <row r="42" spans="1:15" x14ac:dyDescent="0.25">
      <c r="A42" s="52"/>
      <c r="B42" s="62"/>
      <c r="C42" s="3" t="s">
        <v>25</v>
      </c>
      <c r="D42" s="10">
        <v>3.8</v>
      </c>
      <c r="E42" s="10">
        <v>3.8</v>
      </c>
      <c r="F42" s="10">
        <v>3.7</v>
      </c>
      <c r="G42" s="7">
        <v>3.8</v>
      </c>
      <c r="H42" s="7">
        <v>3.8</v>
      </c>
      <c r="I42" s="7">
        <v>3.7</v>
      </c>
      <c r="J42" s="7">
        <v>2.6</v>
      </c>
      <c r="K42" s="7">
        <v>2.6</v>
      </c>
      <c r="L42" s="7">
        <v>2.6</v>
      </c>
      <c r="M42" s="12"/>
      <c r="N42" s="29"/>
      <c r="O42" s="29"/>
    </row>
    <row r="43" spans="1:15" x14ac:dyDescent="0.25">
      <c r="A43" s="53"/>
      <c r="B43" s="63"/>
      <c r="C43" s="3" t="s">
        <v>29</v>
      </c>
      <c r="D43" s="10">
        <v>252.8</v>
      </c>
      <c r="E43" s="10">
        <v>180.8</v>
      </c>
      <c r="F43" s="10">
        <v>168.4</v>
      </c>
      <c r="G43" s="10">
        <v>252.8</v>
      </c>
      <c r="H43" s="10">
        <v>180.8</v>
      </c>
      <c r="I43" s="10">
        <v>168.4</v>
      </c>
      <c r="J43" s="12"/>
      <c r="K43" s="12"/>
      <c r="L43" s="12"/>
      <c r="M43" s="12"/>
      <c r="N43" s="29"/>
      <c r="O43" s="29"/>
    </row>
    <row r="44" spans="1:15" x14ac:dyDescent="0.25">
      <c r="A44" s="51" t="s">
        <v>45</v>
      </c>
      <c r="B44" s="2" t="s">
        <v>46</v>
      </c>
      <c r="C44" s="4"/>
      <c r="D44" s="26">
        <f t="shared" ref="D44:L44" si="7">SUM(D45:D46)</f>
        <v>113</v>
      </c>
      <c r="E44" s="26">
        <f t="shared" si="7"/>
        <v>89</v>
      </c>
      <c r="F44" s="26">
        <f t="shared" si="7"/>
        <v>88.9</v>
      </c>
      <c r="G44" s="26">
        <f t="shared" si="7"/>
        <v>113</v>
      </c>
      <c r="H44" s="26">
        <f t="shared" si="7"/>
        <v>89</v>
      </c>
      <c r="I44" s="26">
        <f t="shared" si="7"/>
        <v>88.9</v>
      </c>
      <c r="J44" s="26">
        <f t="shared" si="7"/>
        <v>3.5</v>
      </c>
      <c r="K44" s="26">
        <f t="shared" si="7"/>
        <v>3.5</v>
      </c>
      <c r="L44" s="26">
        <f t="shared" si="7"/>
        <v>3.5</v>
      </c>
      <c r="M44" s="12"/>
      <c r="N44" s="29"/>
      <c r="O44" s="29"/>
    </row>
    <row r="45" spans="1:15" x14ac:dyDescent="0.25">
      <c r="A45" s="52"/>
      <c r="B45" s="57"/>
      <c r="C45" s="3" t="s">
        <v>25</v>
      </c>
      <c r="D45" s="7">
        <v>5</v>
      </c>
      <c r="E45" s="7">
        <v>5</v>
      </c>
      <c r="F45" s="7">
        <v>5</v>
      </c>
      <c r="G45" s="7">
        <v>5</v>
      </c>
      <c r="H45" s="7">
        <v>5</v>
      </c>
      <c r="I45" s="7">
        <v>5</v>
      </c>
      <c r="J45" s="7">
        <v>3.5</v>
      </c>
      <c r="K45" s="7">
        <v>3.5</v>
      </c>
      <c r="L45" s="7">
        <v>3.5</v>
      </c>
      <c r="M45" s="12"/>
      <c r="N45" s="29"/>
      <c r="O45" s="29"/>
    </row>
    <row r="46" spans="1:15" x14ac:dyDescent="0.25">
      <c r="A46" s="53"/>
      <c r="B46" s="58"/>
      <c r="C46" s="3" t="s">
        <v>29</v>
      </c>
      <c r="D46" s="10">
        <v>108</v>
      </c>
      <c r="E46" s="10">
        <v>84</v>
      </c>
      <c r="F46" s="10">
        <v>83.9</v>
      </c>
      <c r="G46" s="7">
        <v>108</v>
      </c>
      <c r="H46" s="10">
        <v>84</v>
      </c>
      <c r="I46" s="10">
        <v>83.9</v>
      </c>
      <c r="J46" s="12"/>
      <c r="K46" s="12"/>
      <c r="L46" s="12"/>
      <c r="M46" s="12"/>
      <c r="N46" s="29"/>
      <c r="O46" s="29"/>
    </row>
    <row r="47" spans="1:15" x14ac:dyDescent="0.25">
      <c r="A47" s="51" t="s">
        <v>47</v>
      </c>
      <c r="B47" s="2" t="s">
        <v>48</v>
      </c>
      <c r="C47" s="4"/>
      <c r="D47" s="26">
        <f t="shared" ref="D47:L47" si="8">SUM(D48:D49)</f>
        <v>143.1</v>
      </c>
      <c r="E47" s="26">
        <f t="shared" si="8"/>
        <v>106.1</v>
      </c>
      <c r="F47" s="26">
        <f t="shared" si="8"/>
        <v>103.3</v>
      </c>
      <c r="G47" s="26">
        <f t="shared" si="8"/>
        <v>143.1</v>
      </c>
      <c r="H47" s="26">
        <f t="shared" si="8"/>
        <v>106.1</v>
      </c>
      <c r="I47" s="26">
        <f t="shared" si="8"/>
        <v>103.3</v>
      </c>
      <c r="J47" s="26">
        <f t="shared" si="8"/>
        <v>7</v>
      </c>
      <c r="K47" s="26">
        <f t="shared" si="8"/>
        <v>7</v>
      </c>
      <c r="L47" s="28">
        <f t="shared" si="8"/>
        <v>7</v>
      </c>
      <c r="M47" s="12"/>
      <c r="N47" s="29"/>
      <c r="O47" s="29"/>
    </row>
    <row r="48" spans="1:15" x14ac:dyDescent="0.25">
      <c r="A48" s="52"/>
      <c r="B48" s="57"/>
      <c r="C48" s="3" t="s">
        <v>25</v>
      </c>
      <c r="D48" s="7">
        <v>10.1</v>
      </c>
      <c r="E48" s="7">
        <v>10.1</v>
      </c>
      <c r="F48" s="7">
        <v>10.1</v>
      </c>
      <c r="G48" s="7">
        <v>10.1</v>
      </c>
      <c r="H48" s="7">
        <v>10.1</v>
      </c>
      <c r="I48" s="7">
        <v>10.1</v>
      </c>
      <c r="J48" s="7">
        <v>7</v>
      </c>
      <c r="K48" s="7">
        <v>7</v>
      </c>
      <c r="L48" s="7">
        <v>7</v>
      </c>
      <c r="M48" s="12"/>
      <c r="N48" s="29"/>
      <c r="O48" s="29"/>
    </row>
    <row r="49" spans="1:15" ht="15" customHeight="1" x14ac:dyDescent="0.25">
      <c r="A49" s="53"/>
      <c r="B49" s="58"/>
      <c r="C49" s="3" t="s">
        <v>29</v>
      </c>
      <c r="D49" s="10">
        <v>133</v>
      </c>
      <c r="E49" s="10">
        <v>96</v>
      </c>
      <c r="F49" s="10">
        <v>93.2</v>
      </c>
      <c r="G49" s="7">
        <v>133</v>
      </c>
      <c r="H49" s="7">
        <v>96</v>
      </c>
      <c r="I49" s="10">
        <v>93.2</v>
      </c>
      <c r="J49" s="13"/>
      <c r="K49" s="13"/>
      <c r="L49" s="12"/>
      <c r="M49" s="12"/>
      <c r="N49" s="29"/>
      <c r="O49" s="29"/>
    </row>
    <row r="50" spans="1:15" x14ac:dyDescent="0.25">
      <c r="A50" s="51" t="s">
        <v>49</v>
      </c>
      <c r="B50" s="2" t="s">
        <v>50</v>
      </c>
      <c r="C50" s="4"/>
      <c r="D50" s="26">
        <f t="shared" ref="D50:L50" si="9">SUM(D51:D52)</f>
        <v>47.9</v>
      </c>
      <c r="E50" s="26">
        <f t="shared" si="9"/>
        <v>39.9</v>
      </c>
      <c r="F50" s="26">
        <f t="shared" si="9"/>
        <v>38</v>
      </c>
      <c r="G50" s="26">
        <f t="shared" si="9"/>
        <v>47.9</v>
      </c>
      <c r="H50" s="26">
        <f t="shared" si="9"/>
        <v>39.9</v>
      </c>
      <c r="I50" s="26">
        <f t="shared" si="9"/>
        <v>38</v>
      </c>
      <c r="J50" s="26">
        <f t="shared" si="9"/>
        <v>4.4000000000000004</v>
      </c>
      <c r="K50" s="26">
        <f t="shared" si="9"/>
        <v>4.4000000000000004</v>
      </c>
      <c r="L50" s="28">
        <f t="shared" si="9"/>
        <v>4.4000000000000004</v>
      </c>
      <c r="M50" s="12"/>
      <c r="N50" s="29"/>
      <c r="O50" s="29"/>
    </row>
    <row r="51" spans="1:15" x14ac:dyDescent="0.25">
      <c r="A51" s="52"/>
      <c r="B51" s="57"/>
      <c r="C51" s="3" t="s">
        <v>25</v>
      </c>
      <c r="D51" s="7">
        <v>6.3</v>
      </c>
      <c r="E51" s="7">
        <v>6.3</v>
      </c>
      <c r="F51" s="7">
        <v>6.2</v>
      </c>
      <c r="G51" s="7">
        <v>6.3</v>
      </c>
      <c r="H51" s="7">
        <v>6.3</v>
      </c>
      <c r="I51" s="7">
        <v>6.2</v>
      </c>
      <c r="J51" s="7">
        <v>4.4000000000000004</v>
      </c>
      <c r="K51" s="7">
        <v>4.4000000000000004</v>
      </c>
      <c r="L51" s="7">
        <v>4.4000000000000004</v>
      </c>
      <c r="M51" s="12"/>
      <c r="N51" s="29"/>
      <c r="O51" s="29"/>
    </row>
    <row r="52" spans="1:15" x14ac:dyDescent="0.25">
      <c r="A52" s="53"/>
      <c r="B52" s="58"/>
      <c r="C52" s="3" t="s">
        <v>29</v>
      </c>
      <c r="D52" s="14">
        <v>41.6</v>
      </c>
      <c r="E52" s="7">
        <v>33.6</v>
      </c>
      <c r="F52" s="9">
        <v>31.8</v>
      </c>
      <c r="G52" s="7">
        <v>41.6</v>
      </c>
      <c r="H52" s="7">
        <v>33.6</v>
      </c>
      <c r="I52" s="9">
        <v>31.8</v>
      </c>
      <c r="J52" s="12"/>
      <c r="K52" s="13"/>
      <c r="L52" s="12"/>
      <c r="M52" s="12"/>
      <c r="N52" s="29"/>
      <c r="O52" s="29"/>
    </row>
    <row r="53" spans="1:15" x14ac:dyDescent="0.25">
      <c r="A53" s="51" t="s">
        <v>51</v>
      </c>
      <c r="B53" s="2" t="s">
        <v>52</v>
      </c>
      <c r="C53" s="4"/>
      <c r="D53" s="26">
        <f t="shared" ref="D53:L53" si="10">SUM(D54:D55)</f>
        <v>54.8</v>
      </c>
      <c r="E53" s="26">
        <f t="shared" si="10"/>
        <v>36.799999999999997</v>
      </c>
      <c r="F53" s="26">
        <f t="shared" si="10"/>
        <v>36.1</v>
      </c>
      <c r="G53" s="26">
        <f t="shared" si="10"/>
        <v>54.8</v>
      </c>
      <c r="H53" s="26">
        <f t="shared" si="10"/>
        <v>36.799999999999997</v>
      </c>
      <c r="I53" s="26">
        <f t="shared" si="10"/>
        <v>36.1</v>
      </c>
      <c r="J53" s="26">
        <f t="shared" si="10"/>
        <v>1.8</v>
      </c>
      <c r="K53" s="26">
        <f t="shared" si="10"/>
        <v>1.8</v>
      </c>
      <c r="L53" s="28">
        <f t="shared" si="10"/>
        <v>1.8</v>
      </c>
      <c r="M53" s="12"/>
      <c r="N53" s="29"/>
      <c r="O53" s="29"/>
    </row>
    <row r="54" spans="1:15" x14ac:dyDescent="0.25">
      <c r="A54" s="52"/>
      <c r="B54" s="57"/>
      <c r="C54" s="3" t="s">
        <v>25</v>
      </c>
      <c r="D54" s="7">
        <v>2.5</v>
      </c>
      <c r="E54" s="7">
        <v>2.5</v>
      </c>
      <c r="F54" s="7">
        <v>2.5</v>
      </c>
      <c r="G54" s="7">
        <v>2.5</v>
      </c>
      <c r="H54" s="7">
        <v>2.5</v>
      </c>
      <c r="I54" s="7">
        <v>2.5</v>
      </c>
      <c r="J54" s="7">
        <v>1.8</v>
      </c>
      <c r="K54" s="7">
        <v>1.8</v>
      </c>
      <c r="L54" s="7">
        <v>1.8</v>
      </c>
      <c r="M54" s="12"/>
      <c r="N54" s="29"/>
      <c r="O54" s="29"/>
    </row>
    <row r="55" spans="1:15" x14ac:dyDescent="0.25">
      <c r="A55" s="53"/>
      <c r="B55" s="58"/>
      <c r="C55" s="3" t="s">
        <v>29</v>
      </c>
      <c r="D55" s="7">
        <v>52.3</v>
      </c>
      <c r="E55" s="7">
        <v>34.299999999999997</v>
      </c>
      <c r="F55" s="9">
        <v>33.6</v>
      </c>
      <c r="G55" s="7">
        <v>52.3</v>
      </c>
      <c r="H55" s="7">
        <v>34.299999999999997</v>
      </c>
      <c r="I55" s="9">
        <v>33.6</v>
      </c>
      <c r="J55" s="12"/>
      <c r="K55" s="13"/>
      <c r="L55" s="12"/>
      <c r="M55" s="12"/>
      <c r="N55" s="29"/>
      <c r="O55" s="29"/>
    </row>
    <row r="56" spans="1:15" x14ac:dyDescent="0.25">
      <c r="A56" s="51" t="s">
        <v>53</v>
      </c>
      <c r="B56" s="2" t="s">
        <v>54</v>
      </c>
      <c r="C56" s="4"/>
      <c r="D56" s="26">
        <f t="shared" ref="D56:L56" si="11">SUM(D57:D58)</f>
        <v>38.6</v>
      </c>
      <c r="E56" s="26">
        <f t="shared" si="11"/>
        <v>27.6</v>
      </c>
      <c r="F56" s="26">
        <f t="shared" si="11"/>
        <v>26.2</v>
      </c>
      <c r="G56" s="26">
        <f t="shared" si="11"/>
        <v>38.6</v>
      </c>
      <c r="H56" s="26">
        <f t="shared" si="11"/>
        <v>27.6</v>
      </c>
      <c r="I56" s="26">
        <f t="shared" si="11"/>
        <v>26.2</v>
      </c>
      <c r="J56" s="26">
        <f t="shared" si="11"/>
        <v>3.5</v>
      </c>
      <c r="K56" s="26">
        <f t="shared" si="11"/>
        <v>3.5</v>
      </c>
      <c r="L56" s="28">
        <f t="shared" si="11"/>
        <v>3.5</v>
      </c>
      <c r="M56" s="12"/>
      <c r="N56" s="29"/>
      <c r="O56" s="29"/>
    </row>
    <row r="57" spans="1:15" x14ac:dyDescent="0.25">
      <c r="A57" s="52"/>
      <c r="B57" s="57"/>
      <c r="C57" s="3" t="s">
        <v>25</v>
      </c>
      <c r="D57" s="7">
        <v>5</v>
      </c>
      <c r="E57" s="7">
        <v>5</v>
      </c>
      <c r="F57" s="7">
        <v>5</v>
      </c>
      <c r="G57" s="7">
        <v>5</v>
      </c>
      <c r="H57" s="7">
        <v>5</v>
      </c>
      <c r="I57" s="7">
        <v>5</v>
      </c>
      <c r="J57" s="7">
        <v>3.5</v>
      </c>
      <c r="K57" s="7">
        <v>3.5</v>
      </c>
      <c r="L57" s="7">
        <v>3.5</v>
      </c>
      <c r="M57" s="12"/>
      <c r="N57" s="29"/>
      <c r="O57" s="29"/>
    </row>
    <row r="58" spans="1:15" x14ac:dyDescent="0.25">
      <c r="A58" s="53"/>
      <c r="B58" s="58"/>
      <c r="C58" s="3" t="s">
        <v>29</v>
      </c>
      <c r="D58" s="7">
        <v>33.6</v>
      </c>
      <c r="E58" s="7">
        <v>22.6</v>
      </c>
      <c r="F58" s="10">
        <v>21.2</v>
      </c>
      <c r="G58" s="7">
        <v>33.6</v>
      </c>
      <c r="H58" s="7">
        <v>22.6</v>
      </c>
      <c r="I58" s="10">
        <v>21.2</v>
      </c>
      <c r="J58" s="13"/>
      <c r="K58" s="12"/>
      <c r="L58" s="12"/>
      <c r="M58" s="12"/>
      <c r="N58" s="29"/>
      <c r="O58" s="29"/>
    </row>
    <row r="59" spans="1:15" ht="29.25" x14ac:dyDescent="0.25">
      <c r="A59" s="51" t="s">
        <v>55</v>
      </c>
      <c r="B59" s="11" t="s">
        <v>56</v>
      </c>
      <c r="C59" s="4"/>
      <c r="D59" s="26">
        <f t="shared" ref="D59:L59" si="12">SUM(D60:D61)</f>
        <v>52</v>
      </c>
      <c r="E59" s="26">
        <f t="shared" si="12"/>
        <v>42</v>
      </c>
      <c r="F59" s="26">
        <f t="shared" si="12"/>
        <v>39.6</v>
      </c>
      <c r="G59" s="26">
        <f t="shared" si="12"/>
        <v>52</v>
      </c>
      <c r="H59" s="26">
        <f t="shared" si="12"/>
        <v>42</v>
      </c>
      <c r="I59" s="26">
        <f t="shared" si="12"/>
        <v>39.6</v>
      </c>
      <c r="J59" s="26">
        <f t="shared" si="12"/>
        <v>3.5</v>
      </c>
      <c r="K59" s="26">
        <f t="shared" si="12"/>
        <v>3.5</v>
      </c>
      <c r="L59" s="28">
        <f t="shared" si="12"/>
        <v>3.5</v>
      </c>
      <c r="M59" s="12"/>
      <c r="N59" s="29"/>
      <c r="O59" s="29"/>
    </row>
    <row r="60" spans="1:15" x14ac:dyDescent="0.25">
      <c r="A60" s="52"/>
      <c r="B60" s="62"/>
      <c r="C60" s="3" t="s">
        <v>25</v>
      </c>
      <c r="D60" s="7">
        <v>5</v>
      </c>
      <c r="E60" s="7">
        <v>5</v>
      </c>
      <c r="F60" s="7">
        <v>5</v>
      </c>
      <c r="G60" s="7">
        <v>5</v>
      </c>
      <c r="H60" s="7">
        <v>5</v>
      </c>
      <c r="I60" s="7">
        <v>5</v>
      </c>
      <c r="J60" s="7">
        <v>3.5</v>
      </c>
      <c r="K60" s="7">
        <v>3.5</v>
      </c>
      <c r="L60" s="7">
        <v>3.5</v>
      </c>
      <c r="M60" s="12"/>
      <c r="N60" s="29"/>
      <c r="O60" s="29"/>
    </row>
    <row r="61" spans="1:15" x14ac:dyDescent="0.25">
      <c r="A61" s="53"/>
      <c r="B61" s="63"/>
      <c r="C61" s="3" t="s">
        <v>29</v>
      </c>
      <c r="D61" s="15">
        <v>47</v>
      </c>
      <c r="E61" s="7">
        <v>37</v>
      </c>
      <c r="F61" s="10">
        <v>34.6</v>
      </c>
      <c r="G61" s="7">
        <v>47</v>
      </c>
      <c r="H61" s="7">
        <v>37</v>
      </c>
      <c r="I61" s="10">
        <v>34.6</v>
      </c>
      <c r="J61" s="13"/>
      <c r="K61" s="12"/>
      <c r="L61" s="12"/>
      <c r="M61" s="12"/>
      <c r="N61" s="29"/>
      <c r="O61" s="29"/>
    </row>
    <row r="62" spans="1:15" x14ac:dyDescent="0.25">
      <c r="A62" s="51" t="s">
        <v>57</v>
      </c>
      <c r="B62" s="2" t="s">
        <v>58</v>
      </c>
      <c r="C62" s="4"/>
      <c r="D62" s="26">
        <f t="shared" ref="D62:L62" si="13">SUM(D63:D64)</f>
        <v>22.6</v>
      </c>
      <c r="E62" s="26">
        <f t="shared" si="13"/>
        <v>22.6</v>
      </c>
      <c r="F62" s="26">
        <f t="shared" si="13"/>
        <v>16.599999999999998</v>
      </c>
      <c r="G62" s="26">
        <f t="shared" si="13"/>
        <v>22.6</v>
      </c>
      <c r="H62" s="26">
        <f t="shared" si="13"/>
        <v>22.6</v>
      </c>
      <c r="I62" s="26">
        <f t="shared" si="13"/>
        <v>16.599999999999998</v>
      </c>
      <c r="J62" s="26">
        <f t="shared" si="13"/>
        <v>2.6</v>
      </c>
      <c r="K62" s="26">
        <f t="shared" si="13"/>
        <v>2.6</v>
      </c>
      <c r="L62" s="28">
        <f t="shared" si="13"/>
        <v>2.5</v>
      </c>
      <c r="M62" s="12"/>
      <c r="N62" s="29"/>
      <c r="O62" s="29"/>
    </row>
    <row r="63" spans="1:15" x14ac:dyDescent="0.25">
      <c r="A63" s="52"/>
      <c r="B63" s="62"/>
      <c r="C63" s="3" t="s">
        <v>25</v>
      </c>
      <c r="D63" s="7">
        <v>3.8</v>
      </c>
      <c r="E63" s="7">
        <v>3.8</v>
      </c>
      <c r="F63" s="7">
        <v>3.4</v>
      </c>
      <c r="G63" s="7">
        <v>3.8</v>
      </c>
      <c r="H63" s="7">
        <v>3.8</v>
      </c>
      <c r="I63" s="7">
        <v>3.4</v>
      </c>
      <c r="J63" s="7">
        <v>2.6</v>
      </c>
      <c r="K63" s="7">
        <v>2.6</v>
      </c>
      <c r="L63" s="7">
        <v>2.5</v>
      </c>
      <c r="M63" s="12"/>
      <c r="N63" s="29"/>
      <c r="O63" s="29"/>
    </row>
    <row r="64" spans="1:15" x14ac:dyDescent="0.25">
      <c r="A64" s="53"/>
      <c r="B64" s="63"/>
      <c r="C64" s="3" t="s">
        <v>29</v>
      </c>
      <c r="D64" s="7">
        <v>18.8</v>
      </c>
      <c r="E64" s="7">
        <v>18.8</v>
      </c>
      <c r="F64" s="9">
        <v>13.2</v>
      </c>
      <c r="G64" s="7">
        <v>18.8</v>
      </c>
      <c r="H64" s="7">
        <v>18.8</v>
      </c>
      <c r="I64" s="9">
        <v>13.2</v>
      </c>
      <c r="J64" s="12"/>
      <c r="K64" s="12"/>
      <c r="L64" s="12"/>
      <c r="M64" s="12"/>
      <c r="N64" s="29"/>
      <c r="O64" s="29"/>
    </row>
    <row r="65" spans="1:15" x14ac:dyDescent="0.25">
      <c r="A65" s="51" t="s">
        <v>59</v>
      </c>
      <c r="B65" s="2" t="s">
        <v>60</v>
      </c>
      <c r="C65" s="4"/>
      <c r="D65" s="26">
        <f t="shared" ref="D65:L65" si="14">SUM(D66:D67)</f>
        <v>69</v>
      </c>
      <c r="E65" s="26">
        <f t="shared" si="14"/>
        <v>53</v>
      </c>
      <c r="F65" s="26">
        <f t="shared" si="14"/>
        <v>51.1</v>
      </c>
      <c r="G65" s="26">
        <f t="shared" si="14"/>
        <v>69</v>
      </c>
      <c r="H65" s="26">
        <f t="shared" si="14"/>
        <v>53</v>
      </c>
      <c r="I65" s="26">
        <f t="shared" si="14"/>
        <v>51.1</v>
      </c>
      <c r="J65" s="26">
        <f t="shared" si="14"/>
        <v>3.5</v>
      </c>
      <c r="K65" s="26">
        <f t="shared" si="14"/>
        <v>3.5</v>
      </c>
      <c r="L65" s="28">
        <f t="shared" si="14"/>
        <v>3.5</v>
      </c>
      <c r="M65" s="12"/>
      <c r="N65" s="29"/>
      <c r="O65" s="29"/>
    </row>
    <row r="66" spans="1:15" x14ac:dyDescent="0.25">
      <c r="A66" s="52"/>
      <c r="B66" s="57"/>
      <c r="C66" s="3" t="s">
        <v>25</v>
      </c>
      <c r="D66" s="7">
        <v>5</v>
      </c>
      <c r="E66" s="7">
        <v>5</v>
      </c>
      <c r="F66" s="7">
        <v>5</v>
      </c>
      <c r="G66" s="7">
        <v>5</v>
      </c>
      <c r="H66" s="7">
        <v>5</v>
      </c>
      <c r="I66" s="7">
        <v>5</v>
      </c>
      <c r="J66" s="7">
        <v>3.5</v>
      </c>
      <c r="K66" s="7">
        <v>3.5</v>
      </c>
      <c r="L66" s="7">
        <v>3.5</v>
      </c>
      <c r="M66" s="12"/>
      <c r="N66" s="29"/>
      <c r="O66" s="29"/>
    </row>
    <row r="67" spans="1:15" x14ac:dyDescent="0.25">
      <c r="A67" s="53"/>
      <c r="B67" s="58"/>
      <c r="C67" s="3" t="s">
        <v>29</v>
      </c>
      <c r="D67" s="7">
        <v>64</v>
      </c>
      <c r="E67" s="7">
        <v>48</v>
      </c>
      <c r="F67" s="9">
        <v>46.1</v>
      </c>
      <c r="G67" s="7">
        <v>64</v>
      </c>
      <c r="H67" s="7">
        <v>48</v>
      </c>
      <c r="I67" s="9">
        <v>46.1</v>
      </c>
      <c r="J67" s="12"/>
      <c r="K67" s="12"/>
      <c r="L67" s="12"/>
      <c r="M67" s="12"/>
      <c r="N67" s="29"/>
      <c r="O67" s="29"/>
    </row>
    <row r="68" spans="1:15" ht="29.25" x14ac:dyDescent="0.25">
      <c r="A68" s="51" t="s">
        <v>61</v>
      </c>
      <c r="B68" s="11" t="s">
        <v>62</v>
      </c>
      <c r="C68" s="4"/>
      <c r="D68" s="26">
        <f t="shared" ref="D68:L68" si="15">SUM(D69:D70)</f>
        <v>53.1</v>
      </c>
      <c r="E68" s="26">
        <f t="shared" si="15"/>
        <v>39.1</v>
      </c>
      <c r="F68" s="26">
        <f t="shared" si="15"/>
        <v>37.5</v>
      </c>
      <c r="G68" s="26">
        <f t="shared" si="15"/>
        <v>53.1</v>
      </c>
      <c r="H68" s="26">
        <f t="shared" si="15"/>
        <v>39.1</v>
      </c>
      <c r="I68" s="26">
        <f t="shared" si="15"/>
        <v>37.5</v>
      </c>
      <c r="J68" s="26">
        <f t="shared" si="15"/>
        <v>5.2</v>
      </c>
      <c r="K68" s="26">
        <f t="shared" si="15"/>
        <v>5.2</v>
      </c>
      <c r="L68" s="28">
        <f t="shared" si="15"/>
        <v>5.2</v>
      </c>
      <c r="M68" s="12"/>
      <c r="N68" s="29"/>
      <c r="O68" s="29"/>
    </row>
    <row r="69" spans="1:15" x14ac:dyDescent="0.25">
      <c r="A69" s="52"/>
      <c r="B69" s="57"/>
      <c r="C69" s="3" t="s">
        <v>25</v>
      </c>
      <c r="D69" s="7">
        <v>7.6</v>
      </c>
      <c r="E69" s="7">
        <v>7.6</v>
      </c>
      <c r="F69" s="7">
        <v>7.6</v>
      </c>
      <c r="G69" s="7">
        <v>7.6</v>
      </c>
      <c r="H69" s="7">
        <v>7.6</v>
      </c>
      <c r="I69" s="7">
        <v>7.6</v>
      </c>
      <c r="J69" s="8">
        <v>5.2</v>
      </c>
      <c r="K69" s="8">
        <v>5.2</v>
      </c>
      <c r="L69" s="8">
        <v>5.2</v>
      </c>
      <c r="M69" s="12"/>
      <c r="N69" s="29"/>
      <c r="O69" s="29"/>
    </row>
    <row r="70" spans="1:15" x14ac:dyDescent="0.25">
      <c r="A70" s="53"/>
      <c r="B70" s="58"/>
      <c r="C70" s="3" t="s">
        <v>29</v>
      </c>
      <c r="D70" s="7">
        <v>45.5</v>
      </c>
      <c r="E70" s="7">
        <v>31.5</v>
      </c>
      <c r="F70" s="9">
        <v>29.9</v>
      </c>
      <c r="G70" s="7">
        <v>45.5</v>
      </c>
      <c r="H70" s="7">
        <v>31.5</v>
      </c>
      <c r="I70" s="9">
        <v>29.9</v>
      </c>
      <c r="J70" s="12"/>
      <c r="K70" s="12"/>
      <c r="L70" s="12"/>
      <c r="M70" s="12"/>
      <c r="N70" s="29"/>
      <c r="O70" s="29"/>
    </row>
    <row r="71" spans="1:15" x14ac:dyDescent="0.25">
      <c r="A71" s="51" t="s">
        <v>63</v>
      </c>
      <c r="B71" s="2" t="s">
        <v>64</v>
      </c>
      <c r="C71" s="4"/>
      <c r="D71" s="26">
        <f t="shared" ref="D71:L71" si="16">SUM(D72:D73)</f>
        <v>69.599999999999994</v>
      </c>
      <c r="E71" s="26">
        <f t="shared" si="16"/>
        <v>51.599999999999994</v>
      </c>
      <c r="F71" s="26">
        <f t="shared" si="16"/>
        <v>50.199999999999996</v>
      </c>
      <c r="G71" s="26">
        <f t="shared" si="16"/>
        <v>69.599999999999994</v>
      </c>
      <c r="H71" s="26">
        <f t="shared" si="16"/>
        <v>51.599999999999994</v>
      </c>
      <c r="I71" s="26">
        <f t="shared" si="16"/>
        <v>50.199999999999996</v>
      </c>
      <c r="J71" s="26">
        <f t="shared" si="16"/>
        <v>4.4000000000000004</v>
      </c>
      <c r="K71" s="26">
        <f t="shared" si="16"/>
        <v>4.4000000000000004</v>
      </c>
      <c r="L71" s="28">
        <f t="shared" si="16"/>
        <v>4.4000000000000004</v>
      </c>
      <c r="M71" s="12"/>
      <c r="N71" s="29"/>
      <c r="O71" s="29"/>
    </row>
    <row r="72" spans="1:15" x14ac:dyDescent="0.25">
      <c r="A72" s="52"/>
      <c r="B72" s="57"/>
      <c r="C72" s="3" t="s">
        <v>25</v>
      </c>
      <c r="D72" s="7">
        <v>6.3</v>
      </c>
      <c r="E72" s="7">
        <v>6.3</v>
      </c>
      <c r="F72" s="7">
        <v>6.3</v>
      </c>
      <c r="G72" s="7">
        <v>6.3</v>
      </c>
      <c r="H72" s="7">
        <v>6.3</v>
      </c>
      <c r="I72" s="7">
        <v>6.3</v>
      </c>
      <c r="J72" s="7">
        <v>4.4000000000000004</v>
      </c>
      <c r="K72" s="7">
        <v>4.4000000000000004</v>
      </c>
      <c r="L72" s="7">
        <v>4.4000000000000004</v>
      </c>
      <c r="M72" s="12"/>
      <c r="N72" s="29"/>
      <c r="O72" s="29"/>
    </row>
    <row r="73" spans="1:15" x14ac:dyDescent="0.25">
      <c r="A73" s="53"/>
      <c r="B73" s="58"/>
      <c r="C73" s="3" t="s">
        <v>29</v>
      </c>
      <c r="D73" s="15">
        <v>63.3</v>
      </c>
      <c r="E73" s="7">
        <v>45.3</v>
      </c>
      <c r="F73" s="9">
        <v>43.9</v>
      </c>
      <c r="G73" s="7">
        <v>63.3</v>
      </c>
      <c r="H73" s="7">
        <v>45.3</v>
      </c>
      <c r="I73" s="9">
        <v>43.9</v>
      </c>
      <c r="J73" s="12"/>
      <c r="K73" s="12"/>
      <c r="L73" s="12"/>
      <c r="M73" s="12"/>
      <c r="N73" s="29"/>
      <c r="O73" s="29"/>
    </row>
    <row r="74" spans="1:15" ht="15" customHeight="1" x14ac:dyDescent="0.25">
      <c r="A74" s="51" t="s">
        <v>65</v>
      </c>
      <c r="B74" s="2" t="s">
        <v>66</v>
      </c>
      <c r="C74" s="4"/>
      <c r="D74" s="28">
        <f t="shared" ref="D74:L74" si="17">SUM(D75:D76)</f>
        <v>57</v>
      </c>
      <c r="E74" s="28">
        <f t="shared" si="17"/>
        <v>38.299999999999997</v>
      </c>
      <c r="F74" s="28">
        <f t="shared" si="17"/>
        <v>37.700000000000003</v>
      </c>
      <c r="G74" s="28">
        <f t="shared" si="17"/>
        <v>57</v>
      </c>
      <c r="H74" s="28">
        <f t="shared" si="17"/>
        <v>38.299999999999997</v>
      </c>
      <c r="I74" s="28">
        <f t="shared" si="17"/>
        <v>37.700000000000003</v>
      </c>
      <c r="J74" s="28">
        <f t="shared" si="17"/>
        <v>1.8</v>
      </c>
      <c r="K74" s="28">
        <f t="shared" si="17"/>
        <v>1.8</v>
      </c>
      <c r="L74" s="28">
        <f t="shared" si="17"/>
        <v>1.8</v>
      </c>
      <c r="M74" s="29"/>
      <c r="N74" s="29"/>
      <c r="O74" s="29"/>
    </row>
    <row r="75" spans="1:15" ht="15" customHeight="1" x14ac:dyDescent="0.25">
      <c r="A75" s="52"/>
      <c r="B75" s="57"/>
      <c r="C75" s="3" t="s">
        <v>25</v>
      </c>
      <c r="D75" s="7">
        <v>2.5</v>
      </c>
      <c r="E75" s="7">
        <v>2.5</v>
      </c>
      <c r="F75" s="7">
        <v>2.5</v>
      </c>
      <c r="G75" s="7">
        <v>2.5</v>
      </c>
      <c r="H75" s="7">
        <v>2.5</v>
      </c>
      <c r="I75" s="7">
        <v>2.5</v>
      </c>
      <c r="J75" s="7">
        <v>1.8</v>
      </c>
      <c r="K75" s="7">
        <v>1.8</v>
      </c>
      <c r="L75" s="7">
        <v>1.8</v>
      </c>
      <c r="M75" s="29"/>
      <c r="N75" s="29"/>
      <c r="O75" s="29"/>
    </row>
    <row r="76" spans="1:15" x14ac:dyDescent="0.25">
      <c r="A76" s="53"/>
      <c r="B76" s="58"/>
      <c r="C76" s="3" t="s">
        <v>29</v>
      </c>
      <c r="D76" s="15">
        <v>54.5</v>
      </c>
      <c r="E76" s="7">
        <v>35.799999999999997</v>
      </c>
      <c r="F76" s="9">
        <v>35.200000000000003</v>
      </c>
      <c r="G76" s="7">
        <v>54.5</v>
      </c>
      <c r="H76" s="7">
        <v>35.799999999999997</v>
      </c>
      <c r="I76" s="9">
        <v>35.200000000000003</v>
      </c>
      <c r="J76" s="12"/>
      <c r="K76" s="12"/>
      <c r="L76" s="12"/>
      <c r="M76" s="29"/>
      <c r="N76" s="29"/>
      <c r="O76" s="29"/>
    </row>
    <row r="77" spans="1:15" x14ac:dyDescent="0.25">
      <c r="A77" s="1" t="s">
        <v>67</v>
      </c>
      <c r="B77" s="2" t="s">
        <v>68</v>
      </c>
      <c r="C77" s="3" t="s">
        <v>29</v>
      </c>
      <c r="D77" s="28">
        <v>36</v>
      </c>
      <c r="E77" s="28">
        <v>28.8</v>
      </c>
      <c r="F77" s="28">
        <v>27.9</v>
      </c>
      <c r="G77" s="28">
        <v>36</v>
      </c>
      <c r="H77" s="28">
        <v>28.8</v>
      </c>
      <c r="I77" s="28">
        <v>27.9</v>
      </c>
      <c r="J77" s="28"/>
      <c r="K77" s="28"/>
      <c r="L77" s="28"/>
      <c r="M77" s="12"/>
      <c r="N77" s="29"/>
      <c r="O77" s="29"/>
    </row>
    <row r="78" spans="1:15" x14ac:dyDescent="0.25">
      <c r="A78" s="1" t="s">
        <v>69</v>
      </c>
      <c r="B78" s="2" t="s">
        <v>70</v>
      </c>
      <c r="C78" s="3" t="s">
        <v>29</v>
      </c>
      <c r="D78" s="30">
        <v>38</v>
      </c>
      <c r="E78" s="28">
        <v>25</v>
      </c>
      <c r="F78" s="28">
        <v>23.7</v>
      </c>
      <c r="G78" s="28">
        <v>38</v>
      </c>
      <c r="H78" s="28">
        <v>25</v>
      </c>
      <c r="I78" s="28">
        <v>23.7</v>
      </c>
      <c r="J78" s="28"/>
      <c r="K78" s="28"/>
      <c r="L78" s="28"/>
      <c r="M78" s="12"/>
      <c r="N78" s="29"/>
      <c r="O78" s="29"/>
    </row>
    <row r="79" spans="1:15" x14ac:dyDescent="0.25">
      <c r="A79" s="1" t="s">
        <v>71</v>
      </c>
      <c r="B79" s="2" t="s">
        <v>72</v>
      </c>
      <c r="C79" s="3" t="s">
        <v>29</v>
      </c>
      <c r="D79" s="28">
        <v>7.5</v>
      </c>
      <c r="E79" s="28">
        <v>5.5</v>
      </c>
      <c r="F79" s="28">
        <v>4.5999999999999996</v>
      </c>
      <c r="G79" s="28">
        <v>7.5</v>
      </c>
      <c r="H79" s="28">
        <v>5.5</v>
      </c>
      <c r="I79" s="28">
        <v>4.5999999999999996</v>
      </c>
      <c r="J79" s="28"/>
      <c r="K79" s="28"/>
      <c r="L79" s="28"/>
      <c r="M79" s="12"/>
      <c r="N79" s="29"/>
      <c r="O79" s="29"/>
    </row>
    <row r="80" spans="1:15" x14ac:dyDescent="0.25">
      <c r="A80" s="1" t="s">
        <v>73</v>
      </c>
      <c r="B80" s="2" t="s">
        <v>74</v>
      </c>
      <c r="C80" s="3" t="s">
        <v>29</v>
      </c>
      <c r="D80" s="28">
        <v>18.7</v>
      </c>
      <c r="E80" s="28">
        <v>12.7</v>
      </c>
      <c r="F80" s="28">
        <v>11</v>
      </c>
      <c r="G80" s="28">
        <v>18.7</v>
      </c>
      <c r="H80" s="28">
        <v>12.7</v>
      </c>
      <c r="I80" s="28">
        <v>11</v>
      </c>
      <c r="J80" s="28"/>
      <c r="K80" s="29"/>
      <c r="L80" s="29"/>
      <c r="M80" s="12"/>
      <c r="N80" s="29"/>
      <c r="O80" s="29"/>
    </row>
    <row r="81" spans="1:15" x14ac:dyDescent="0.25">
      <c r="A81" s="1" t="s">
        <v>75</v>
      </c>
      <c r="B81" s="2" t="s">
        <v>76</v>
      </c>
      <c r="C81" s="3" t="s">
        <v>29</v>
      </c>
      <c r="D81" s="28">
        <v>18.8</v>
      </c>
      <c r="E81" s="28">
        <v>12.8</v>
      </c>
      <c r="F81" s="28">
        <v>11.1</v>
      </c>
      <c r="G81" s="28">
        <v>18.8</v>
      </c>
      <c r="H81" s="28">
        <v>12.8</v>
      </c>
      <c r="I81" s="28">
        <v>11.1</v>
      </c>
      <c r="J81" s="28"/>
      <c r="K81" s="29"/>
      <c r="L81" s="29"/>
      <c r="M81" s="12"/>
      <c r="N81" s="29"/>
      <c r="O81" s="29"/>
    </row>
    <row r="82" spans="1:15" x14ac:dyDescent="0.25">
      <c r="A82" s="1" t="s">
        <v>77</v>
      </c>
      <c r="B82" s="2" t="s">
        <v>78</v>
      </c>
      <c r="C82" s="3" t="s">
        <v>29</v>
      </c>
      <c r="D82" s="31">
        <v>0</v>
      </c>
      <c r="E82" s="28">
        <v>1.5</v>
      </c>
      <c r="F82" s="28">
        <v>1.2</v>
      </c>
      <c r="G82" s="31">
        <v>0</v>
      </c>
      <c r="H82" s="28">
        <v>1.5</v>
      </c>
      <c r="I82" s="28">
        <v>1.2</v>
      </c>
      <c r="J82" s="28"/>
      <c r="K82" s="29"/>
      <c r="L82" s="29"/>
      <c r="M82" s="12"/>
      <c r="N82" s="29"/>
      <c r="O82" s="29"/>
    </row>
    <row r="83" spans="1:15" x14ac:dyDescent="0.25">
      <c r="A83" s="1" t="s">
        <v>79</v>
      </c>
      <c r="B83" s="2" t="s">
        <v>80</v>
      </c>
      <c r="C83" s="3" t="s">
        <v>29</v>
      </c>
      <c r="D83" s="28">
        <v>5.7</v>
      </c>
      <c r="E83" s="28">
        <v>5.7</v>
      </c>
      <c r="F83" s="28">
        <v>3.4</v>
      </c>
      <c r="G83" s="28">
        <v>5.7</v>
      </c>
      <c r="H83" s="28">
        <v>5.7</v>
      </c>
      <c r="I83" s="28">
        <v>3.4</v>
      </c>
      <c r="J83" s="28"/>
      <c r="K83" s="29"/>
      <c r="L83" s="29"/>
      <c r="M83" s="13"/>
      <c r="N83" s="29"/>
      <c r="O83" s="29"/>
    </row>
    <row r="84" spans="1:15" x14ac:dyDescent="0.25">
      <c r="A84" s="1" t="s">
        <v>81</v>
      </c>
      <c r="B84" s="2" t="s">
        <v>82</v>
      </c>
      <c r="C84" s="3" t="s">
        <v>29</v>
      </c>
      <c r="D84" s="28">
        <v>4.5999999999999996</v>
      </c>
      <c r="E84" s="28">
        <v>3.6</v>
      </c>
      <c r="F84" s="28">
        <v>2.8</v>
      </c>
      <c r="G84" s="28">
        <v>4.5999999999999996</v>
      </c>
      <c r="H84" s="28">
        <v>3.6</v>
      </c>
      <c r="I84" s="28">
        <v>2.8</v>
      </c>
      <c r="J84" s="28"/>
      <c r="K84" s="29"/>
      <c r="L84" s="29"/>
      <c r="M84" s="12"/>
      <c r="N84" s="29"/>
      <c r="O84" s="29"/>
    </row>
    <row r="85" spans="1:15" x14ac:dyDescent="0.25">
      <c r="A85" s="1" t="s">
        <v>83</v>
      </c>
      <c r="B85" s="2" t="s">
        <v>84</v>
      </c>
      <c r="C85" s="3" t="s">
        <v>29</v>
      </c>
      <c r="D85" s="28">
        <v>15.9</v>
      </c>
      <c r="E85" s="28">
        <v>8.9</v>
      </c>
      <c r="F85" s="28">
        <v>8</v>
      </c>
      <c r="G85" s="28">
        <v>15.9</v>
      </c>
      <c r="H85" s="28">
        <v>8.9</v>
      </c>
      <c r="I85" s="28">
        <v>8</v>
      </c>
      <c r="J85" s="28"/>
      <c r="K85" s="29"/>
      <c r="L85" s="29"/>
      <c r="M85" s="12"/>
      <c r="N85" s="29"/>
      <c r="O85" s="29"/>
    </row>
    <row r="86" spans="1:15" x14ac:dyDescent="0.25">
      <c r="A86" s="1" t="s">
        <v>85</v>
      </c>
      <c r="B86" s="2" t="s">
        <v>86</v>
      </c>
      <c r="C86" s="3" t="s">
        <v>29</v>
      </c>
      <c r="D86" s="28">
        <v>4.7</v>
      </c>
      <c r="E86" s="28">
        <v>4.7</v>
      </c>
      <c r="F86" s="28">
        <v>2.9</v>
      </c>
      <c r="G86" s="28">
        <v>4.7</v>
      </c>
      <c r="H86" s="28">
        <v>4.7</v>
      </c>
      <c r="I86" s="28">
        <v>2.9</v>
      </c>
      <c r="J86" s="28"/>
      <c r="K86" s="29"/>
      <c r="L86" s="29"/>
      <c r="M86" s="12"/>
      <c r="N86" s="29"/>
      <c r="O86" s="29"/>
    </row>
    <row r="87" spans="1:15" x14ac:dyDescent="0.25">
      <c r="A87" s="1" t="s">
        <v>87</v>
      </c>
      <c r="B87" s="2" t="s">
        <v>88</v>
      </c>
      <c r="C87" s="3" t="s">
        <v>25</v>
      </c>
      <c r="D87" s="28">
        <v>37.799999999999997</v>
      </c>
      <c r="E87" s="28">
        <v>37.799999999999997</v>
      </c>
      <c r="F87" s="28">
        <v>37.799999999999997</v>
      </c>
      <c r="G87" s="28">
        <v>37.799999999999997</v>
      </c>
      <c r="H87" s="28">
        <v>37.799999999999997</v>
      </c>
      <c r="I87" s="28">
        <v>37.799999999999997</v>
      </c>
      <c r="J87" s="28">
        <v>26.2</v>
      </c>
      <c r="K87" s="28">
        <v>26.2</v>
      </c>
      <c r="L87" s="28">
        <v>26.2</v>
      </c>
      <c r="M87" s="12"/>
      <c r="N87" s="29"/>
      <c r="O87" s="29"/>
    </row>
    <row r="88" spans="1:15" x14ac:dyDescent="0.25">
      <c r="A88" s="1" t="s">
        <v>89</v>
      </c>
      <c r="B88" s="11" t="s">
        <v>90</v>
      </c>
      <c r="C88" s="3" t="s">
        <v>25</v>
      </c>
      <c r="D88" s="28">
        <v>5</v>
      </c>
      <c r="E88" s="28">
        <v>5</v>
      </c>
      <c r="F88" s="28">
        <v>5</v>
      </c>
      <c r="G88" s="28">
        <v>5</v>
      </c>
      <c r="H88" s="28">
        <v>5</v>
      </c>
      <c r="I88" s="28">
        <v>5</v>
      </c>
      <c r="J88" s="28">
        <v>3.5</v>
      </c>
      <c r="K88" s="28">
        <v>3.5</v>
      </c>
      <c r="L88" s="28">
        <v>3.5</v>
      </c>
      <c r="M88" s="12"/>
      <c r="N88" s="29"/>
      <c r="O88" s="29"/>
    </row>
    <row r="89" spans="1:15" x14ac:dyDescent="0.25">
      <c r="A89" s="1" t="s">
        <v>91</v>
      </c>
      <c r="B89" s="11" t="s">
        <v>92</v>
      </c>
      <c r="C89" s="3" t="s">
        <v>25</v>
      </c>
      <c r="D89" s="28">
        <v>2.5</v>
      </c>
      <c r="E89" s="28">
        <v>2.5</v>
      </c>
      <c r="F89" s="28">
        <v>2.5</v>
      </c>
      <c r="G89" s="28">
        <v>2.5</v>
      </c>
      <c r="H89" s="28">
        <v>2.5</v>
      </c>
      <c r="I89" s="28">
        <v>2.5</v>
      </c>
      <c r="J89" s="28">
        <v>1.8</v>
      </c>
      <c r="K89" s="28">
        <v>1.8</v>
      </c>
      <c r="L89" s="28">
        <v>1.7</v>
      </c>
      <c r="M89" s="12"/>
      <c r="N89" s="29"/>
      <c r="O89" s="29"/>
    </row>
    <row r="90" spans="1:15" x14ac:dyDescent="0.25">
      <c r="A90" s="1" t="s">
        <v>93</v>
      </c>
      <c r="B90" s="11" t="s">
        <v>94</v>
      </c>
      <c r="C90" s="3" t="s">
        <v>25</v>
      </c>
      <c r="D90" s="28">
        <v>3.8</v>
      </c>
      <c r="E90" s="28">
        <v>3.8</v>
      </c>
      <c r="F90" s="28">
        <v>3.7</v>
      </c>
      <c r="G90" s="28">
        <v>3.8</v>
      </c>
      <c r="H90" s="28">
        <v>3.8</v>
      </c>
      <c r="I90" s="28">
        <v>3.7</v>
      </c>
      <c r="J90" s="28">
        <v>2.6</v>
      </c>
      <c r="K90" s="28">
        <v>2.6</v>
      </c>
      <c r="L90" s="28">
        <v>2.6</v>
      </c>
      <c r="M90" s="12"/>
      <c r="N90" s="29"/>
      <c r="O90" s="29"/>
    </row>
    <row r="91" spans="1:15" ht="29.25" x14ac:dyDescent="0.25">
      <c r="A91" s="1" t="s">
        <v>95</v>
      </c>
      <c r="B91" s="11" t="s">
        <v>96</v>
      </c>
      <c r="C91" s="3" t="s">
        <v>25</v>
      </c>
      <c r="D91" s="28">
        <v>8.8000000000000007</v>
      </c>
      <c r="E91" s="28">
        <v>8.8000000000000007</v>
      </c>
      <c r="F91" s="28">
        <v>8.6999999999999993</v>
      </c>
      <c r="G91" s="28">
        <v>8.8000000000000007</v>
      </c>
      <c r="H91" s="28">
        <v>8.8000000000000007</v>
      </c>
      <c r="I91" s="28">
        <v>8.6999999999999993</v>
      </c>
      <c r="J91" s="28">
        <v>6.1</v>
      </c>
      <c r="K91" s="28">
        <v>6.1</v>
      </c>
      <c r="L91" s="28">
        <v>6</v>
      </c>
      <c r="M91" s="12"/>
      <c r="N91" s="29"/>
      <c r="O91" s="29"/>
    </row>
    <row r="92" spans="1:15" x14ac:dyDescent="0.25">
      <c r="A92" s="1" t="s">
        <v>97</v>
      </c>
      <c r="B92" s="11" t="s">
        <v>98</v>
      </c>
      <c r="C92" s="3" t="s">
        <v>25</v>
      </c>
      <c r="D92" s="28">
        <v>7.6</v>
      </c>
      <c r="E92" s="28">
        <v>7.6</v>
      </c>
      <c r="F92" s="28">
        <v>7.6</v>
      </c>
      <c r="G92" s="28">
        <v>7.6</v>
      </c>
      <c r="H92" s="28">
        <v>7.6</v>
      </c>
      <c r="I92" s="28">
        <v>7.6</v>
      </c>
      <c r="J92" s="28">
        <v>5.3</v>
      </c>
      <c r="K92" s="28">
        <v>5.3</v>
      </c>
      <c r="L92" s="28">
        <v>5.3</v>
      </c>
      <c r="M92" s="12"/>
      <c r="N92" s="29"/>
      <c r="O92" s="29"/>
    </row>
    <row r="93" spans="1:15" x14ac:dyDescent="0.25">
      <c r="A93" s="1" t="s">
        <v>99</v>
      </c>
      <c r="B93" s="11" t="s">
        <v>100</v>
      </c>
      <c r="C93" s="3" t="s">
        <v>25</v>
      </c>
      <c r="D93" s="28">
        <v>5</v>
      </c>
      <c r="E93" s="28">
        <v>5</v>
      </c>
      <c r="F93" s="28">
        <v>5</v>
      </c>
      <c r="G93" s="28">
        <v>5</v>
      </c>
      <c r="H93" s="28">
        <v>5</v>
      </c>
      <c r="I93" s="28">
        <v>5</v>
      </c>
      <c r="J93" s="28">
        <v>3.5</v>
      </c>
      <c r="K93" s="28">
        <v>3.5</v>
      </c>
      <c r="L93" s="28">
        <v>3.5</v>
      </c>
      <c r="M93" s="12"/>
      <c r="N93" s="29"/>
      <c r="O93" s="29"/>
    </row>
    <row r="94" spans="1:15" x14ac:dyDescent="0.25">
      <c r="A94" s="1" t="s">
        <v>101</v>
      </c>
      <c r="B94" s="11" t="s">
        <v>102</v>
      </c>
      <c r="C94" s="3" t="s">
        <v>25</v>
      </c>
      <c r="D94" s="28">
        <v>1.3</v>
      </c>
      <c r="E94" s="28">
        <v>1.3</v>
      </c>
      <c r="F94" s="28">
        <v>1.2</v>
      </c>
      <c r="G94" s="28">
        <v>1.3</v>
      </c>
      <c r="H94" s="28">
        <v>1.3</v>
      </c>
      <c r="I94" s="28">
        <v>1.2</v>
      </c>
      <c r="J94" s="28">
        <v>0.9</v>
      </c>
      <c r="K94" s="28">
        <v>0.9</v>
      </c>
      <c r="L94" s="28">
        <v>0.8</v>
      </c>
      <c r="M94" s="13"/>
      <c r="N94" s="29"/>
      <c r="O94" s="29"/>
    </row>
    <row r="95" spans="1:15" x14ac:dyDescent="0.25">
      <c r="A95" s="1" t="s">
        <v>103</v>
      </c>
      <c r="B95" s="11" t="s">
        <v>104</v>
      </c>
      <c r="C95" s="3" t="s">
        <v>25</v>
      </c>
      <c r="D95" s="28">
        <v>1.3</v>
      </c>
      <c r="E95" s="28">
        <v>1.3</v>
      </c>
      <c r="F95" s="28">
        <v>1.3</v>
      </c>
      <c r="G95" s="28">
        <v>1.3</v>
      </c>
      <c r="H95" s="28">
        <v>1.3</v>
      </c>
      <c r="I95" s="28">
        <v>1.3</v>
      </c>
      <c r="J95" s="28">
        <v>0.9</v>
      </c>
      <c r="K95" s="28">
        <v>0.9</v>
      </c>
      <c r="L95" s="28">
        <v>0.9</v>
      </c>
      <c r="M95" s="12"/>
      <c r="N95" s="32"/>
      <c r="O95" s="32"/>
    </row>
    <row r="96" spans="1:15" x14ac:dyDescent="0.25">
      <c r="A96" s="1" t="s">
        <v>105</v>
      </c>
      <c r="B96" s="11" t="s">
        <v>106</v>
      </c>
      <c r="C96" s="3" t="s">
        <v>25</v>
      </c>
      <c r="D96" s="28">
        <v>2.5</v>
      </c>
      <c r="E96" s="28">
        <v>2.5</v>
      </c>
      <c r="F96" s="28">
        <v>2.4</v>
      </c>
      <c r="G96" s="28">
        <v>2.5</v>
      </c>
      <c r="H96" s="28">
        <v>2.5</v>
      </c>
      <c r="I96" s="28">
        <v>2.4</v>
      </c>
      <c r="J96" s="28">
        <v>1.7</v>
      </c>
      <c r="K96" s="28">
        <v>1.7</v>
      </c>
      <c r="L96" s="28">
        <v>1.7</v>
      </c>
      <c r="M96" s="12"/>
      <c r="N96" s="32"/>
      <c r="O96" s="32"/>
    </row>
    <row r="97" spans="1:15" x14ac:dyDescent="0.25">
      <c r="A97" s="1" t="s">
        <v>107</v>
      </c>
      <c r="B97" s="11" t="s">
        <v>108</v>
      </c>
      <c r="C97" s="3" t="s">
        <v>25</v>
      </c>
      <c r="D97" s="28">
        <v>7.6</v>
      </c>
      <c r="E97" s="28">
        <v>7.6</v>
      </c>
      <c r="F97" s="28">
        <v>7.6</v>
      </c>
      <c r="G97" s="28">
        <v>7.6</v>
      </c>
      <c r="H97" s="28">
        <v>7.6</v>
      </c>
      <c r="I97" s="28">
        <v>7.6</v>
      </c>
      <c r="J97" s="28">
        <v>5.3</v>
      </c>
      <c r="K97" s="28">
        <v>5.3</v>
      </c>
      <c r="L97" s="28">
        <v>5.3</v>
      </c>
      <c r="M97" s="12"/>
      <c r="N97" s="32"/>
      <c r="O97" s="32"/>
    </row>
    <row r="98" spans="1:15" x14ac:dyDescent="0.25">
      <c r="A98" s="1" t="s">
        <v>109</v>
      </c>
      <c r="B98" s="11" t="s">
        <v>110</v>
      </c>
      <c r="C98" s="3" t="s">
        <v>25</v>
      </c>
      <c r="D98" s="26">
        <v>1.3</v>
      </c>
      <c r="E98" s="26">
        <v>1.3</v>
      </c>
      <c r="F98" s="28">
        <v>1.2</v>
      </c>
      <c r="G98" s="28">
        <v>1.3</v>
      </c>
      <c r="H98" s="28">
        <v>1.3</v>
      </c>
      <c r="I98" s="28">
        <v>1.2</v>
      </c>
      <c r="J98" s="28">
        <v>0.9</v>
      </c>
      <c r="K98" s="28">
        <v>0.9</v>
      </c>
      <c r="L98" s="28">
        <v>0.8</v>
      </c>
      <c r="M98" s="12"/>
      <c r="N98" s="32"/>
      <c r="O98" s="32"/>
    </row>
    <row r="99" spans="1:15" x14ac:dyDescent="0.25">
      <c r="A99" s="1" t="s">
        <v>111</v>
      </c>
      <c r="B99" s="2" t="s">
        <v>112</v>
      </c>
      <c r="C99" s="3" t="s">
        <v>29</v>
      </c>
      <c r="D99" s="26">
        <v>160</v>
      </c>
      <c r="E99" s="28">
        <v>263.7</v>
      </c>
      <c r="F99" s="28">
        <v>263.7</v>
      </c>
      <c r="G99" s="28">
        <v>160</v>
      </c>
      <c r="H99" s="28">
        <v>263.7</v>
      </c>
      <c r="I99" s="28">
        <v>263.7</v>
      </c>
      <c r="J99" s="28">
        <v>106.9</v>
      </c>
      <c r="K99" s="28">
        <v>161.19999999999999</v>
      </c>
      <c r="L99" s="28">
        <v>161.19999999999999</v>
      </c>
      <c r="M99" s="12"/>
      <c r="N99" s="32"/>
      <c r="O99" s="32"/>
    </row>
    <row r="100" spans="1:15" x14ac:dyDescent="0.25">
      <c r="A100" s="1" t="s">
        <v>113</v>
      </c>
      <c r="B100" s="11" t="s">
        <v>114</v>
      </c>
      <c r="C100" s="3" t="s">
        <v>21</v>
      </c>
      <c r="D100" s="26">
        <v>38.700000000000003</v>
      </c>
      <c r="E100" s="26">
        <v>52.8</v>
      </c>
      <c r="F100" s="26">
        <v>44.1</v>
      </c>
      <c r="G100" s="26">
        <v>38.700000000000003</v>
      </c>
      <c r="H100" s="26">
        <v>50.2</v>
      </c>
      <c r="I100" s="26">
        <v>41.8</v>
      </c>
      <c r="J100" s="26"/>
      <c r="K100" s="26"/>
      <c r="L100" s="26"/>
      <c r="M100" s="1"/>
      <c r="N100" s="26">
        <v>2.6</v>
      </c>
      <c r="O100" s="26">
        <v>2.2999999999999998</v>
      </c>
    </row>
    <row r="101" spans="1:15" x14ac:dyDescent="0.25">
      <c r="A101" s="1" t="s">
        <v>115</v>
      </c>
      <c r="B101" s="11" t="s">
        <v>116</v>
      </c>
      <c r="C101" s="3" t="s">
        <v>21</v>
      </c>
      <c r="D101" s="26">
        <v>51.1</v>
      </c>
      <c r="E101" s="26">
        <v>54</v>
      </c>
      <c r="F101" s="26">
        <v>49.1</v>
      </c>
      <c r="G101" s="26">
        <v>51.1</v>
      </c>
      <c r="H101" s="26">
        <v>54</v>
      </c>
      <c r="I101" s="26">
        <v>49.1</v>
      </c>
      <c r="J101" s="26"/>
      <c r="K101" s="26"/>
      <c r="L101" s="26"/>
      <c r="M101" s="1"/>
      <c r="N101" s="26"/>
      <c r="O101" s="26"/>
    </row>
    <row r="102" spans="1:15" x14ac:dyDescent="0.25">
      <c r="A102" s="1" t="s">
        <v>117</v>
      </c>
      <c r="B102" s="11" t="s">
        <v>118</v>
      </c>
      <c r="C102" s="3" t="s">
        <v>21</v>
      </c>
      <c r="D102" s="26">
        <v>36.9</v>
      </c>
      <c r="E102" s="26">
        <v>37.200000000000003</v>
      </c>
      <c r="F102" s="26">
        <v>34.200000000000003</v>
      </c>
      <c r="G102" s="26">
        <v>36.9</v>
      </c>
      <c r="H102" s="26">
        <v>37.200000000000003</v>
      </c>
      <c r="I102" s="26">
        <v>34.200000000000003</v>
      </c>
      <c r="J102" s="26"/>
      <c r="K102" s="26"/>
      <c r="L102" s="26"/>
      <c r="M102" s="26"/>
      <c r="N102" s="26"/>
      <c r="O102" s="26"/>
    </row>
    <row r="103" spans="1:15" x14ac:dyDescent="0.25">
      <c r="A103" s="1" t="s">
        <v>119</v>
      </c>
      <c r="B103" s="11" t="s">
        <v>120</v>
      </c>
      <c r="C103" s="3" t="s">
        <v>21</v>
      </c>
      <c r="D103" s="26">
        <v>41.6</v>
      </c>
      <c r="E103" s="26">
        <v>51.2</v>
      </c>
      <c r="F103" s="26">
        <v>46</v>
      </c>
      <c r="G103" s="26">
        <v>41.6</v>
      </c>
      <c r="H103" s="26">
        <v>46.1</v>
      </c>
      <c r="I103" s="26">
        <v>40.9</v>
      </c>
      <c r="J103" s="26"/>
      <c r="K103" s="26"/>
      <c r="L103" s="26"/>
      <c r="M103" s="1"/>
      <c r="N103" s="26">
        <v>5.0999999999999996</v>
      </c>
      <c r="O103" s="26">
        <v>5.0999999999999996</v>
      </c>
    </row>
    <row r="104" spans="1:15" x14ac:dyDescent="0.25">
      <c r="A104" s="1" t="s">
        <v>121</v>
      </c>
      <c r="B104" s="11" t="s">
        <v>122</v>
      </c>
      <c r="C104" s="3" t="s">
        <v>21</v>
      </c>
      <c r="D104" s="26">
        <v>32.700000000000003</v>
      </c>
      <c r="E104" s="26">
        <v>34.4</v>
      </c>
      <c r="F104" s="26">
        <v>31.1</v>
      </c>
      <c r="G104" s="26">
        <v>32.700000000000003</v>
      </c>
      <c r="H104" s="26">
        <v>34.4</v>
      </c>
      <c r="I104" s="26">
        <v>31.1</v>
      </c>
      <c r="J104" s="26"/>
      <c r="K104" s="26"/>
      <c r="L104" s="26"/>
      <c r="M104" s="1"/>
      <c r="N104" s="26"/>
      <c r="O104" s="26"/>
    </row>
    <row r="105" spans="1:15" x14ac:dyDescent="0.25">
      <c r="A105" s="1" t="s">
        <v>123</v>
      </c>
      <c r="B105" s="11" t="s">
        <v>124</v>
      </c>
      <c r="C105" s="3" t="s">
        <v>21</v>
      </c>
      <c r="D105" s="26">
        <v>31.4</v>
      </c>
      <c r="E105" s="26">
        <v>34.4</v>
      </c>
      <c r="F105" s="26">
        <v>34.200000000000003</v>
      </c>
      <c r="G105" s="26">
        <v>31.4</v>
      </c>
      <c r="H105" s="26">
        <v>34.4</v>
      </c>
      <c r="I105" s="26">
        <v>34.200000000000003</v>
      </c>
      <c r="J105" s="26"/>
      <c r="K105" s="26"/>
      <c r="L105" s="26"/>
      <c r="M105" s="26"/>
      <c r="N105" s="26"/>
      <c r="O105" s="26"/>
    </row>
    <row r="106" spans="1:15" x14ac:dyDescent="0.25">
      <c r="A106" s="1" t="s">
        <v>125</v>
      </c>
      <c r="B106" s="11" t="s">
        <v>126</v>
      </c>
      <c r="C106" s="3" t="s">
        <v>21</v>
      </c>
      <c r="D106" s="26">
        <v>57.6</v>
      </c>
      <c r="E106" s="26">
        <v>59.8</v>
      </c>
      <c r="F106" s="26">
        <v>46.7</v>
      </c>
      <c r="G106" s="26">
        <v>57.6</v>
      </c>
      <c r="H106" s="26">
        <v>59.8</v>
      </c>
      <c r="I106" s="26">
        <v>46.7</v>
      </c>
      <c r="J106" s="26"/>
      <c r="K106" s="26"/>
      <c r="L106" s="26"/>
      <c r="M106" s="1"/>
      <c r="N106" s="26"/>
      <c r="O106" s="26"/>
    </row>
    <row r="107" spans="1:15" x14ac:dyDescent="0.25">
      <c r="A107" s="1" t="s">
        <v>127</v>
      </c>
      <c r="B107" s="11" t="s">
        <v>128</v>
      </c>
      <c r="C107" s="3" t="s">
        <v>21</v>
      </c>
      <c r="D107" s="26">
        <v>44.8</v>
      </c>
      <c r="E107" s="26">
        <v>49.9</v>
      </c>
      <c r="F107" s="26">
        <v>41.4</v>
      </c>
      <c r="G107" s="26">
        <v>44.8</v>
      </c>
      <c r="H107" s="26">
        <v>43.4</v>
      </c>
      <c r="I107" s="26">
        <v>34.9</v>
      </c>
      <c r="J107" s="26"/>
      <c r="K107" s="26"/>
      <c r="L107" s="26"/>
      <c r="M107" s="1"/>
      <c r="N107" s="26">
        <v>6.5</v>
      </c>
      <c r="O107" s="26">
        <v>6.5</v>
      </c>
    </row>
    <row r="108" spans="1:15" x14ac:dyDescent="0.25">
      <c r="A108" s="1" t="s">
        <v>129</v>
      </c>
      <c r="B108" s="11" t="s">
        <v>130</v>
      </c>
      <c r="C108" s="3" t="s">
        <v>21</v>
      </c>
      <c r="D108" s="26">
        <v>48.9</v>
      </c>
      <c r="E108" s="26">
        <v>54.1</v>
      </c>
      <c r="F108" s="26">
        <v>52.5</v>
      </c>
      <c r="G108" s="26">
        <v>48.9</v>
      </c>
      <c r="H108" s="26">
        <v>50.1</v>
      </c>
      <c r="I108" s="26">
        <v>48.5</v>
      </c>
      <c r="J108" s="26"/>
      <c r="K108" s="26"/>
      <c r="L108" s="26"/>
      <c r="M108" s="1"/>
      <c r="N108" s="26">
        <v>4</v>
      </c>
      <c r="O108" s="26">
        <v>4</v>
      </c>
    </row>
    <row r="109" spans="1:15" x14ac:dyDescent="0.25">
      <c r="A109" s="1" t="s">
        <v>131</v>
      </c>
      <c r="B109" s="11" t="s">
        <v>132</v>
      </c>
      <c r="C109" s="3" t="s">
        <v>21</v>
      </c>
      <c r="D109" s="26">
        <v>31</v>
      </c>
      <c r="E109" s="26">
        <v>35.5</v>
      </c>
      <c r="F109" s="26">
        <v>33.1</v>
      </c>
      <c r="G109" s="26">
        <v>31</v>
      </c>
      <c r="H109" s="26">
        <v>35.5</v>
      </c>
      <c r="I109" s="26">
        <v>33.1</v>
      </c>
      <c r="J109" s="26"/>
      <c r="K109" s="26"/>
      <c r="L109" s="26"/>
      <c r="M109" s="1"/>
      <c r="N109" s="26"/>
      <c r="O109" s="26"/>
    </row>
    <row r="110" spans="1:15" x14ac:dyDescent="0.25">
      <c r="A110" s="1" t="s">
        <v>133</v>
      </c>
      <c r="B110" s="11" t="s">
        <v>134</v>
      </c>
      <c r="C110" s="3" t="s">
        <v>21</v>
      </c>
      <c r="D110" s="26">
        <v>32.4</v>
      </c>
      <c r="E110" s="26">
        <v>33.700000000000003</v>
      </c>
      <c r="F110" s="26">
        <v>27</v>
      </c>
      <c r="G110" s="26">
        <v>32.4</v>
      </c>
      <c r="H110" s="26">
        <v>33.700000000000003</v>
      </c>
      <c r="I110" s="26">
        <v>27</v>
      </c>
      <c r="J110" s="26"/>
      <c r="K110" s="26"/>
      <c r="L110" s="26"/>
      <c r="M110" s="1"/>
      <c r="N110" s="26"/>
      <c r="O110" s="26"/>
    </row>
    <row r="111" spans="1:15" x14ac:dyDescent="0.25">
      <c r="A111" s="16" t="s">
        <v>135</v>
      </c>
      <c r="B111" s="17" t="s">
        <v>136</v>
      </c>
      <c r="C111" s="3" t="s">
        <v>21</v>
      </c>
      <c r="D111" s="26">
        <v>23.5</v>
      </c>
      <c r="E111" s="26">
        <v>24.5</v>
      </c>
      <c r="F111" s="26">
        <v>24.2</v>
      </c>
      <c r="G111" s="26">
        <v>23.5</v>
      </c>
      <c r="H111" s="26">
        <v>24.5</v>
      </c>
      <c r="I111" s="26">
        <v>24.2</v>
      </c>
      <c r="J111" s="32"/>
      <c r="K111" s="32"/>
      <c r="L111" s="32"/>
      <c r="M111" s="26"/>
      <c r="N111" s="26"/>
      <c r="O111" s="26"/>
    </row>
    <row r="112" spans="1:15" x14ac:dyDescent="0.25">
      <c r="A112" s="64" t="s">
        <v>137</v>
      </c>
      <c r="B112" s="64"/>
      <c r="C112" s="39"/>
      <c r="D112" s="40">
        <f t="shared" ref="D112:O112" si="18">SUM(D16+D17+D25+D26+D29+D32+D35+D38+D41+D44+D47+D50+D53+D56+D59+D62+D65+D68+D71+D74+D77+D78+D79+D80+D81+D82+D84+D83+D85+D86+D87+D88+D89+D90+D91+D92+D93+D94+D95+D96+D97+D100+D101+D102+D103+D104+D105+D106+D107+D108+D109+D110+D111+D98+D99)</f>
        <v>19335.599999999988</v>
      </c>
      <c r="E112" s="40">
        <f t="shared" si="18"/>
        <v>18724.899999999991</v>
      </c>
      <c r="F112" s="40">
        <f t="shared" si="18"/>
        <v>18098.699999999997</v>
      </c>
      <c r="G112" s="40">
        <f t="shared" si="18"/>
        <v>16023.599999999999</v>
      </c>
      <c r="H112" s="40">
        <f t="shared" si="18"/>
        <v>15504.6</v>
      </c>
      <c r="I112" s="40">
        <f t="shared" si="18"/>
        <v>14773.500000000005</v>
      </c>
      <c r="J112" s="40">
        <f t="shared" si="18"/>
        <v>7567.8999999999978</v>
      </c>
      <c r="K112" s="40">
        <f t="shared" si="18"/>
        <v>7528.3999999999987</v>
      </c>
      <c r="L112" s="40">
        <f t="shared" si="18"/>
        <v>7425.8</v>
      </c>
      <c r="M112" s="40">
        <f t="shared" si="18"/>
        <v>3312</v>
      </c>
      <c r="N112" s="40">
        <f t="shared" si="18"/>
        <v>3220.2999999999997</v>
      </c>
      <c r="O112" s="40">
        <f t="shared" si="18"/>
        <v>3325.2</v>
      </c>
    </row>
    <row r="113" spans="1:15" s="38" customFormat="1" ht="18" customHeight="1" x14ac:dyDescent="0.25">
      <c r="A113" s="65" t="s">
        <v>138</v>
      </c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</row>
    <row r="114" spans="1:15" ht="15" customHeight="1" x14ac:dyDescent="0.25">
      <c r="A114" s="66" t="s">
        <v>19</v>
      </c>
      <c r="B114" s="2" t="s">
        <v>23</v>
      </c>
      <c r="C114" s="4"/>
      <c r="D114" s="26">
        <f>SUM(D115:D116)</f>
        <v>2179.3000000000002</v>
      </c>
      <c r="E114" s="26">
        <f t="shared" ref="E114:O114" si="19">SUM(E115:E116)</f>
        <v>1327.7</v>
      </c>
      <c r="F114" s="26">
        <f t="shared" si="19"/>
        <v>1044.4000000000001</v>
      </c>
      <c r="G114" s="26">
        <f t="shared" si="19"/>
        <v>2041.6</v>
      </c>
      <c r="H114" s="26">
        <f t="shared" si="19"/>
        <v>1198.8</v>
      </c>
      <c r="I114" s="26">
        <f t="shared" si="19"/>
        <v>1044.4000000000001</v>
      </c>
      <c r="J114" s="26">
        <f t="shared" si="19"/>
        <v>224.5</v>
      </c>
      <c r="K114" s="26">
        <f t="shared" si="19"/>
        <v>245</v>
      </c>
      <c r="L114" s="26">
        <f t="shared" si="19"/>
        <v>237.8</v>
      </c>
      <c r="M114" s="26">
        <f t="shared" si="19"/>
        <v>137.69999999999999</v>
      </c>
      <c r="N114" s="28">
        <f t="shared" si="19"/>
        <v>128.9</v>
      </c>
      <c r="O114" s="31">
        <f t="shared" si="19"/>
        <v>0</v>
      </c>
    </row>
    <row r="115" spans="1:15" ht="15" customHeight="1" x14ac:dyDescent="0.25">
      <c r="A115" s="67"/>
      <c r="B115" s="62"/>
      <c r="C115" s="3" t="s">
        <v>27</v>
      </c>
      <c r="D115" s="7">
        <v>40</v>
      </c>
      <c r="E115" s="7">
        <v>50</v>
      </c>
      <c r="F115" s="7">
        <v>50</v>
      </c>
      <c r="G115" s="7">
        <v>40</v>
      </c>
      <c r="H115" s="7">
        <v>50</v>
      </c>
      <c r="I115" s="6">
        <v>50</v>
      </c>
      <c r="J115" s="8"/>
      <c r="K115" s="8"/>
      <c r="L115" s="8"/>
      <c r="M115" s="8"/>
      <c r="N115" s="8"/>
      <c r="O115" s="18"/>
    </row>
    <row r="116" spans="1:15" ht="15" customHeight="1" x14ac:dyDescent="0.25">
      <c r="A116" s="68"/>
      <c r="B116" s="63"/>
      <c r="C116" s="3" t="s">
        <v>28</v>
      </c>
      <c r="D116" s="7">
        <v>2139.3000000000002</v>
      </c>
      <c r="E116" s="8">
        <v>1277.7</v>
      </c>
      <c r="F116" s="9">
        <v>994.4</v>
      </c>
      <c r="G116" s="8">
        <v>2001.6</v>
      </c>
      <c r="H116" s="7">
        <v>1148.8</v>
      </c>
      <c r="I116" s="5">
        <v>994.4</v>
      </c>
      <c r="J116" s="8">
        <v>224.5</v>
      </c>
      <c r="K116" s="7">
        <v>245</v>
      </c>
      <c r="L116" s="8">
        <v>237.8</v>
      </c>
      <c r="M116" s="7">
        <v>137.69999999999999</v>
      </c>
      <c r="N116" s="8">
        <v>128.9</v>
      </c>
      <c r="O116" s="19">
        <v>0</v>
      </c>
    </row>
    <row r="117" spans="1:15" x14ac:dyDescent="0.25">
      <c r="A117" s="12" t="s">
        <v>22</v>
      </c>
      <c r="B117" s="2" t="s">
        <v>139</v>
      </c>
      <c r="C117" s="3" t="s">
        <v>28</v>
      </c>
      <c r="D117" s="28">
        <v>2530.1</v>
      </c>
      <c r="E117" s="28">
        <v>2984.4</v>
      </c>
      <c r="F117" s="28">
        <v>2967</v>
      </c>
      <c r="G117" s="28">
        <v>2530.1</v>
      </c>
      <c r="H117" s="28">
        <v>2542.6999999999998</v>
      </c>
      <c r="I117" s="26">
        <v>2525.3000000000002</v>
      </c>
      <c r="J117" s="28">
        <v>1589.9</v>
      </c>
      <c r="K117" s="28">
        <v>1604.7</v>
      </c>
      <c r="L117" s="28">
        <v>1604.7</v>
      </c>
      <c r="M117" s="28"/>
      <c r="N117" s="28">
        <v>441.7</v>
      </c>
      <c r="O117" s="28">
        <v>441.7</v>
      </c>
    </row>
    <row r="118" spans="1:15" x14ac:dyDescent="0.25">
      <c r="A118" s="12" t="s">
        <v>30</v>
      </c>
      <c r="B118" s="2" t="s">
        <v>140</v>
      </c>
      <c r="C118" s="3" t="s">
        <v>28</v>
      </c>
      <c r="D118" s="28">
        <v>2641.2</v>
      </c>
      <c r="E118" s="28">
        <v>2650.4</v>
      </c>
      <c r="F118" s="28">
        <v>2641.2</v>
      </c>
      <c r="G118" s="28">
        <v>2611.1999999999998</v>
      </c>
      <c r="H118" s="28">
        <v>2620.4</v>
      </c>
      <c r="I118" s="26">
        <v>2611.1999999999998</v>
      </c>
      <c r="J118" s="28">
        <v>1612.7</v>
      </c>
      <c r="K118" s="28">
        <v>1636.4</v>
      </c>
      <c r="L118" s="28">
        <v>1636.4</v>
      </c>
      <c r="M118" s="28">
        <v>30</v>
      </c>
      <c r="N118" s="28">
        <v>30</v>
      </c>
      <c r="O118" s="28">
        <v>30</v>
      </c>
    </row>
    <row r="119" spans="1:15" x14ac:dyDescent="0.25">
      <c r="A119" s="12" t="s">
        <v>33</v>
      </c>
      <c r="B119" s="2" t="s">
        <v>141</v>
      </c>
      <c r="C119" s="3" t="s">
        <v>28</v>
      </c>
      <c r="D119" s="28">
        <v>2304.8000000000002</v>
      </c>
      <c r="E119" s="28">
        <v>2326.3000000000002</v>
      </c>
      <c r="F119" s="28">
        <v>2293.3000000000002</v>
      </c>
      <c r="G119" s="28">
        <v>2267.3000000000002</v>
      </c>
      <c r="H119" s="28">
        <v>2285.8000000000002</v>
      </c>
      <c r="I119" s="26">
        <v>2252.9</v>
      </c>
      <c r="J119" s="28">
        <v>1407.8</v>
      </c>
      <c r="K119" s="28">
        <v>1423.3</v>
      </c>
      <c r="L119" s="28">
        <v>1423.2</v>
      </c>
      <c r="M119" s="28">
        <v>37.5</v>
      </c>
      <c r="N119" s="28">
        <v>40.5</v>
      </c>
      <c r="O119" s="28">
        <v>40.4</v>
      </c>
    </row>
    <row r="120" spans="1:15" x14ac:dyDescent="0.25">
      <c r="A120" s="12" t="s">
        <v>35</v>
      </c>
      <c r="B120" s="2" t="s">
        <v>142</v>
      </c>
      <c r="C120" s="3" t="s">
        <v>28</v>
      </c>
      <c r="D120" s="28">
        <v>1239</v>
      </c>
      <c r="E120" s="28">
        <v>1541.9</v>
      </c>
      <c r="F120" s="28">
        <v>1529.5</v>
      </c>
      <c r="G120" s="28">
        <v>1239</v>
      </c>
      <c r="H120" s="28">
        <v>1434.2</v>
      </c>
      <c r="I120" s="26">
        <v>1421.8</v>
      </c>
      <c r="J120" s="28">
        <v>765.9</v>
      </c>
      <c r="K120" s="28">
        <v>891.7</v>
      </c>
      <c r="L120" s="28">
        <v>889.5</v>
      </c>
      <c r="M120" s="28"/>
      <c r="N120" s="28">
        <v>107.7</v>
      </c>
      <c r="O120" s="28">
        <v>107.7</v>
      </c>
    </row>
    <row r="121" spans="1:15" x14ac:dyDescent="0.25">
      <c r="A121" s="12" t="s">
        <v>37</v>
      </c>
      <c r="B121" s="2" t="s">
        <v>143</v>
      </c>
      <c r="C121" s="3" t="s">
        <v>28</v>
      </c>
      <c r="D121" s="28">
        <v>3088.8</v>
      </c>
      <c r="E121" s="28">
        <v>3431.4</v>
      </c>
      <c r="F121" s="28">
        <v>3410.6</v>
      </c>
      <c r="G121" s="28">
        <v>3088.8</v>
      </c>
      <c r="H121" s="28">
        <v>3378.1</v>
      </c>
      <c r="I121" s="26">
        <v>3357.3</v>
      </c>
      <c r="J121" s="28">
        <v>1893.8</v>
      </c>
      <c r="K121" s="28">
        <v>2075.4</v>
      </c>
      <c r="L121" s="28">
        <v>2075.4</v>
      </c>
      <c r="M121" s="28"/>
      <c r="N121" s="28">
        <v>53.3</v>
      </c>
      <c r="O121" s="28">
        <v>53.3</v>
      </c>
    </row>
    <row r="122" spans="1:15" x14ac:dyDescent="0.25">
      <c r="A122" s="12" t="s">
        <v>39</v>
      </c>
      <c r="B122" s="2" t="s">
        <v>144</v>
      </c>
      <c r="C122" s="3" t="s">
        <v>28</v>
      </c>
      <c r="D122" s="28">
        <v>3595.9</v>
      </c>
      <c r="E122" s="28">
        <v>4005.6</v>
      </c>
      <c r="F122" s="28">
        <v>3972.8</v>
      </c>
      <c r="G122" s="28">
        <v>3595.9</v>
      </c>
      <c r="H122" s="28">
        <v>3584</v>
      </c>
      <c r="I122" s="26">
        <v>3551.2</v>
      </c>
      <c r="J122" s="28">
        <v>2241.9</v>
      </c>
      <c r="K122" s="28">
        <v>2304.6</v>
      </c>
      <c r="L122" s="28">
        <v>2296.3000000000002</v>
      </c>
      <c r="M122" s="28"/>
      <c r="N122" s="28">
        <v>421.6</v>
      </c>
      <c r="O122" s="28">
        <v>421.6</v>
      </c>
    </row>
    <row r="123" spans="1:15" x14ac:dyDescent="0.25">
      <c r="A123" s="12" t="s">
        <v>41</v>
      </c>
      <c r="B123" s="2" t="s">
        <v>145</v>
      </c>
      <c r="C123" s="3" t="s">
        <v>28</v>
      </c>
      <c r="D123" s="28">
        <v>2050.6999999999998</v>
      </c>
      <c r="E123" s="28">
        <v>2008.2</v>
      </c>
      <c r="F123" s="28">
        <v>2007.7</v>
      </c>
      <c r="G123" s="28">
        <v>2030.7</v>
      </c>
      <c r="H123" s="28">
        <v>1958.2</v>
      </c>
      <c r="I123" s="26">
        <v>1957.7</v>
      </c>
      <c r="J123" s="28">
        <v>1184.9000000000001</v>
      </c>
      <c r="K123" s="28">
        <v>1206.8</v>
      </c>
      <c r="L123" s="28">
        <v>1206.7</v>
      </c>
      <c r="M123" s="28">
        <v>20</v>
      </c>
      <c r="N123" s="28">
        <v>50</v>
      </c>
      <c r="O123" s="28">
        <v>50</v>
      </c>
    </row>
    <row r="124" spans="1:15" x14ac:dyDescent="0.25">
      <c r="A124" s="12" t="s">
        <v>43</v>
      </c>
      <c r="B124" s="2" t="s">
        <v>146</v>
      </c>
      <c r="C124" s="3" t="s">
        <v>28</v>
      </c>
      <c r="D124" s="28">
        <v>2479.8000000000002</v>
      </c>
      <c r="E124" s="28">
        <v>2722.2</v>
      </c>
      <c r="F124" s="28">
        <v>2701.2</v>
      </c>
      <c r="G124" s="28">
        <v>2459.8000000000002</v>
      </c>
      <c r="H124" s="28">
        <v>2494.1999999999998</v>
      </c>
      <c r="I124" s="26">
        <v>2473.1999999999998</v>
      </c>
      <c r="J124" s="28">
        <v>1474.5</v>
      </c>
      <c r="K124" s="28">
        <v>1496.3</v>
      </c>
      <c r="L124" s="28">
        <v>1489</v>
      </c>
      <c r="M124" s="28">
        <v>20</v>
      </c>
      <c r="N124" s="28">
        <v>228</v>
      </c>
      <c r="O124" s="28">
        <v>228</v>
      </c>
    </row>
    <row r="125" spans="1:15" x14ac:dyDescent="0.25">
      <c r="A125" s="12" t="s">
        <v>45</v>
      </c>
      <c r="B125" s="2" t="s">
        <v>147</v>
      </c>
      <c r="C125" s="3" t="s">
        <v>28</v>
      </c>
      <c r="D125" s="28">
        <v>936.9</v>
      </c>
      <c r="E125" s="28">
        <v>1023.6</v>
      </c>
      <c r="F125" s="28">
        <v>1010</v>
      </c>
      <c r="G125" s="28">
        <v>936.9</v>
      </c>
      <c r="H125" s="28">
        <v>1022.1</v>
      </c>
      <c r="I125" s="26">
        <v>1008.5</v>
      </c>
      <c r="J125" s="28">
        <v>532.70000000000005</v>
      </c>
      <c r="K125" s="28">
        <v>598.29999999999995</v>
      </c>
      <c r="L125" s="28">
        <v>598.20000000000005</v>
      </c>
      <c r="M125" s="28"/>
      <c r="N125" s="28">
        <v>1.5</v>
      </c>
      <c r="O125" s="28">
        <v>1.5</v>
      </c>
    </row>
    <row r="126" spans="1:15" x14ac:dyDescent="0.25">
      <c r="A126" s="12" t="s">
        <v>47</v>
      </c>
      <c r="B126" s="2" t="s">
        <v>148</v>
      </c>
      <c r="C126" s="3" t="s">
        <v>28</v>
      </c>
      <c r="D126" s="28">
        <v>917.3</v>
      </c>
      <c r="E126" s="28">
        <v>1110.2</v>
      </c>
      <c r="F126" s="28">
        <v>1107.7</v>
      </c>
      <c r="G126" s="28">
        <v>917.3</v>
      </c>
      <c r="H126" s="28">
        <v>1089</v>
      </c>
      <c r="I126" s="26">
        <v>1086.5</v>
      </c>
      <c r="J126" s="28">
        <v>576.70000000000005</v>
      </c>
      <c r="K126" s="28">
        <v>655.7</v>
      </c>
      <c r="L126" s="28">
        <v>655.7</v>
      </c>
      <c r="M126" s="28"/>
      <c r="N126" s="28">
        <v>21.2</v>
      </c>
      <c r="O126" s="28">
        <v>21.2</v>
      </c>
    </row>
    <row r="127" spans="1:15" x14ac:dyDescent="0.25">
      <c r="A127" s="12" t="s">
        <v>49</v>
      </c>
      <c r="B127" s="2" t="s">
        <v>149</v>
      </c>
      <c r="C127" s="3" t="s">
        <v>28</v>
      </c>
      <c r="D127" s="28">
        <v>1106.5999999999999</v>
      </c>
      <c r="E127" s="28">
        <v>1137.0999999999999</v>
      </c>
      <c r="F127" s="28">
        <v>1119.0999999999999</v>
      </c>
      <c r="G127" s="28">
        <v>1106.5999999999999</v>
      </c>
      <c r="H127" s="28">
        <v>1106.8</v>
      </c>
      <c r="I127" s="26">
        <v>1088.8</v>
      </c>
      <c r="J127" s="28">
        <v>713.2</v>
      </c>
      <c r="K127" s="28">
        <v>719.9</v>
      </c>
      <c r="L127" s="28">
        <v>719.6</v>
      </c>
      <c r="M127" s="28"/>
      <c r="N127" s="28">
        <v>30.3</v>
      </c>
      <c r="O127" s="28">
        <v>30.3</v>
      </c>
    </row>
    <row r="128" spans="1:15" x14ac:dyDescent="0.25">
      <c r="A128" s="12" t="s">
        <v>51</v>
      </c>
      <c r="B128" s="2" t="s">
        <v>70</v>
      </c>
      <c r="C128" s="3" t="s">
        <v>28</v>
      </c>
      <c r="D128" s="28">
        <v>643.6</v>
      </c>
      <c r="E128" s="28">
        <v>699.7</v>
      </c>
      <c r="F128" s="28">
        <v>679.8</v>
      </c>
      <c r="G128" s="28">
        <v>643.6</v>
      </c>
      <c r="H128" s="28">
        <v>699.7</v>
      </c>
      <c r="I128" s="26">
        <v>679.8</v>
      </c>
      <c r="J128" s="28">
        <v>371</v>
      </c>
      <c r="K128" s="28">
        <v>426.7</v>
      </c>
      <c r="L128" s="28">
        <v>426.7</v>
      </c>
      <c r="M128" s="28"/>
      <c r="N128" s="28"/>
      <c r="O128" s="28"/>
    </row>
    <row r="129" spans="1:15" x14ac:dyDescent="0.25">
      <c r="A129" s="12" t="s">
        <v>53</v>
      </c>
      <c r="B129" s="2" t="s">
        <v>150</v>
      </c>
      <c r="C129" s="3" t="s">
        <v>28</v>
      </c>
      <c r="D129" s="28">
        <v>1032.3</v>
      </c>
      <c r="E129" s="28">
        <v>1076.4000000000001</v>
      </c>
      <c r="F129" s="28">
        <v>1069.0999999999999</v>
      </c>
      <c r="G129" s="28">
        <v>1032.3</v>
      </c>
      <c r="H129" s="28">
        <v>1071.9000000000001</v>
      </c>
      <c r="I129" s="26">
        <v>1064.5999999999999</v>
      </c>
      <c r="J129" s="28">
        <v>669.5</v>
      </c>
      <c r="K129" s="28">
        <v>688</v>
      </c>
      <c r="L129" s="28">
        <v>687.8</v>
      </c>
      <c r="M129" s="28"/>
      <c r="N129" s="28">
        <v>4.5</v>
      </c>
      <c r="O129" s="28">
        <v>4.5</v>
      </c>
    </row>
    <row r="130" spans="1:15" x14ac:dyDescent="0.25">
      <c r="A130" s="12" t="s">
        <v>55</v>
      </c>
      <c r="B130" s="2" t="s">
        <v>151</v>
      </c>
      <c r="C130" s="3" t="s">
        <v>28</v>
      </c>
      <c r="D130" s="28">
        <v>646</v>
      </c>
      <c r="E130" s="28">
        <v>794</v>
      </c>
      <c r="F130" s="28">
        <v>790.1</v>
      </c>
      <c r="G130" s="28">
        <v>646</v>
      </c>
      <c r="H130" s="28">
        <v>794</v>
      </c>
      <c r="I130" s="26">
        <v>790.1</v>
      </c>
      <c r="J130" s="28">
        <v>429.6</v>
      </c>
      <c r="K130" s="28">
        <v>537.9</v>
      </c>
      <c r="L130" s="28">
        <v>536.70000000000005</v>
      </c>
      <c r="M130" s="28"/>
      <c r="N130" s="28"/>
      <c r="O130" s="33"/>
    </row>
    <row r="131" spans="1:15" x14ac:dyDescent="0.25">
      <c r="A131" s="12" t="s">
        <v>57</v>
      </c>
      <c r="B131" s="2" t="s">
        <v>68</v>
      </c>
      <c r="C131" s="3" t="s">
        <v>28</v>
      </c>
      <c r="D131" s="28">
        <v>1119.4000000000001</v>
      </c>
      <c r="E131" s="28">
        <v>1199</v>
      </c>
      <c r="F131" s="28">
        <v>1184.0999999999999</v>
      </c>
      <c r="G131" s="28">
        <v>1119.4000000000001</v>
      </c>
      <c r="H131" s="28">
        <v>1192</v>
      </c>
      <c r="I131" s="26">
        <v>1177.0999999999999</v>
      </c>
      <c r="J131" s="28">
        <v>716.2</v>
      </c>
      <c r="K131" s="28">
        <v>764.7</v>
      </c>
      <c r="L131" s="28">
        <v>764.7</v>
      </c>
      <c r="M131" s="28"/>
      <c r="N131" s="28">
        <v>7</v>
      </c>
      <c r="O131" s="28">
        <v>7</v>
      </c>
    </row>
    <row r="132" spans="1:15" x14ac:dyDescent="0.25">
      <c r="A132" s="12" t="s">
        <v>59</v>
      </c>
      <c r="B132" s="2" t="s">
        <v>152</v>
      </c>
      <c r="C132" s="3" t="s">
        <v>28</v>
      </c>
      <c r="D132" s="28">
        <v>875.1</v>
      </c>
      <c r="E132" s="28">
        <v>879.9</v>
      </c>
      <c r="F132" s="28">
        <v>863.5</v>
      </c>
      <c r="G132" s="28">
        <v>875.1</v>
      </c>
      <c r="H132" s="28">
        <v>874.9</v>
      </c>
      <c r="I132" s="26">
        <v>858.5</v>
      </c>
      <c r="J132" s="28">
        <v>547.20000000000005</v>
      </c>
      <c r="K132" s="28">
        <v>558.4</v>
      </c>
      <c r="L132" s="28">
        <v>558.4</v>
      </c>
      <c r="M132" s="28"/>
      <c r="N132" s="28">
        <v>5</v>
      </c>
      <c r="O132" s="28">
        <v>5</v>
      </c>
    </row>
    <row r="133" spans="1:15" x14ac:dyDescent="0.25">
      <c r="A133" s="12" t="s">
        <v>61</v>
      </c>
      <c r="B133" s="2" t="s">
        <v>153</v>
      </c>
      <c r="C133" s="3" t="s">
        <v>28</v>
      </c>
      <c r="D133" s="28">
        <v>1180</v>
      </c>
      <c r="E133" s="28">
        <v>1362.3</v>
      </c>
      <c r="F133" s="28">
        <v>1352.6</v>
      </c>
      <c r="G133" s="28">
        <v>1180</v>
      </c>
      <c r="H133" s="28">
        <v>1207.9000000000001</v>
      </c>
      <c r="I133" s="26">
        <v>1198.2</v>
      </c>
      <c r="J133" s="28">
        <v>782.6</v>
      </c>
      <c r="K133" s="28">
        <v>796.6</v>
      </c>
      <c r="L133" s="28">
        <v>791.9</v>
      </c>
      <c r="M133" s="28"/>
      <c r="N133" s="28">
        <v>154.4</v>
      </c>
      <c r="O133" s="28">
        <v>154.4</v>
      </c>
    </row>
    <row r="134" spans="1:15" x14ac:dyDescent="0.25">
      <c r="A134" s="12" t="s">
        <v>63</v>
      </c>
      <c r="B134" s="2" t="s">
        <v>154</v>
      </c>
      <c r="C134" s="3" t="s">
        <v>28</v>
      </c>
      <c r="D134" s="28">
        <v>1196.5999999999999</v>
      </c>
      <c r="E134" s="28">
        <v>1613.8</v>
      </c>
      <c r="F134" s="28">
        <v>1607</v>
      </c>
      <c r="G134" s="28">
        <v>1196.5999999999999</v>
      </c>
      <c r="H134" s="28">
        <v>1225</v>
      </c>
      <c r="I134" s="26">
        <v>1218.3</v>
      </c>
      <c r="J134" s="28">
        <v>718.5</v>
      </c>
      <c r="K134" s="28">
        <v>747.9</v>
      </c>
      <c r="L134" s="28">
        <v>747.9</v>
      </c>
      <c r="M134" s="28"/>
      <c r="N134" s="28">
        <v>388.8</v>
      </c>
      <c r="O134" s="28">
        <v>388.7</v>
      </c>
    </row>
    <row r="135" spans="1:15" x14ac:dyDescent="0.25">
      <c r="A135" s="12" t="s">
        <v>65</v>
      </c>
      <c r="B135" s="2" t="s">
        <v>155</v>
      </c>
      <c r="C135" s="3" t="s">
        <v>28</v>
      </c>
      <c r="D135" s="28">
        <v>1261.9000000000001</v>
      </c>
      <c r="E135" s="28">
        <v>1355.5</v>
      </c>
      <c r="F135" s="28">
        <v>1351.4</v>
      </c>
      <c r="G135" s="28">
        <v>1261.9000000000001</v>
      </c>
      <c r="H135" s="28">
        <v>1351</v>
      </c>
      <c r="I135" s="26">
        <v>1346.9</v>
      </c>
      <c r="J135" s="28">
        <v>794</v>
      </c>
      <c r="K135" s="28">
        <v>853.7</v>
      </c>
      <c r="L135" s="28">
        <v>853.7</v>
      </c>
      <c r="M135" s="28"/>
      <c r="N135" s="28">
        <v>4.5</v>
      </c>
      <c r="O135" s="28">
        <v>4.5</v>
      </c>
    </row>
    <row r="136" spans="1:15" x14ac:dyDescent="0.25">
      <c r="A136" s="12" t="s">
        <v>67</v>
      </c>
      <c r="B136" s="2" t="s">
        <v>156</v>
      </c>
      <c r="C136" s="3" t="s">
        <v>28</v>
      </c>
      <c r="D136" s="28">
        <v>509.2</v>
      </c>
      <c r="E136" s="28">
        <v>639.70000000000005</v>
      </c>
      <c r="F136" s="28">
        <v>628.6</v>
      </c>
      <c r="G136" s="28">
        <v>509.2</v>
      </c>
      <c r="H136" s="28">
        <v>579.70000000000005</v>
      </c>
      <c r="I136" s="26">
        <v>568.79999999999995</v>
      </c>
      <c r="J136" s="28">
        <v>288.5</v>
      </c>
      <c r="K136" s="28">
        <v>300.39999999999998</v>
      </c>
      <c r="L136" s="28">
        <v>299.60000000000002</v>
      </c>
      <c r="M136" s="28"/>
      <c r="N136" s="28">
        <v>60</v>
      </c>
      <c r="O136" s="28">
        <v>59.8</v>
      </c>
    </row>
    <row r="137" spans="1:15" x14ac:dyDescent="0.25">
      <c r="A137" s="12" t="s">
        <v>69</v>
      </c>
      <c r="B137" s="2" t="s">
        <v>157</v>
      </c>
      <c r="C137" s="3" t="s">
        <v>28</v>
      </c>
      <c r="D137" s="28">
        <v>917.2</v>
      </c>
      <c r="E137" s="28">
        <v>937</v>
      </c>
      <c r="F137" s="28">
        <v>924.8</v>
      </c>
      <c r="G137" s="28">
        <v>910</v>
      </c>
      <c r="H137" s="28">
        <v>928.3</v>
      </c>
      <c r="I137" s="26">
        <v>916.1</v>
      </c>
      <c r="J137" s="28">
        <v>563.9</v>
      </c>
      <c r="K137" s="28">
        <v>574.79999999999995</v>
      </c>
      <c r="L137" s="28">
        <v>574.79999999999995</v>
      </c>
      <c r="M137" s="28">
        <v>7.2</v>
      </c>
      <c r="N137" s="28">
        <v>8.6999999999999993</v>
      </c>
      <c r="O137" s="28">
        <v>8.6999999999999993</v>
      </c>
    </row>
    <row r="138" spans="1:15" x14ac:dyDescent="0.25">
      <c r="A138" s="12" t="s">
        <v>71</v>
      </c>
      <c r="B138" s="2" t="s">
        <v>158</v>
      </c>
      <c r="C138" s="3" t="s">
        <v>28</v>
      </c>
      <c r="D138" s="28">
        <v>1199.9000000000001</v>
      </c>
      <c r="E138" s="28">
        <v>1281</v>
      </c>
      <c r="F138" s="28">
        <v>1270.4000000000001</v>
      </c>
      <c r="G138" s="28">
        <v>1197.9000000000001</v>
      </c>
      <c r="H138" s="28">
        <v>1251.4000000000001</v>
      </c>
      <c r="I138" s="26">
        <v>1240.8</v>
      </c>
      <c r="J138" s="28">
        <v>727.3</v>
      </c>
      <c r="K138" s="28">
        <v>760.6</v>
      </c>
      <c r="L138" s="28">
        <v>760.6</v>
      </c>
      <c r="M138" s="28">
        <v>2</v>
      </c>
      <c r="N138" s="28">
        <v>29.6</v>
      </c>
      <c r="O138" s="28">
        <v>29.6</v>
      </c>
    </row>
    <row r="139" spans="1:15" x14ac:dyDescent="0.25">
      <c r="A139" s="12" t="s">
        <v>73</v>
      </c>
      <c r="B139" s="2" t="s">
        <v>159</v>
      </c>
      <c r="C139" s="3" t="s">
        <v>28</v>
      </c>
      <c r="D139" s="28">
        <v>718.1</v>
      </c>
      <c r="E139" s="28">
        <v>724.1</v>
      </c>
      <c r="F139" s="28">
        <v>695.6</v>
      </c>
      <c r="G139" s="28">
        <v>718.1</v>
      </c>
      <c r="H139" s="28">
        <v>718.1</v>
      </c>
      <c r="I139" s="26">
        <v>689.6</v>
      </c>
      <c r="J139" s="28">
        <v>425.7</v>
      </c>
      <c r="K139" s="28">
        <v>425.7</v>
      </c>
      <c r="L139" s="28">
        <v>421.2</v>
      </c>
      <c r="M139" s="28"/>
      <c r="N139" s="28">
        <v>6</v>
      </c>
      <c r="O139" s="28">
        <v>6</v>
      </c>
    </row>
    <row r="140" spans="1:15" x14ac:dyDescent="0.25">
      <c r="A140" s="12" t="s">
        <v>75</v>
      </c>
      <c r="B140" s="2" t="s">
        <v>80</v>
      </c>
      <c r="C140" s="3" t="s">
        <v>28</v>
      </c>
      <c r="D140" s="28">
        <v>768.7</v>
      </c>
      <c r="E140" s="28">
        <v>782.8</v>
      </c>
      <c r="F140" s="28">
        <v>763.8</v>
      </c>
      <c r="G140" s="28">
        <v>768.7</v>
      </c>
      <c r="H140" s="28">
        <v>777.8</v>
      </c>
      <c r="I140" s="26">
        <v>758.8</v>
      </c>
      <c r="J140" s="28">
        <v>450.6</v>
      </c>
      <c r="K140" s="28">
        <v>463.5</v>
      </c>
      <c r="L140" s="28">
        <v>462.4</v>
      </c>
      <c r="M140" s="28"/>
      <c r="N140" s="28">
        <v>5</v>
      </c>
      <c r="O140" s="28">
        <v>5</v>
      </c>
    </row>
    <row r="141" spans="1:15" x14ac:dyDescent="0.25">
      <c r="A141" s="12" t="s">
        <v>77</v>
      </c>
      <c r="B141" s="2" t="s">
        <v>82</v>
      </c>
      <c r="C141" s="3" t="s">
        <v>28</v>
      </c>
      <c r="D141" s="28">
        <v>662.2</v>
      </c>
      <c r="E141" s="28">
        <v>735.8</v>
      </c>
      <c r="F141" s="28">
        <v>730.5</v>
      </c>
      <c r="G141" s="28">
        <v>662.2</v>
      </c>
      <c r="H141" s="28">
        <v>727.9</v>
      </c>
      <c r="I141" s="26">
        <v>722.6</v>
      </c>
      <c r="J141" s="28">
        <v>398.9</v>
      </c>
      <c r="K141" s="28">
        <v>427.9</v>
      </c>
      <c r="L141" s="28">
        <v>427</v>
      </c>
      <c r="M141" s="28"/>
      <c r="N141" s="28">
        <v>7.9</v>
      </c>
      <c r="O141" s="28">
        <v>7.9</v>
      </c>
    </row>
    <row r="142" spans="1:15" x14ac:dyDescent="0.25">
      <c r="A142" s="12" t="s">
        <v>79</v>
      </c>
      <c r="B142" s="2" t="s">
        <v>160</v>
      </c>
      <c r="C142" s="3" t="s">
        <v>28</v>
      </c>
      <c r="D142" s="28">
        <v>510.9</v>
      </c>
      <c r="E142" s="28">
        <v>615.9</v>
      </c>
      <c r="F142" s="28">
        <v>597.4</v>
      </c>
      <c r="G142" s="28">
        <v>510.9</v>
      </c>
      <c r="H142" s="28">
        <v>523.6</v>
      </c>
      <c r="I142" s="26">
        <v>505.2</v>
      </c>
      <c r="J142" s="28">
        <v>271.5</v>
      </c>
      <c r="K142" s="28">
        <v>282.5</v>
      </c>
      <c r="L142" s="28">
        <v>281.7</v>
      </c>
      <c r="M142" s="28"/>
      <c r="N142" s="28">
        <v>92.3</v>
      </c>
      <c r="O142" s="28">
        <v>92.2</v>
      </c>
    </row>
    <row r="143" spans="1:15" x14ac:dyDescent="0.25">
      <c r="A143" s="12" t="s">
        <v>81</v>
      </c>
      <c r="B143" s="2" t="s">
        <v>84</v>
      </c>
      <c r="C143" s="3" t="s">
        <v>28</v>
      </c>
      <c r="D143" s="28">
        <v>796.9</v>
      </c>
      <c r="E143" s="28">
        <v>844.5</v>
      </c>
      <c r="F143" s="28">
        <v>837.3</v>
      </c>
      <c r="G143" s="28">
        <v>796.9</v>
      </c>
      <c r="H143" s="28">
        <v>834.6</v>
      </c>
      <c r="I143" s="26">
        <v>828.4</v>
      </c>
      <c r="J143" s="28">
        <v>469.9</v>
      </c>
      <c r="K143" s="28">
        <v>490.6</v>
      </c>
      <c r="L143" s="28">
        <v>490.5</v>
      </c>
      <c r="M143" s="28"/>
      <c r="N143" s="28">
        <v>9.9</v>
      </c>
      <c r="O143" s="28">
        <v>8.9</v>
      </c>
    </row>
    <row r="144" spans="1:15" x14ac:dyDescent="0.25">
      <c r="A144" s="12" t="s">
        <v>83</v>
      </c>
      <c r="B144" s="2" t="s">
        <v>86</v>
      </c>
      <c r="C144" s="3" t="s">
        <v>28</v>
      </c>
      <c r="D144" s="28">
        <v>1204.0999999999999</v>
      </c>
      <c r="E144" s="28">
        <v>1138.0999999999999</v>
      </c>
      <c r="F144" s="28">
        <v>1091.3</v>
      </c>
      <c r="G144" s="28">
        <v>1204.0999999999999</v>
      </c>
      <c r="H144" s="28">
        <v>1138.0999999999999</v>
      </c>
      <c r="I144" s="26">
        <v>1091.3</v>
      </c>
      <c r="J144" s="28">
        <v>591.29999999999995</v>
      </c>
      <c r="K144" s="28">
        <v>591.29999999999995</v>
      </c>
      <c r="L144" s="28">
        <v>591.29999999999995</v>
      </c>
      <c r="M144" s="28"/>
      <c r="N144" s="28"/>
      <c r="O144" s="28"/>
    </row>
    <row r="145" spans="1:15" x14ac:dyDescent="0.25">
      <c r="A145" s="12" t="s">
        <v>85</v>
      </c>
      <c r="B145" s="2" t="s">
        <v>161</v>
      </c>
      <c r="C145" s="3" t="s">
        <v>28</v>
      </c>
      <c r="D145" s="28">
        <v>1070.7</v>
      </c>
      <c r="E145" s="28">
        <v>1077.9000000000001</v>
      </c>
      <c r="F145" s="28">
        <v>1051.5</v>
      </c>
      <c r="G145" s="28">
        <v>1060.7</v>
      </c>
      <c r="H145" s="28">
        <v>1067.9000000000001</v>
      </c>
      <c r="I145" s="26">
        <v>1041.5999999999999</v>
      </c>
      <c r="J145" s="28">
        <v>731.9</v>
      </c>
      <c r="K145" s="28">
        <v>738.9</v>
      </c>
      <c r="L145" s="28">
        <v>731.9</v>
      </c>
      <c r="M145" s="28">
        <v>10</v>
      </c>
      <c r="N145" s="28">
        <v>10</v>
      </c>
      <c r="O145" s="28">
        <v>9.9</v>
      </c>
    </row>
    <row r="146" spans="1:15" x14ac:dyDescent="0.25">
      <c r="A146" s="12" t="s">
        <v>87</v>
      </c>
      <c r="B146" s="2" t="s">
        <v>162</v>
      </c>
      <c r="C146" s="3" t="s">
        <v>28</v>
      </c>
      <c r="D146" s="28">
        <v>496.8</v>
      </c>
      <c r="E146" s="28">
        <v>549.79999999999995</v>
      </c>
      <c r="F146" s="28">
        <v>517.29999999999995</v>
      </c>
      <c r="G146" s="28">
        <v>494.8</v>
      </c>
      <c r="H146" s="28">
        <v>543.79999999999995</v>
      </c>
      <c r="I146" s="26">
        <v>511.3</v>
      </c>
      <c r="J146" s="28">
        <v>214.9</v>
      </c>
      <c r="K146" s="28">
        <v>214.9</v>
      </c>
      <c r="L146" s="28">
        <v>214.9</v>
      </c>
      <c r="M146" s="28">
        <v>2</v>
      </c>
      <c r="N146" s="28">
        <v>6</v>
      </c>
      <c r="O146" s="28">
        <v>6</v>
      </c>
    </row>
    <row r="147" spans="1:15" x14ac:dyDescent="0.25">
      <c r="A147" s="12" t="s">
        <v>89</v>
      </c>
      <c r="B147" s="2" t="s">
        <v>163</v>
      </c>
      <c r="C147" s="3" t="s">
        <v>28</v>
      </c>
      <c r="D147" s="28">
        <v>301.7</v>
      </c>
      <c r="E147" s="28">
        <v>293.8</v>
      </c>
      <c r="F147" s="28">
        <v>293.8</v>
      </c>
      <c r="G147" s="28">
        <v>301.7</v>
      </c>
      <c r="H147" s="28">
        <v>293.8</v>
      </c>
      <c r="I147" s="26">
        <v>293.8</v>
      </c>
      <c r="J147" s="28">
        <v>217.3</v>
      </c>
      <c r="K147" s="28">
        <v>211.2</v>
      </c>
      <c r="L147" s="28">
        <v>211.2</v>
      </c>
      <c r="M147" s="28"/>
      <c r="N147" s="28"/>
      <c r="O147" s="33"/>
    </row>
    <row r="148" spans="1:15" x14ac:dyDescent="0.25">
      <c r="A148" s="64" t="s">
        <v>164</v>
      </c>
      <c r="B148" s="64"/>
      <c r="C148" s="39"/>
      <c r="D148" s="42">
        <f>SUM(D114+D117+D118+D119+D120+D121+D122+D123+D124+D125+D126+D127+D128+D129+D130+D131+D132+D133+D134+D135+D136+D137+D138+D139+D140+D141+D142+D143+D144+D145+D146+D147)</f>
        <v>42181.699999999983</v>
      </c>
      <c r="E148" s="42">
        <f t="shared" ref="E148:O148" si="20">SUM(E114+E117+E118+E119+E120+E121+E122+E123+E124+E125+E126+E127+E128+E129+E130+E131+E132+E133+E134+E135+E136+E137+E138+E139+E140+E141+E142+E143+E144+E145+E146+E147)</f>
        <v>44870.000000000007</v>
      </c>
      <c r="F148" s="42">
        <f t="shared" si="20"/>
        <v>44104.400000000016</v>
      </c>
      <c r="G148" s="42">
        <f t="shared" si="20"/>
        <v>41915.299999999988</v>
      </c>
      <c r="H148" s="42">
        <f t="shared" si="20"/>
        <v>42515.700000000012</v>
      </c>
      <c r="I148" s="42">
        <f t="shared" si="20"/>
        <v>41880.600000000006</v>
      </c>
      <c r="J148" s="42">
        <f t="shared" si="20"/>
        <v>24598.800000000007</v>
      </c>
      <c r="K148" s="42">
        <f t="shared" si="20"/>
        <v>25714.300000000007</v>
      </c>
      <c r="L148" s="42">
        <f t="shared" si="20"/>
        <v>25667.400000000009</v>
      </c>
      <c r="M148" s="42">
        <f t="shared" si="20"/>
        <v>266.39999999999998</v>
      </c>
      <c r="N148" s="42">
        <f t="shared" si="20"/>
        <v>2354.3000000000002</v>
      </c>
      <c r="O148" s="42">
        <f t="shared" si="20"/>
        <v>2223.8000000000002</v>
      </c>
    </row>
    <row r="149" spans="1:15" s="38" customFormat="1" ht="18" customHeight="1" x14ac:dyDescent="0.25">
      <c r="A149" s="65" t="s">
        <v>165</v>
      </c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</row>
    <row r="150" spans="1:15" x14ac:dyDescent="0.25">
      <c r="A150" s="12" t="s">
        <v>19</v>
      </c>
      <c r="B150" s="2" t="s">
        <v>23</v>
      </c>
      <c r="C150" s="4"/>
      <c r="D150" s="28">
        <f>SUM(D151:D152)</f>
        <v>1236.3999999999999</v>
      </c>
      <c r="E150" s="28">
        <f t="shared" ref="E150:O150" si="21">SUM(E151:E152)</f>
        <v>1197.5</v>
      </c>
      <c r="F150" s="28">
        <f t="shared" si="21"/>
        <v>1005.6</v>
      </c>
      <c r="G150" s="28">
        <f t="shared" si="21"/>
        <v>938.80000000000007</v>
      </c>
      <c r="H150" s="28">
        <f t="shared" si="21"/>
        <v>892.6</v>
      </c>
      <c r="I150" s="28">
        <f t="shared" si="21"/>
        <v>780.5</v>
      </c>
      <c r="J150" s="28">
        <f t="shared" si="21"/>
        <v>171.8</v>
      </c>
      <c r="K150" s="28">
        <f t="shared" si="21"/>
        <v>180.2</v>
      </c>
      <c r="L150" s="28">
        <f t="shared" si="21"/>
        <v>174.4</v>
      </c>
      <c r="M150" s="28">
        <f t="shared" si="21"/>
        <v>297.60000000000002</v>
      </c>
      <c r="N150" s="28">
        <f t="shared" si="21"/>
        <v>304.89999999999998</v>
      </c>
      <c r="O150" s="28">
        <f t="shared" si="21"/>
        <v>225.1</v>
      </c>
    </row>
    <row r="151" spans="1:15" ht="15" customHeight="1" x14ac:dyDescent="0.25">
      <c r="A151" s="57"/>
      <c r="B151" s="62"/>
      <c r="C151" s="3" t="s">
        <v>32</v>
      </c>
      <c r="D151" s="7">
        <v>44.6</v>
      </c>
      <c r="E151" s="7">
        <v>44.6</v>
      </c>
      <c r="F151" s="10">
        <v>30</v>
      </c>
      <c r="G151" s="7">
        <v>44.6</v>
      </c>
      <c r="H151" s="7">
        <v>44.6</v>
      </c>
      <c r="I151" s="10">
        <v>30</v>
      </c>
      <c r="J151" s="8"/>
      <c r="K151" s="8"/>
      <c r="L151" s="8"/>
      <c r="M151" s="8"/>
      <c r="N151" s="8"/>
      <c r="O151" s="7"/>
    </row>
    <row r="152" spans="1:15" ht="15" customHeight="1" x14ac:dyDescent="0.25">
      <c r="A152" s="58"/>
      <c r="B152" s="63"/>
      <c r="C152" s="3" t="s">
        <v>27</v>
      </c>
      <c r="D152" s="8">
        <v>1191.8</v>
      </c>
      <c r="E152" s="7">
        <v>1152.9000000000001</v>
      </c>
      <c r="F152" s="9">
        <v>975.6</v>
      </c>
      <c r="G152" s="8">
        <v>894.2</v>
      </c>
      <c r="H152" s="7">
        <v>848</v>
      </c>
      <c r="I152" s="9">
        <v>750.5</v>
      </c>
      <c r="J152" s="8">
        <v>171.8</v>
      </c>
      <c r="K152" s="8">
        <v>180.2</v>
      </c>
      <c r="L152" s="8">
        <v>174.4</v>
      </c>
      <c r="M152" s="7">
        <v>297.60000000000002</v>
      </c>
      <c r="N152" s="8">
        <v>304.89999999999998</v>
      </c>
      <c r="O152" s="7">
        <v>225.1</v>
      </c>
    </row>
    <row r="153" spans="1:15" x14ac:dyDescent="0.25">
      <c r="A153" s="12" t="s">
        <v>22</v>
      </c>
      <c r="B153" s="2" t="s">
        <v>88</v>
      </c>
      <c r="C153" s="3" t="s">
        <v>27</v>
      </c>
      <c r="D153" s="28">
        <v>1877.9</v>
      </c>
      <c r="E153" s="28">
        <v>2006.9</v>
      </c>
      <c r="F153" s="28">
        <v>2006.9</v>
      </c>
      <c r="G153" s="28">
        <v>1877.9</v>
      </c>
      <c r="H153" s="28">
        <v>2005.4</v>
      </c>
      <c r="I153" s="28">
        <v>2005.4</v>
      </c>
      <c r="J153" s="28">
        <v>1167.2</v>
      </c>
      <c r="K153" s="28">
        <v>1256.5</v>
      </c>
      <c r="L153" s="28">
        <v>1256.5</v>
      </c>
      <c r="M153" s="28"/>
      <c r="N153" s="28">
        <v>1.5</v>
      </c>
      <c r="O153" s="28">
        <v>1.5</v>
      </c>
    </row>
    <row r="154" spans="1:15" x14ac:dyDescent="0.25">
      <c r="A154" s="12" t="s">
        <v>30</v>
      </c>
      <c r="B154" s="11" t="s">
        <v>90</v>
      </c>
      <c r="C154" s="3" t="s">
        <v>27</v>
      </c>
      <c r="D154" s="34">
        <v>262.10000000000002</v>
      </c>
      <c r="E154" s="34">
        <v>346.7</v>
      </c>
      <c r="F154" s="34">
        <v>346.2</v>
      </c>
      <c r="G154" s="34">
        <v>262.10000000000002</v>
      </c>
      <c r="H154" s="28">
        <v>286.5</v>
      </c>
      <c r="I154" s="28">
        <v>286</v>
      </c>
      <c r="J154" s="28">
        <v>149.5</v>
      </c>
      <c r="K154" s="28">
        <v>157.19999999999999</v>
      </c>
      <c r="L154" s="28">
        <v>157.1</v>
      </c>
      <c r="M154" s="28"/>
      <c r="N154" s="28">
        <v>60.2</v>
      </c>
      <c r="O154" s="28">
        <v>60.2</v>
      </c>
    </row>
    <row r="155" spans="1:15" x14ac:dyDescent="0.25">
      <c r="A155" s="12" t="s">
        <v>33</v>
      </c>
      <c r="B155" s="11" t="s">
        <v>92</v>
      </c>
      <c r="C155" s="3" t="s">
        <v>27</v>
      </c>
      <c r="D155" s="34">
        <v>383.3</v>
      </c>
      <c r="E155" s="34">
        <v>463.9</v>
      </c>
      <c r="F155" s="34">
        <v>461.6</v>
      </c>
      <c r="G155" s="34">
        <v>368.3</v>
      </c>
      <c r="H155" s="28">
        <v>399.1</v>
      </c>
      <c r="I155" s="28">
        <v>396.8</v>
      </c>
      <c r="J155" s="28">
        <v>182.1</v>
      </c>
      <c r="K155" s="28">
        <v>191.9</v>
      </c>
      <c r="L155" s="28">
        <v>191.9</v>
      </c>
      <c r="M155" s="28">
        <v>15</v>
      </c>
      <c r="N155" s="28">
        <v>64.8</v>
      </c>
      <c r="O155" s="28">
        <v>64.8</v>
      </c>
    </row>
    <row r="156" spans="1:15" x14ac:dyDescent="0.25">
      <c r="A156" s="12" t="s">
        <v>35</v>
      </c>
      <c r="B156" s="11" t="s">
        <v>94</v>
      </c>
      <c r="C156" s="3" t="s">
        <v>27</v>
      </c>
      <c r="D156" s="34">
        <v>472.3</v>
      </c>
      <c r="E156" s="34">
        <v>515.79999999999995</v>
      </c>
      <c r="F156" s="34">
        <v>508</v>
      </c>
      <c r="G156" s="34">
        <v>457.3</v>
      </c>
      <c r="H156" s="28">
        <v>499.3</v>
      </c>
      <c r="I156" s="28">
        <v>492.4</v>
      </c>
      <c r="J156" s="28">
        <v>284.60000000000002</v>
      </c>
      <c r="K156" s="28">
        <v>302.89999999999998</v>
      </c>
      <c r="L156" s="28">
        <v>302.89999999999998</v>
      </c>
      <c r="M156" s="28">
        <v>15</v>
      </c>
      <c r="N156" s="28">
        <v>16.5</v>
      </c>
      <c r="O156" s="28">
        <v>15.6</v>
      </c>
    </row>
    <row r="157" spans="1:15" ht="29.25" x14ac:dyDescent="0.25">
      <c r="A157" s="12" t="s">
        <v>37</v>
      </c>
      <c r="B157" s="11" t="s">
        <v>96</v>
      </c>
      <c r="C157" s="3" t="s">
        <v>27</v>
      </c>
      <c r="D157" s="34">
        <v>264.7</v>
      </c>
      <c r="E157" s="34">
        <v>358.2</v>
      </c>
      <c r="F157" s="34">
        <v>352.4</v>
      </c>
      <c r="G157" s="34">
        <v>264.7</v>
      </c>
      <c r="H157" s="28">
        <v>338.7</v>
      </c>
      <c r="I157" s="28">
        <v>332.9</v>
      </c>
      <c r="J157" s="28">
        <v>141.30000000000001</v>
      </c>
      <c r="K157" s="28">
        <v>156.6</v>
      </c>
      <c r="L157" s="28">
        <v>156.5</v>
      </c>
      <c r="M157" s="28"/>
      <c r="N157" s="28">
        <v>19.5</v>
      </c>
      <c r="O157" s="28">
        <v>19.5</v>
      </c>
    </row>
    <row r="158" spans="1:15" x14ac:dyDescent="0.25">
      <c r="A158" s="12" t="s">
        <v>39</v>
      </c>
      <c r="B158" s="11" t="s">
        <v>98</v>
      </c>
      <c r="C158" s="3" t="s">
        <v>27</v>
      </c>
      <c r="D158" s="34">
        <v>432.2</v>
      </c>
      <c r="E158" s="34">
        <v>453.5</v>
      </c>
      <c r="F158" s="34">
        <v>447.4</v>
      </c>
      <c r="G158" s="34">
        <v>378.2</v>
      </c>
      <c r="H158" s="28">
        <v>429.5</v>
      </c>
      <c r="I158" s="28">
        <v>423.4</v>
      </c>
      <c r="J158" s="28">
        <v>174.4</v>
      </c>
      <c r="K158" s="28">
        <v>190.2</v>
      </c>
      <c r="L158" s="28">
        <v>190.2</v>
      </c>
      <c r="M158" s="28">
        <v>54</v>
      </c>
      <c r="N158" s="28">
        <v>24</v>
      </c>
      <c r="O158" s="28">
        <v>24</v>
      </c>
    </row>
    <row r="159" spans="1:15" x14ac:dyDescent="0.25">
      <c r="A159" s="12" t="s">
        <v>41</v>
      </c>
      <c r="B159" s="11" t="s">
        <v>110</v>
      </c>
      <c r="C159" s="3" t="s">
        <v>27</v>
      </c>
      <c r="D159" s="34">
        <v>215.8</v>
      </c>
      <c r="E159" s="34">
        <v>233.1</v>
      </c>
      <c r="F159" s="34">
        <v>231.5</v>
      </c>
      <c r="G159" s="34">
        <v>215.8</v>
      </c>
      <c r="H159" s="28">
        <v>233.1</v>
      </c>
      <c r="I159" s="28">
        <v>231.5</v>
      </c>
      <c r="J159" s="28">
        <v>134.30000000000001</v>
      </c>
      <c r="K159" s="28">
        <v>145.6</v>
      </c>
      <c r="L159" s="28">
        <v>145.1</v>
      </c>
      <c r="M159" s="28"/>
      <c r="N159" s="28"/>
      <c r="O159" s="28"/>
    </row>
    <row r="160" spans="1:15" x14ac:dyDescent="0.25">
      <c r="A160" s="12" t="s">
        <v>43</v>
      </c>
      <c r="B160" s="11" t="s">
        <v>104</v>
      </c>
      <c r="C160" s="3" t="s">
        <v>27</v>
      </c>
      <c r="D160" s="34">
        <v>228.7</v>
      </c>
      <c r="E160" s="34">
        <v>286.89999999999998</v>
      </c>
      <c r="F160" s="34">
        <v>260.89999999999998</v>
      </c>
      <c r="G160" s="34">
        <v>219.1</v>
      </c>
      <c r="H160" s="28">
        <v>286.89999999999998</v>
      </c>
      <c r="I160" s="28">
        <v>260.89999999999998</v>
      </c>
      <c r="J160" s="28">
        <v>131.6</v>
      </c>
      <c r="K160" s="28">
        <v>138.9</v>
      </c>
      <c r="L160" s="28">
        <v>138.9</v>
      </c>
      <c r="M160" s="28">
        <v>9.6</v>
      </c>
      <c r="N160" s="28"/>
      <c r="O160" s="28"/>
    </row>
    <row r="161" spans="1:15" x14ac:dyDescent="0.25">
      <c r="A161" s="12" t="s">
        <v>45</v>
      </c>
      <c r="B161" s="11" t="s">
        <v>100</v>
      </c>
      <c r="C161" s="3" t="s">
        <v>27</v>
      </c>
      <c r="D161" s="34">
        <v>308.3</v>
      </c>
      <c r="E161" s="34">
        <v>325.7</v>
      </c>
      <c r="F161" s="34">
        <v>310.5</v>
      </c>
      <c r="G161" s="34">
        <v>308.3</v>
      </c>
      <c r="H161" s="28">
        <v>317.2</v>
      </c>
      <c r="I161" s="28">
        <v>302</v>
      </c>
      <c r="J161" s="28">
        <v>174.6</v>
      </c>
      <c r="K161" s="28">
        <v>182.6</v>
      </c>
      <c r="L161" s="28">
        <v>177.9</v>
      </c>
      <c r="M161" s="28"/>
      <c r="N161" s="28">
        <v>8.5</v>
      </c>
      <c r="O161" s="28">
        <v>8.5</v>
      </c>
    </row>
    <row r="162" spans="1:15" x14ac:dyDescent="0.25">
      <c r="A162" s="12" t="s">
        <v>47</v>
      </c>
      <c r="B162" s="11" t="s">
        <v>166</v>
      </c>
      <c r="C162" s="3" t="s">
        <v>27</v>
      </c>
      <c r="D162" s="34">
        <v>218.9</v>
      </c>
      <c r="E162" s="34">
        <v>236.4</v>
      </c>
      <c r="F162" s="34">
        <v>220.9</v>
      </c>
      <c r="G162" s="34">
        <v>190.8</v>
      </c>
      <c r="H162" s="28">
        <v>236.4</v>
      </c>
      <c r="I162" s="28">
        <v>220.9</v>
      </c>
      <c r="J162" s="28">
        <v>99.1</v>
      </c>
      <c r="K162" s="28">
        <v>132</v>
      </c>
      <c r="L162" s="28">
        <v>130.30000000000001</v>
      </c>
      <c r="M162" s="28">
        <v>28.1</v>
      </c>
      <c r="N162" s="28"/>
      <c r="O162" s="28"/>
    </row>
    <row r="163" spans="1:15" x14ac:dyDescent="0.25">
      <c r="A163" s="12" t="s">
        <v>49</v>
      </c>
      <c r="B163" s="11" t="s">
        <v>106</v>
      </c>
      <c r="C163" s="3" t="s">
        <v>27</v>
      </c>
      <c r="D163" s="35">
        <v>218.6</v>
      </c>
      <c r="E163" s="34">
        <v>261.89999999999998</v>
      </c>
      <c r="F163" s="34">
        <v>258.89999999999998</v>
      </c>
      <c r="G163" s="34">
        <v>218.6</v>
      </c>
      <c r="H163" s="28">
        <v>256.89999999999998</v>
      </c>
      <c r="I163" s="28">
        <v>253.9</v>
      </c>
      <c r="J163" s="28">
        <v>135.5</v>
      </c>
      <c r="K163" s="28">
        <v>147.19999999999999</v>
      </c>
      <c r="L163" s="28">
        <v>145.4</v>
      </c>
      <c r="M163" s="28"/>
      <c r="N163" s="28">
        <v>5</v>
      </c>
      <c r="O163" s="28">
        <v>5</v>
      </c>
    </row>
    <row r="164" spans="1:15" x14ac:dyDescent="0.25">
      <c r="A164" s="12" t="s">
        <v>51</v>
      </c>
      <c r="B164" s="11" t="s">
        <v>102</v>
      </c>
      <c r="C164" s="3" t="s">
        <v>27</v>
      </c>
      <c r="D164" s="34">
        <v>312</v>
      </c>
      <c r="E164" s="34">
        <v>340.2</v>
      </c>
      <c r="F164" s="34">
        <v>335</v>
      </c>
      <c r="G164" s="34">
        <v>304.10000000000002</v>
      </c>
      <c r="H164" s="28">
        <v>340.2</v>
      </c>
      <c r="I164" s="28">
        <v>335</v>
      </c>
      <c r="J164" s="28">
        <v>180.3</v>
      </c>
      <c r="K164" s="28">
        <v>194.7</v>
      </c>
      <c r="L164" s="28">
        <v>193.7</v>
      </c>
      <c r="M164" s="28">
        <v>7.9</v>
      </c>
      <c r="N164" s="28"/>
      <c r="O164" s="28"/>
    </row>
    <row r="165" spans="1:15" x14ac:dyDescent="0.25">
      <c r="A165" s="12" t="s">
        <v>53</v>
      </c>
      <c r="B165" s="11" t="s">
        <v>108</v>
      </c>
      <c r="C165" s="3" t="s">
        <v>27</v>
      </c>
      <c r="D165" s="34">
        <v>207.7</v>
      </c>
      <c r="E165" s="34">
        <v>235.3</v>
      </c>
      <c r="F165" s="34">
        <v>229.9</v>
      </c>
      <c r="G165" s="34">
        <v>202.4</v>
      </c>
      <c r="H165" s="28">
        <v>230</v>
      </c>
      <c r="I165" s="28">
        <v>226.4</v>
      </c>
      <c r="J165" s="28">
        <v>115.9</v>
      </c>
      <c r="K165" s="28">
        <v>128</v>
      </c>
      <c r="L165" s="28">
        <v>128</v>
      </c>
      <c r="M165" s="28">
        <v>5.3</v>
      </c>
      <c r="N165" s="28">
        <v>5.3</v>
      </c>
      <c r="O165" s="28">
        <v>3.5</v>
      </c>
    </row>
    <row r="166" spans="1:15" x14ac:dyDescent="0.25">
      <c r="A166" s="12" t="s">
        <v>55</v>
      </c>
      <c r="B166" s="11" t="s">
        <v>114</v>
      </c>
      <c r="C166" s="3" t="s">
        <v>27</v>
      </c>
      <c r="D166" s="34">
        <v>1</v>
      </c>
      <c r="E166" s="34">
        <v>1</v>
      </c>
      <c r="F166" s="34">
        <v>1</v>
      </c>
      <c r="G166" s="34">
        <v>1</v>
      </c>
      <c r="H166" s="34">
        <v>1</v>
      </c>
      <c r="I166" s="34">
        <v>1</v>
      </c>
      <c r="J166" s="28"/>
      <c r="K166" s="28"/>
      <c r="L166" s="28"/>
      <c r="M166" s="28"/>
      <c r="N166" s="28"/>
      <c r="O166" s="28"/>
    </row>
    <row r="167" spans="1:15" x14ac:dyDescent="0.25">
      <c r="A167" s="12" t="s">
        <v>57</v>
      </c>
      <c r="B167" s="11" t="s">
        <v>116</v>
      </c>
      <c r="C167" s="3" t="s">
        <v>27</v>
      </c>
      <c r="D167" s="34">
        <v>1.2</v>
      </c>
      <c r="E167" s="34">
        <v>1.2</v>
      </c>
      <c r="F167" s="34">
        <v>1.1000000000000001</v>
      </c>
      <c r="G167" s="34">
        <v>1.2</v>
      </c>
      <c r="H167" s="34">
        <v>1.2</v>
      </c>
      <c r="I167" s="34">
        <v>1.1000000000000001</v>
      </c>
      <c r="J167" s="28"/>
      <c r="K167" s="28"/>
      <c r="L167" s="28"/>
      <c r="M167" s="28"/>
      <c r="N167" s="28"/>
      <c r="O167" s="28"/>
    </row>
    <row r="168" spans="1:15" x14ac:dyDescent="0.25">
      <c r="A168" s="12" t="s">
        <v>59</v>
      </c>
      <c r="B168" s="11" t="s">
        <v>118</v>
      </c>
      <c r="C168" s="3" t="s">
        <v>27</v>
      </c>
      <c r="D168" s="34">
        <v>1</v>
      </c>
      <c r="E168" s="34">
        <v>1</v>
      </c>
      <c r="F168" s="34">
        <v>0.9</v>
      </c>
      <c r="G168" s="34">
        <v>1</v>
      </c>
      <c r="H168" s="34">
        <v>1</v>
      </c>
      <c r="I168" s="34">
        <v>0.9</v>
      </c>
      <c r="J168" s="28"/>
      <c r="K168" s="28"/>
      <c r="L168" s="28"/>
      <c r="M168" s="28"/>
      <c r="N168" s="28"/>
      <c r="O168" s="28"/>
    </row>
    <row r="169" spans="1:15" x14ac:dyDescent="0.25">
      <c r="A169" s="12" t="s">
        <v>61</v>
      </c>
      <c r="B169" s="11" t="s">
        <v>120</v>
      </c>
      <c r="C169" s="3" t="s">
        <v>27</v>
      </c>
      <c r="D169" s="34">
        <v>1</v>
      </c>
      <c r="E169" s="34">
        <v>1</v>
      </c>
      <c r="F169" s="34">
        <v>0.9</v>
      </c>
      <c r="G169" s="34">
        <v>1</v>
      </c>
      <c r="H169" s="34">
        <v>1</v>
      </c>
      <c r="I169" s="34">
        <v>0.9</v>
      </c>
      <c r="J169" s="28"/>
      <c r="K169" s="28"/>
      <c r="L169" s="28"/>
      <c r="M169" s="28"/>
      <c r="N169" s="28"/>
      <c r="O169" s="28"/>
    </row>
    <row r="170" spans="1:15" x14ac:dyDescent="0.25">
      <c r="A170" s="12" t="s">
        <v>63</v>
      </c>
      <c r="B170" s="11" t="s">
        <v>122</v>
      </c>
      <c r="C170" s="3" t="s">
        <v>27</v>
      </c>
      <c r="D170" s="34">
        <v>1</v>
      </c>
      <c r="E170" s="34">
        <v>1</v>
      </c>
      <c r="F170" s="34">
        <v>0.9</v>
      </c>
      <c r="G170" s="34">
        <v>1</v>
      </c>
      <c r="H170" s="34">
        <v>1</v>
      </c>
      <c r="I170" s="34">
        <v>0.9</v>
      </c>
      <c r="J170" s="28"/>
      <c r="K170" s="28"/>
      <c r="L170" s="28"/>
      <c r="M170" s="28"/>
      <c r="N170" s="28"/>
      <c r="O170" s="28"/>
    </row>
    <row r="171" spans="1:15" x14ac:dyDescent="0.25">
      <c r="A171" s="12" t="s">
        <v>65</v>
      </c>
      <c r="B171" s="11" t="s">
        <v>124</v>
      </c>
      <c r="C171" s="3" t="s">
        <v>27</v>
      </c>
      <c r="D171" s="34">
        <v>1</v>
      </c>
      <c r="E171" s="34">
        <v>1</v>
      </c>
      <c r="F171" s="34">
        <v>0.9</v>
      </c>
      <c r="G171" s="34">
        <v>1</v>
      </c>
      <c r="H171" s="34">
        <v>1</v>
      </c>
      <c r="I171" s="34">
        <v>0.9</v>
      </c>
      <c r="J171" s="28"/>
      <c r="K171" s="28"/>
      <c r="L171" s="28"/>
      <c r="M171" s="28"/>
      <c r="N171" s="28"/>
      <c r="O171" s="28"/>
    </row>
    <row r="172" spans="1:15" x14ac:dyDescent="0.25">
      <c r="A172" s="12" t="s">
        <v>67</v>
      </c>
      <c r="B172" s="11" t="s">
        <v>126</v>
      </c>
      <c r="C172" s="3" t="s">
        <v>27</v>
      </c>
      <c r="D172" s="34">
        <v>1.2</v>
      </c>
      <c r="E172" s="34">
        <v>1.2</v>
      </c>
      <c r="F172" s="34">
        <v>1.2</v>
      </c>
      <c r="G172" s="34">
        <v>1.2</v>
      </c>
      <c r="H172" s="34">
        <v>1.2</v>
      </c>
      <c r="I172" s="34">
        <v>1.2</v>
      </c>
      <c r="J172" s="28"/>
      <c r="K172" s="28"/>
      <c r="L172" s="28"/>
      <c r="M172" s="28"/>
      <c r="N172" s="28"/>
      <c r="O172" s="28"/>
    </row>
    <row r="173" spans="1:15" x14ac:dyDescent="0.25">
      <c r="A173" s="12" t="s">
        <v>69</v>
      </c>
      <c r="B173" s="11" t="s">
        <v>128</v>
      </c>
      <c r="C173" s="3" t="s">
        <v>27</v>
      </c>
      <c r="D173" s="34">
        <v>1</v>
      </c>
      <c r="E173" s="34">
        <v>1</v>
      </c>
      <c r="F173" s="34">
        <v>0.9</v>
      </c>
      <c r="G173" s="34">
        <v>1</v>
      </c>
      <c r="H173" s="34">
        <v>1</v>
      </c>
      <c r="I173" s="34">
        <v>0.9</v>
      </c>
      <c r="J173" s="28"/>
      <c r="K173" s="28"/>
      <c r="L173" s="28"/>
      <c r="M173" s="28"/>
      <c r="N173" s="28"/>
      <c r="O173" s="28"/>
    </row>
    <row r="174" spans="1:15" x14ac:dyDescent="0.25">
      <c r="A174" s="12" t="s">
        <v>71</v>
      </c>
      <c r="B174" s="11" t="s">
        <v>130</v>
      </c>
      <c r="C174" s="3" t="s">
        <v>27</v>
      </c>
      <c r="D174" s="34">
        <v>1.2</v>
      </c>
      <c r="E174" s="34">
        <v>1.2</v>
      </c>
      <c r="F174" s="34">
        <v>1.1000000000000001</v>
      </c>
      <c r="G174" s="34">
        <v>1.2</v>
      </c>
      <c r="H174" s="34">
        <v>1.2</v>
      </c>
      <c r="I174" s="34">
        <v>1.1000000000000001</v>
      </c>
      <c r="J174" s="28"/>
      <c r="K174" s="28"/>
      <c r="L174" s="28"/>
      <c r="M174" s="28"/>
      <c r="N174" s="28"/>
      <c r="O174" s="28"/>
    </row>
    <row r="175" spans="1:15" x14ac:dyDescent="0.25">
      <c r="A175" s="12" t="s">
        <v>73</v>
      </c>
      <c r="B175" s="11" t="s">
        <v>132</v>
      </c>
      <c r="C175" s="3" t="s">
        <v>27</v>
      </c>
      <c r="D175" s="34">
        <v>1</v>
      </c>
      <c r="E175" s="34">
        <v>1</v>
      </c>
      <c r="F175" s="34">
        <v>1</v>
      </c>
      <c r="G175" s="34">
        <v>1</v>
      </c>
      <c r="H175" s="34">
        <v>1</v>
      </c>
      <c r="I175" s="34">
        <v>1</v>
      </c>
      <c r="J175" s="28"/>
      <c r="K175" s="28"/>
      <c r="L175" s="28"/>
      <c r="M175" s="28"/>
      <c r="N175" s="28"/>
      <c r="O175" s="28"/>
    </row>
    <row r="176" spans="1:15" x14ac:dyDescent="0.25">
      <c r="A176" s="12" t="s">
        <v>75</v>
      </c>
      <c r="B176" s="11" t="s">
        <v>134</v>
      </c>
      <c r="C176" s="3" t="s">
        <v>27</v>
      </c>
      <c r="D176" s="34">
        <v>1</v>
      </c>
      <c r="E176" s="34">
        <v>1</v>
      </c>
      <c r="F176" s="34">
        <v>1</v>
      </c>
      <c r="G176" s="34">
        <v>1</v>
      </c>
      <c r="H176" s="34">
        <v>1</v>
      </c>
      <c r="I176" s="34">
        <v>1</v>
      </c>
      <c r="J176" s="28"/>
      <c r="K176" s="28"/>
      <c r="L176" s="28"/>
      <c r="M176" s="28"/>
      <c r="N176" s="28"/>
      <c r="O176" s="28"/>
    </row>
    <row r="177" spans="1:15" x14ac:dyDescent="0.25">
      <c r="A177" s="12" t="s">
        <v>77</v>
      </c>
      <c r="B177" s="17" t="s">
        <v>136</v>
      </c>
      <c r="C177" s="3" t="s">
        <v>27</v>
      </c>
      <c r="D177" s="34">
        <v>1</v>
      </c>
      <c r="E177" s="34">
        <v>1</v>
      </c>
      <c r="F177" s="34">
        <v>1</v>
      </c>
      <c r="G177" s="34">
        <v>1</v>
      </c>
      <c r="H177" s="34">
        <v>1</v>
      </c>
      <c r="I177" s="34">
        <v>1</v>
      </c>
      <c r="J177" s="28"/>
      <c r="K177" s="28"/>
      <c r="L177" s="28"/>
      <c r="M177" s="28"/>
      <c r="N177" s="28"/>
      <c r="O177" s="28"/>
    </row>
    <row r="178" spans="1:15" x14ac:dyDescent="0.25">
      <c r="A178" s="12" t="s">
        <v>79</v>
      </c>
      <c r="B178" s="2" t="s">
        <v>161</v>
      </c>
      <c r="C178" s="3" t="s">
        <v>27</v>
      </c>
      <c r="D178" s="34"/>
      <c r="E178" s="34">
        <v>5.2</v>
      </c>
      <c r="F178" s="34">
        <v>5.2</v>
      </c>
      <c r="G178" s="34"/>
      <c r="H178" s="34">
        <v>5.2</v>
      </c>
      <c r="I178" s="34">
        <v>5.2</v>
      </c>
      <c r="J178" s="28"/>
      <c r="K178" s="28"/>
      <c r="L178" s="28"/>
      <c r="M178" s="28"/>
      <c r="N178" s="28"/>
      <c r="O178" s="28"/>
    </row>
    <row r="179" spans="1:15" x14ac:dyDescent="0.25">
      <c r="A179" s="64" t="s">
        <v>167</v>
      </c>
      <c r="B179" s="64"/>
      <c r="C179" s="39"/>
      <c r="D179" s="40">
        <f>SUM(D150+D153+D154+D155+D156+D157+D158+D159+D160+D161+D162+D163+D164+D165+D166+D167+D168+D169+D170+D171+D172+D173+D174+D175+D176+D177+D178)</f>
        <v>6651.4999999999991</v>
      </c>
      <c r="E179" s="40">
        <f t="shared" ref="E179:O179" si="22">SUM(E150+E153+E154+E155+E156+E157+E158+E159+E160+E161+E162+E163+E164+E165+E166+E167+E168+E169+E170+E171+E172+E173+E174+E175+E176+E177+E178)</f>
        <v>7279.7999999999984</v>
      </c>
      <c r="F179" s="40">
        <f t="shared" si="22"/>
        <v>6992.7999999999956</v>
      </c>
      <c r="G179" s="40">
        <f t="shared" si="22"/>
        <v>6219.0000000000009</v>
      </c>
      <c r="H179" s="40">
        <f t="shared" si="22"/>
        <v>6769.5999999999985</v>
      </c>
      <c r="I179" s="40">
        <f t="shared" si="22"/>
        <v>6565.0999999999967</v>
      </c>
      <c r="J179" s="40">
        <f t="shared" si="22"/>
        <v>3242.2000000000003</v>
      </c>
      <c r="K179" s="40">
        <f t="shared" si="22"/>
        <v>3504.4999999999995</v>
      </c>
      <c r="L179" s="40">
        <f t="shared" si="22"/>
        <v>3488.8</v>
      </c>
      <c r="M179" s="40">
        <f t="shared" si="22"/>
        <v>432.50000000000006</v>
      </c>
      <c r="N179" s="40">
        <f t="shared" si="22"/>
        <v>510.2</v>
      </c>
      <c r="O179" s="40">
        <f t="shared" si="22"/>
        <v>427.70000000000005</v>
      </c>
    </row>
    <row r="180" spans="1:15" s="38" customFormat="1" ht="18" customHeight="1" x14ac:dyDescent="0.25">
      <c r="A180" s="65" t="s">
        <v>168</v>
      </c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</row>
    <row r="181" spans="1:15" ht="15" customHeight="1" x14ac:dyDescent="0.25">
      <c r="A181" s="66" t="s">
        <v>19</v>
      </c>
      <c r="B181" s="2" t="s">
        <v>23</v>
      </c>
      <c r="C181" s="4"/>
      <c r="D181" s="28">
        <f>SUM(D182:D185)</f>
        <v>2065.1999999999998</v>
      </c>
      <c r="E181" s="28">
        <f t="shared" ref="E181:O181" si="23">SUM(E182:E185)</f>
        <v>2693.9</v>
      </c>
      <c r="F181" s="28">
        <f t="shared" si="23"/>
        <v>2149.6999999999998</v>
      </c>
      <c r="G181" s="28">
        <f t="shared" si="23"/>
        <v>921.9</v>
      </c>
      <c r="H181" s="28">
        <f t="shared" si="23"/>
        <v>921.19999999999993</v>
      </c>
      <c r="I181" s="28">
        <f t="shared" si="23"/>
        <v>809.19999999999993</v>
      </c>
      <c r="J181" s="28">
        <f t="shared" si="23"/>
        <v>148</v>
      </c>
      <c r="K181" s="28">
        <f t="shared" si="23"/>
        <v>155.5</v>
      </c>
      <c r="L181" s="28">
        <f t="shared" si="23"/>
        <v>152.6</v>
      </c>
      <c r="M181" s="28">
        <f t="shared" si="23"/>
        <v>1143.3</v>
      </c>
      <c r="N181" s="28">
        <f t="shared" si="23"/>
        <v>1772.7</v>
      </c>
      <c r="O181" s="28">
        <f t="shared" si="23"/>
        <v>1340.5</v>
      </c>
    </row>
    <row r="182" spans="1:15" ht="15" customHeight="1" x14ac:dyDescent="0.25">
      <c r="A182" s="67"/>
      <c r="B182" s="62"/>
      <c r="C182" s="3" t="s">
        <v>25</v>
      </c>
      <c r="D182" s="7">
        <v>298.89999999999998</v>
      </c>
      <c r="E182" s="7">
        <v>323.89999999999998</v>
      </c>
      <c r="F182" s="10">
        <v>158.6</v>
      </c>
      <c r="G182" s="7">
        <v>76.7</v>
      </c>
      <c r="H182" s="7">
        <v>76.7</v>
      </c>
      <c r="I182" s="10">
        <v>53.6</v>
      </c>
      <c r="J182" s="8">
        <v>5.3</v>
      </c>
      <c r="K182" s="8">
        <v>5.3</v>
      </c>
      <c r="L182" s="8">
        <v>2.4</v>
      </c>
      <c r="M182" s="8">
        <v>222.2</v>
      </c>
      <c r="N182" s="8">
        <v>247.2</v>
      </c>
      <c r="O182" s="7">
        <v>105</v>
      </c>
    </row>
    <row r="183" spans="1:15" ht="15" customHeight="1" x14ac:dyDescent="0.25">
      <c r="A183" s="67"/>
      <c r="B183" s="69"/>
      <c r="C183" s="3" t="s">
        <v>169</v>
      </c>
      <c r="D183" s="7">
        <v>186.9</v>
      </c>
      <c r="E183" s="7">
        <v>196.7</v>
      </c>
      <c r="F183" s="9">
        <v>196.7</v>
      </c>
      <c r="G183" s="7">
        <v>186.9</v>
      </c>
      <c r="H183" s="7">
        <v>196.7</v>
      </c>
      <c r="I183" s="9">
        <v>196.7</v>
      </c>
      <c r="J183" s="8">
        <v>142.69999999999999</v>
      </c>
      <c r="K183" s="8">
        <v>150.19999999999999</v>
      </c>
      <c r="L183" s="8">
        <v>150.19999999999999</v>
      </c>
      <c r="M183" s="7"/>
      <c r="N183" s="8"/>
      <c r="O183" s="7"/>
    </row>
    <row r="184" spans="1:15" ht="15" customHeight="1" x14ac:dyDescent="0.25">
      <c r="A184" s="67"/>
      <c r="B184" s="69"/>
      <c r="C184" s="3" t="s">
        <v>26</v>
      </c>
      <c r="D184" s="7">
        <v>1464.4</v>
      </c>
      <c r="E184" s="7">
        <v>2058.3000000000002</v>
      </c>
      <c r="F184" s="10">
        <v>1679.4</v>
      </c>
      <c r="G184" s="7">
        <v>643.29999999999995</v>
      </c>
      <c r="H184" s="7">
        <v>632.79999999999995</v>
      </c>
      <c r="I184" s="10">
        <v>543.9</v>
      </c>
      <c r="J184" s="8"/>
      <c r="K184" s="8"/>
      <c r="L184" s="8"/>
      <c r="M184" s="7">
        <v>821.1</v>
      </c>
      <c r="N184" s="7">
        <v>1425.5</v>
      </c>
      <c r="O184" s="7">
        <v>1135.5</v>
      </c>
    </row>
    <row r="185" spans="1:15" ht="15" customHeight="1" x14ac:dyDescent="0.25">
      <c r="A185" s="68"/>
      <c r="B185" s="63"/>
      <c r="C185" s="3" t="s">
        <v>27</v>
      </c>
      <c r="D185" s="7">
        <v>115</v>
      </c>
      <c r="E185" s="7">
        <v>115</v>
      </c>
      <c r="F185" s="7">
        <v>115</v>
      </c>
      <c r="G185" s="7">
        <v>15</v>
      </c>
      <c r="H185" s="7">
        <v>15</v>
      </c>
      <c r="I185" s="7">
        <v>15</v>
      </c>
      <c r="J185" s="8"/>
      <c r="K185" s="8"/>
      <c r="L185" s="8"/>
      <c r="M185" s="7">
        <v>100</v>
      </c>
      <c r="N185" s="7">
        <v>100</v>
      </c>
      <c r="O185" s="7">
        <v>100</v>
      </c>
    </row>
    <row r="186" spans="1:15" ht="15" customHeight="1" x14ac:dyDescent="0.25">
      <c r="A186" s="51" t="s">
        <v>22</v>
      </c>
      <c r="B186" s="2" t="s">
        <v>170</v>
      </c>
      <c r="C186" s="4"/>
      <c r="D186" s="28">
        <f t="shared" ref="D186:I186" si="24">SUM(D187:D188)</f>
        <v>56.3</v>
      </c>
      <c r="E186" s="28">
        <f t="shared" si="24"/>
        <v>47</v>
      </c>
      <c r="F186" s="28">
        <f t="shared" si="24"/>
        <v>34.700000000000003</v>
      </c>
      <c r="G186" s="28">
        <f t="shared" si="24"/>
        <v>38.799999999999997</v>
      </c>
      <c r="H186" s="28">
        <f t="shared" si="24"/>
        <v>41.400000000000006</v>
      </c>
      <c r="I186" s="28">
        <f t="shared" si="24"/>
        <v>31.4</v>
      </c>
      <c r="J186" s="28"/>
      <c r="K186" s="28"/>
      <c r="L186" s="28"/>
      <c r="M186" s="28">
        <f>SUM(M187:M188)</f>
        <v>17.5</v>
      </c>
      <c r="N186" s="28">
        <f>SUM(N187:N188)</f>
        <v>5.6</v>
      </c>
      <c r="O186" s="28">
        <f>SUM(O187:O188)</f>
        <v>3.3</v>
      </c>
    </row>
    <row r="187" spans="1:15" x14ac:dyDescent="0.25">
      <c r="A187" s="52"/>
      <c r="B187" s="57"/>
      <c r="C187" s="3" t="s">
        <v>169</v>
      </c>
      <c r="D187" s="7">
        <v>35.9</v>
      </c>
      <c r="E187" s="7">
        <v>30.9</v>
      </c>
      <c r="F187" s="7">
        <v>29.3</v>
      </c>
      <c r="G187" s="7">
        <v>35.9</v>
      </c>
      <c r="H187" s="7">
        <v>27.6</v>
      </c>
      <c r="I187" s="7">
        <v>26</v>
      </c>
      <c r="J187" s="12"/>
      <c r="K187" s="12"/>
      <c r="L187" s="12"/>
      <c r="M187" s="7"/>
      <c r="N187" s="7">
        <v>3.3</v>
      </c>
      <c r="O187" s="7">
        <v>3.3</v>
      </c>
    </row>
    <row r="188" spans="1:15" x14ac:dyDescent="0.25">
      <c r="A188" s="53"/>
      <c r="B188" s="58"/>
      <c r="C188" s="3" t="s">
        <v>26</v>
      </c>
      <c r="D188" s="7">
        <v>20.399999999999999</v>
      </c>
      <c r="E188" s="7">
        <v>16.100000000000001</v>
      </c>
      <c r="F188" s="9">
        <v>5.4</v>
      </c>
      <c r="G188" s="7">
        <v>2.9</v>
      </c>
      <c r="H188" s="7">
        <v>13.8</v>
      </c>
      <c r="I188" s="9">
        <v>5.4</v>
      </c>
      <c r="J188" s="12"/>
      <c r="K188" s="12"/>
      <c r="L188" s="12"/>
      <c r="M188" s="7">
        <v>17.5</v>
      </c>
      <c r="N188" s="7">
        <v>2.2999999999999998</v>
      </c>
      <c r="O188" s="19">
        <v>0</v>
      </c>
    </row>
    <row r="189" spans="1:15" ht="15" customHeight="1" x14ac:dyDescent="0.25">
      <c r="A189" s="51" t="s">
        <v>30</v>
      </c>
      <c r="B189" s="2" t="s">
        <v>171</v>
      </c>
      <c r="C189" s="4"/>
      <c r="D189" s="28">
        <f t="shared" ref="D189:I189" si="25">SUM(D190:D191)</f>
        <v>56.8</v>
      </c>
      <c r="E189" s="28">
        <f t="shared" si="25"/>
        <v>45.2</v>
      </c>
      <c r="F189" s="28">
        <f t="shared" si="25"/>
        <v>41.099999999999994</v>
      </c>
      <c r="G189" s="28">
        <f t="shared" si="25"/>
        <v>21.4</v>
      </c>
      <c r="H189" s="28">
        <f t="shared" si="25"/>
        <v>41.3</v>
      </c>
      <c r="I189" s="28">
        <f t="shared" si="25"/>
        <v>37.200000000000003</v>
      </c>
      <c r="J189" s="28"/>
      <c r="K189" s="28"/>
      <c r="L189" s="28"/>
      <c r="M189" s="28">
        <f>SUM(M190:M191)</f>
        <v>35.4</v>
      </c>
      <c r="N189" s="28">
        <f>SUM(N190:N191)</f>
        <v>3.9</v>
      </c>
      <c r="O189" s="28">
        <f>SUM(O190:O191)</f>
        <v>3.9</v>
      </c>
    </row>
    <row r="190" spans="1:15" x14ac:dyDescent="0.25">
      <c r="A190" s="52"/>
      <c r="B190" s="57"/>
      <c r="C190" s="3" t="s">
        <v>169</v>
      </c>
      <c r="D190" s="7">
        <v>16.399999999999999</v>
      </c>
      <c r="E190" s="7">
        <v>20.399999999999999</v>
      </c>
      <c r="F190" s="7">
        <v>19.899999999999999</v>
      </c>
      <c r="G190" s="7">
        <v>16.399999999999999</v>
      </c>
      <c r="H190" s="7">
        <v>20.399999999999999</v>
      </c>
      <c r="I190" s="7">
        <v>19.899999999999999</v>
      </c>
      <c r="J190" s="12"/>
      <c r="K190" s="12"/>
      <c r="L190" s="12"/>
      <c r="M190" s="7"/>
      <c r="N190" s="7"/>
      <c r="O190" s="7"/>
    </row>
    <row r="191" spans="1:15" x14ac:dyDescent="0.25">
      <c r="A191" s="53"/>
      <c r="B191" s="58"/>
      <c r="C191" s="3" t="s">
        <v>26</v>
      </c>
      <c r="D191" s="7">
        <v>40.4</v>
      </c>
      <c r="E191" s="7">
        <v>24.8</v>
      </c>
      <c r="F191" s="10">
        <v>21.2</v>
      </c>
      <c r="G191" s="7">
        <v>5</v>
      </c>
      <c r="H191" s="7">
        <v>20.9</v>
      </c>
      <c r="I191" s="10">
        <v>17.3</v>
      </c>
      <c r="J191" s="12"/>
      <c r="K191" s="12"/>
      <c r="L191" s="12"/>
      <c r="M191" s="7">
        <v>35.4</v>
      </c>
      <c r="N191" s="7">
        <v>3.9</v>
      </c>
      <c r="O191" s="7">
        <v>3.9</v>
      </c>
    </row>
    <row r="192" spans="1:15" ht="15" customHeight="1" x14ac:dyDescent="0.25">
      <c r="A192" s="51" t="s">
        <v>33</v>
      </c>
      <c r="B192" s="2" t="s">
        <v>172</v>
      </c>
      <c r="C192" s="4"/>
      <c r="D192" s="28">
        <f t="shared" ref="D192:I192" si="26">SUM(D193:D194)</f>
        <v>26.2</v>
      </c>
      <c r="E192" s="28">
        <f t="shared" si="26"/>
        <v>20.9</v>
      </c>
      <c r="F192" s="28">
        <f t="shared" si="26"/>
        <v>18.600000000000001</v>
      </c>
      <c r="G192" s="28">
        <f t="shared" si="26"/>
        <v>15.799999999999999</v>
      </c>
      <c r="H192" s="28">
        <f t="shared" si="26"/>
        <v>19</v>
      </c>
      <c r="I192" s="28">
        <f t="shared" si="26"/>
        <v>16.8</v>
      </c>
      <c r="J192" s="28"/>
      <c r="K192" s="28"/>
      <c r="L192" s="28"/>
      <c r="M192" s="28">
        <f>SUM(M193:M194)</f>
        <v>10.4</v>
      </c>
      <c r="N192" s="28">
        <f>SUM(N193:N194)</f>
        <v>1.9000000000000001</v>
      </c>
      <c r="O192" s="28">
        <f>SUM(O193:O194)</f>
        <v>1.8</v>
      </c>
    </row>
    <row r="193" spans="1:15" x14ac:dyDescent="0.25">
      <c r="A193" s="52"/>
      <c r="B193" s="57"/>
      <c r="C193" s="3" t="s">
        <v>169</v>
      </c>
      <c r="D193" s="7">
        <v>12.2</v>
      </c>
      <c r="E193" s="7">
        <v>13.5</v>
      </c>
      <c r="F193" s="7">
        <v>12.2</v>
      </c>
      <c r="G193" s="7">
        <v>12.2</v>
      </c>
      <c r="H193" s="7">
        <v>11.7</v>
      </c>
      <c r="I193" s="7">
        <v>10.4</v>
      </c>
      <c r="J193" s="12"/>
      <c r="K193" s="12"/>
      <c r="L193" s="12"/>
      <c r="M193" s="7"/>
      <c r="N193" s="7">
        <v>1.8</v>
      </c>
      <c r="O193" s="7">
        <v>1.8</v>
      </c>
    </row>
    <row r="194" spans="1:15" x14ac:dyDescent="0.25">
      <c r="A194" s="53"/>
      <c r="B194" s="58"/>
      <c r="C194" s="3" t="s">
        <v>26</v>
      </c>
      <c r="D194" s="7">
        <v>14</v>
      </c>
      <c r="E194" s="7">
        <v>7.4</v>
      </c>
      <c r="F194" s="10">
        <v>6.4</v>
      </c>
      <c r="G194" s="7">
        <v>3.6</v>
      </c>
      <c r="H194" s="7">
        <v>7.3</v>
      </c>
      <c r="I194" s="9">
        <v>6.4</v>
      </c>
      <c r="J194" s="12"/>
      <c r="K194" s="12"/>
      <c r="L194" s="12"/>
      <c r="M194" s="7">
        <v>10.4</v>
      </c>
      <c r="N194" s="7">
        <v>0.1</v>
      </c>
      <c r="O194" s="19">
        <v>0</v>
      </c>
    </row>
    <row r="195" spans="1:15" ht="15" customHeight="1" x14ac:dyDescent="0.25">
      <c r="A195" s="51" t="s">
        <v>35</v>
      </c>
      <c r="B195" s="2" t="s">
        <v>173</v>
      </c>
      <c r="C195" s="4"/>
      <c r="D195" s="28">
        <f t="shared" ref="D195:I195" si="27">SUM(D196:D197)</f>
        <v>42</v>
      </c>
      <c r="E195" s="28">
        <f t="shared" si="27"/>
        <v>47.2</v>
      </c>
      <c r="F195" s="28">
        <f t="shared" si="27"/>
        <v>46.7</v>
      </c>
      <c r="G195" s="28">
        <f t="shared" si="27"/>
        <v>20.8</v>
      </c>
      <c r="H195" s="28">
        <f t="shared" si="27"/>
        <v>43.9</v>
      </c>
      <c r="I195" s="28">
        <f t="shared" si="27"/>
        <v>43.4</v>
      </c>
      <c r="J195" s="28"/>
      <c r="K195" s="28"/>
      <c r="L195" s="28"/>
      <c r="M195" s="28">
        <f>SUM(M196:M197)</f>
        <v>21.2</v>
      </c>
      <c r="N195" s="28">
        <f>SUM(N196:N197)</f>
        <v>3.3</v>
      </c>
      <c r="O195" s="28">
        <f>SUM(O196:O197)</f>
        <v>3.3</v>
      </c>
    </row>
    <row r="196" spans="1:15" x14ac:dyDescent="0.25">
      <c r="A196" s="52"/>
      <c r="B196" s="57"/>
      <c r="C196" s="3" t="s">
        <v>169</v>
      </c>
      <c r="D196" s="7">
        <v>17</v>
      </c>
      <c r="E196" s="7">
        <v>20.5</v>
      </c>
      <c r="F196" s="7">
        <v>20.5</v>
      </c>
      <c r="G196" s="7">
        <v>17</v>
      </c>
      <c r="H196" s="7">
        <v>20.5</v>
      </c>
      <c r="I196" s="7">
        <v>20.5</v>
      </c>
      <c r="J196" s="12"/>
      <c r="K196" s="12"/>
      <c r="L196" s="12"/>
      <c r="M196" s="7"/>
      <c r="N196" s="7"/>
      <c r="O196" s="7"/>
    </row>
    <row r="197" spans="1:15" x14ac:dyDescent="0.25">
      <c r="A197" s="53"/>
      <c r="B197" s="58"/>
      <c r="C197" s="3" t="s">
        <v>26</v>
      </c>
      <c r="D197" s="7">
        <v>25</v>
      </c>
      <c r="E197" s="7">
        <v>26.7</v>
      </c>
      <c r="F197" s="10">
        <v>26.2</v>
      </c>
      <c r="G197" s="7">
        <v>3.8</v>
      </c>
      <c r="H197" s="7">
        <v>23.4</v>
      </c>
      <c r="I197" s="9">
        <v>22.9</v>
      </c>
      <c r="J197" s="12"/>
      <c r="K197" s="12"/>
      <c r="L197" s="12"/>
      <c r="M197" s="7">
        <v>21.2</v>
      </c>
      <c r="N197" s="7">
        <v>3.3</v>
      </c>
      <c r="O197" s="7">
        <v>3.3</v>
      </c>
    </row>
    <row r="198" spans="1:15" ht="15" customHeight="1" x14ac:dyDescent="0.25">
      <c r="A198" s="51" t="s">
        <v>37</v>
      </c>
      <c r="B198" s="2" t="s">
        <v>174</v>
      </c>
      <c r="C198" s="4"/>
      <c r="D198" s="28">
        <f t="shared" ref="D198:I198" si="28">SUM(D199:D200)</f>
        <v>20.3</v>
      </c>
      <c r="E198" s="28">
        <f t="shared" si="28"/>
        <v>70.8</v>
      </c>
      <c r="F198" s="28">
        <f t="shared" si="28"/>
        <v>68.900000000000006</v>
      </c>
      <c r="G198" s="28">
        <f t="shared" si="28"/>
        <v>14</v>
      </c>
      <c r="H198" s="28">
        <f t="shared" si="28"/>
        <v>26.5</v>
      </c>
      <c r="I198" s="28">
        <f t="shared" si="28"/>
        <v>26.1</v>
      </c>
      <c r="J198" s="28"/>
      <c r="K198" s="28"/>
      <c r="L198" s="28"/>
      <c r="M198" s="28">
        <f>SUM(M199:M200)</f>
        <v>6.3</v>
      </c>
      <c r="N198" s="28">
        <f>SUM(N199:N200)</f>
        <v>44.300000000000004</v>
      </c>
      <c r="O198" s="28">
        <f>SUM(O199:O200)</f>
        <v>42.800000000000004</v>
      </c>
    </row>
    <row r="199" spans="1:15" x14ac:dyDescent="0.25">
      <c r="A199" s="52"/>
      <c r="B199" s="57"/>
      <c r="C199" s="3" t="s">
        <v>169</v>
      </c>
      <c r="D199" s="7">
        <v>11.3</v>
      </c>
      <c r="E199" s="7">
        <v>9.8000000000000007</v>
      </c>
      <c r="F199" s="7">
        <v>9.6999999999999993</v>
      </c>
      <c r="G199" s="7">
        <v>11.3</v>
      </c>
      <c r="H199" s="7">
        <v>7.7</v>
      </c>
      <c r="I199" s="7">
        <v>7.6</v>
      </c>
      <c r="J199" s="12"/>
      <c r="K199" s="12"/>
      <c r="L199" s="12"/>
      <c r="M199" s="7"/>
      <c r="N199" s="7">
        <v>2.1</v>
      </c>
      <c r="O199" s="7">
        <v>2.1</v>
      </c>
    </row>
    <row r="200" spans="1:15" x14ac:dyDescent="0.25">
      <c r="A200" s="53"/>
      <c r="B200" s="58"/>
      <c r="C200" s="3" t="s">
        <v>26</v>
      </c>
      <c r="D200" s="7">
        <v>9</v>
      </c>
      <c r="E200" s="7">
        <v>61</v>
      </c>
      <c r="F200" s="10">
        <v>59.2</v>
      </c>
      <c r="G200" s="7">
        <v>2.7</v>
      </c>
      <c r="H200" s="7">
        <v>18.8</v>
      </c>
      <c r="I200" s="9">
        <v>18.5</v>
      </c>
      <c r="J200" s="12"/>
      <c r="K200" s="12"/>
      <c r="L200" s="12"/>
      <c r="M200" s="7">
        <v>6.3</v>
      </c>
      <c r="N200" s="7">
        <v>42.2</v>
      </c>
      <c r="O200" s="7">
        <v>40.700000000000003</v>
      </c>
    </row>
    <row r="201" spans="1:15" ht="15" customHeight="1" x14ac:dyDescent="0.25">
      <c r="A201" s="51" t="s">
        <v>39</v>
      </c>
      <c r="B201" s="2" t="s">
        <v>175</v>
      </c>
      <c r="C201" s="4"/>
      <c r="D201" s="28">
        <f t="shared" ref="D201:I201" si="29">SUM(D202:D203)</f>
        <v>26.5</v>
      </c>
      <c r="E201" s="28">
        <f t="shared" si="29"/>
        <v>27.299999999999997</v>
      </c>
      <c r="F201" s="28">
        <f t="shared" si="29"/>
        <v>26.299999999999997</v>
      </c>
      <c r="G201" s="28">
        <f t="shared" si="29"/>
        <v>18.100000000000001</v>
      </c>
      <c r="H201" s="28">
        <f t="shared" si="29"/>
        <v>23.799999999999997</v>
      </c>
      <c r="I201" s="28">
        <f t="shared" si="29"/>
        <v>22.799999999999997</v>
      </c>
      <c r="J201" s="28"/>
      <c r="K201" s="28"/>
      <c r="L201" s="28"/>
      <c r="M201" s="28">
        <f>SUM(M202:M203)</f>
        <v>8.4</v>
      </c>
      <c r="N201" s="28">
        <f>SUM(N202:N203)</f>
        <v>3.5</v>
      </c>
      <c r="O201" s="28">
        <f>SUM(O202:O203)</f>
        <v>3.5</v>
      </c>
    </row>
    <row r="202" spans="1:15" x14ac:dyDescent="0.25">
      <c r="A202" s="52"/>
      <c r="B202" s="57"/>
      <c r="C202" s="3" t="s">
        <v>169</v>
      </c>
      <c r="D202" s="7">
        <v>11.3</v>
      </c>
      <c r="E202" s="7">
        <v>17.7</v>
      </c>
      <c r="F202" s="7">
        <v>17.7</v>
      </c>
      <c r="G202" s="7">
        <v>11.3</v>
      </c>
      <c r="H202" s="7">
        <v>14.2</v>
      </c>
      <c r="I202" s="7">
        <v>14.2</v>
      </c>
      <c r="J202" s="12"/>
      <c r="K202" s="12"/>
      <c r="L202" s="12"/>
      <c r="M202" s="7"/>
      <c r="N202" s="7">
        <v>3.5</v>
      </c>
      <c r="O202" s="7">
        <v>3.5</v>
      </c>
    </row>
    <row r="203" spans="1:15" x14ac:dyDescent="0.25">
      <c r="A203" s="53"/>
      <c r="B203" s="58"/>
      <c r="C203" s="3" t="s">
        <v>26</v>
      </c>
      <c r="D203" s="7">
        <v>15.2</v>
      </c>
      <c r="E203" s="7">
        <v>9.6</v>
      </c>
      <c r="F203" s="10">
        <v>8.6</v>
      </c>
      <c r="G203" s="7">
        <v>6.8</v>
      </c>
      <c r="H203" s="7">
        <v>9.6</v>
      </c>
      <c r="I203" s="9">
        <v>8.6</v>
      </c>
      <c r="J203" s="12"/>
      <c r="K203" s="12"/>
      <c r="L203" s="12"/>
      <c r="M203" s="7">
        <v>8.4</v>
      </c>
      <c r="N203" s="19"/>
      <c r="O203" s="19"/>
    </row>
    <row r="204" spans="1:15" ht="15" customHeight="1" x14ac:dyDescent="0.25">
      <c r="A204" s="51" t="s">
        <v>41</v>
      </c>
      <c r="B204" s="2" t="s">
        <v>176</v>
      </c>
      <c r="C204" s="4"/>
      <c r="D204" s="28">
        <f t="shared" ref="D204:I204" si="30">SUM(D205:D206)</f>
        <v>39.5</v>
      </c>
      <c r="E204" s="28">
        <f t="shared" si="30"/>
        <v>63.6</v>
      </c>
      <c r="F204" s="28">
        <f t="shared" si="30"/>
        <v>59.4</v>
      </c>
      <c r="G204" s="28">
        <f t="shared" si="30"/>
        <v>25.7</v>
      </c>
      <c r="H204" s="28">
        <f t="shared" si="30"/>
        <v>39.5</v>
      </c>
      <c r="I204" s="28">
        <f t="shared" si="30"/>
        <v>35.299999999999997</v>
      </c>
      <c r="J204" s="28"/>
      <c r="K204" s="28"/>
      <c r="L204" s="28"/>
      <c r="M204" s="28">
        <f>SUM(M205:M206)</f>
        <v>13.8</v>
      </c>
      <c r="N204" s="28">
        <f>SUM(N205:N206)</f>
        <v>24.1</v>
      </c>
      <c r="O204" s="28">
        <f>SUM(O205:O206)</f>
        <v>24.1</v>
      </c>
    </row>
    <row r="205" spans="1:15" x14ac:dyDescent="0.25">
      <c r="A205" s="52"/>
      <c r="B205" s="57"/>
      <c r="C205" s="3" t="s">
        <v>169</v>
      </c>
      <c r="D205" s="7">
        <v>23.2</v>
      </c>
      <c r="E205" s="7">
        <v>21.9</v>
      </c>
      <c r="F205" s="7">
        <v>19.5</v>
      </c>
      <c r="G205" s="7">
        <v>23.2</v>
      </c>
      <c r="H205" s="7">
        <v>19.3</v>
      </c>
      <c r="I205" s="7">
        <v>16.899999999999999</v>
      </c>
      <c r="J205" s="12"/>
      <c r="K205" s="12"/>
      <c r="L205" s="12"/>
      <c r="M205" s="7"/>
      <c r="N205" s="7">
        <v>2.6</v>
      </c>
      <c r="O205" s="7">
        <v>2.6</v>
      </c>
    </row>
    <row r="206" spans="1:15" x14ac:dyDescent="0.25">
      <c r="A206" s="53"/>
      <c r="B206" s="58"/>
      <c r="C206" s="3" t="s">
        <v>26</v>
      </c>
      <c r="D206" s="7">
        <v>16.3</v>
      </c>
      <c r="E206" s="7">
        <v>41.7</v>
      </c>
      <c r="F206" s="10">
        <v>39.9</v>
      </c>
      <c r="G206" s="7">
        <v>2.5</v>
      </c>
      <c r="H206" s="7">
        <v>20.2</v>
      </c>
      <c r="I206" s="9">
        <v>18.399999999999999</v>
      </c>
      <c r="J206" s="12"/>
      <c r="K206" s="12"/>
      <c r="L206" s="12"/>
      <c r="M206" s="7">
        <v>13.8</v>
      </c>
      <c r="N206" s="7">
        <v>21.5</v>
      </c>
      <c r="O206" s="7">
        <v>21.5</v>
      </c>
    </row>
    <row r="207" spans="1:15" ht="15" customHeight="1" x14ac:dyDescent="0.25">
      <c r="A207" s="51" t="s">
        <v>43</v>
      </c>
      <c r="B207" s="2" t="s">
        <v>177</v>
      </c>
      <c r="C207" s="4"/>
      <c r="D207" s="28">
        <f t="shared" ref="D207:I207" si="31">SUM(D208:D209)</f>
        <v>21</v>
      </c>
      <c r="E207" s="28">
        <f t="shared" si="31"/>
        <v>27</v>
      </c>
      <c r="F207" s="28">
        <f t="shared" si="31"/>
        <v>20.200000000000003</v>
      </c>
      <c r="G207" s="28">
        <f t="shared" si="31"/>
        <v>9</v>
      </c>
      <c r="H207" s="28">
        <f t="shared" si="31"/>
        <v>25.299999999999997</v>
      </c>
      <c r="I207" s="28">
        <f t="shared" si="31"/>
        <v>19.3</v>
      </c>
      <c r="J207" s="28"/>
      <c r="K207" s="28"/>
      <c r="L207" s="28"/>
      <c r="M207" s="28">
        <f>SUM(M208:M209)</f>
        <v>12</v>
      </c>
      <c r="N207" s="28">
        <f>SUM(N208:N209)</f>
        <v>1.7</v>
      </c>
      <c r="O207" s="28">
        <f>SUM(O208:O209)</f>
        <v>0.9</v>
      </c>
    </row>
    <row r="208" spans="1:15" x14ac:dyDescent="0.25">
      <c r="A208" s="52"/>
      <c r="B208" s="57"/>
      <c r="C208" s="3" t="s">
        <v>169</v>
      </c>
      <c r="D208" s="7">
        <v>4.8</v>
      </c>
      <c r="E208" s="7">
        <v>7.4</v>
      </c>
      <c r="F208" s="7">
        <v>6.9</v>
      </c>
      <c r="G208" s="7">
        <v>4.8</v>
      </c>
      <c r="H208" s="7">
        <v>7.4</v>
      </c>
      <c r="I208" s="7">
        <v>6.9</v>
      </c>
      <c r="J208" s="12"/>
      <c r="K208" s="12"/>
      <c r="L208" s="12"/>
      <c r="M208" s="7"/>
      <c r="N208" s="7"/>
      <c r="O208" s="7"/>
    </row>
    <row r="209" spans="1:15" x14ac:dyDescent="0.25">
      <c r="A209" s="53"/>
      <c r="B209" s="58"/>
      <c r="C209" s="3" t="s">
        <v>26</v>
      </c>
      <c r="D209" s="7">
        <v>16.2</v>
      </c>
      <c r="E209" s="7">
        <v>19.600000000000001</v>
      </c>
      <c r="F209" s="10">
        <v>13.3</v>
      </c>
      <c r="G209" s="7">
        <v>4.2</v>
      </c>
      <c r="H209" s="7">
        <v>17.899999999999999</v>
      </c>
      <c r="I209" s="9">
        <v>12.4</v>
      </c>
      <c r="J209" s="12"/>
      <c r="K209" s="12"/>
      <c r="L209" s="12"/>
      <c r="M209" s="7">
        <v>12</v>
      </c>
      <c r="N209" s="7">
        <v>1.7</v>
      </c>
      <c r="O209" s="7">
        <v>0.9</v>
      </c>
    </row>
    <row r="210" spans="1:15" ht="15" customHeight="1" x14ac:dyDescent="0.25">
      <c r="A210" s="51" t="s">
        <v>45</v>
      </c>
      <c r="B210" s="2" t="s">
        <v>178</v>
      </c>
      <c r="C210" s="4"/>
      <c r="D210" s="28">
        <f t="shared" ref="D210:I210" si="32">SUM(D211:D213)</f>
        <v>49.8</v>
      </c>
      <c r="E210" s="28">
        <f t="shared" si="32"/>
        <v>70.3</v>
      </c>
      <c r="F210" s="28">
        <f t="shared" si="32"/>
        <v>68.099999999999994</v>
      </c>
      <c r="G210" s="28">
        <f t="shared" si="32"/>
        <v>24.6</v>
      </c>
      <c r="H210" s="28">
        <f t="shared" si="32"/>
        <v>44.5</v>
      </c>
      <c r="I210" s="28">
        <f t="shared" si="32"/>
        <v>42.3</v>
      </c>
      <c r="J210" s="28"/>
      <c r="K210" s="28"/>
      <c r="L210" s="28"/>
      <c r="M210" s="28">
        <f>SUM(M211:M213)</f>
        <v>25.2</v>
      </c>
      <c r="N210" s="28">
        <f>SUM(N211:N213)</f>
        <v>25.8</v>
      </c>
      <c r="O210" s="28">
        <f>SUM(O211:O213)</f>
        <v>25.8</v>
      </c>
    </row>
    <row r="211" spans="1:15" ht="15" customHeight="1" x14ac:dyDescent="0.25">
      <c r="A211" s="52"/>
      <c r="B211" s="57"/>
      <c r="C211" s="3" t="s">
        <v>25</v>
      </c>
      <c r="D211" s="7">
        <v>1.3</v>
      </c>
      <c r="E211" s="7">
        <v>1.3</v>
      </c>
      <c r="F211" s="7">
        <v>1.3</v>
      </c>
      <c r="G211" s="7">
        <v>1.3</v>
      </c>
      <c r="H211" s="7">
        <v>1.3</v>
      </c>
      <c r="I211" s="7">
        <v>1.3</v>
      </c>
      <c r="J211" s="8"/>
      <c r="K211" s="8"/>
      <c r="L211" s="8"/>
      <c r="M211" s="7"/>
      <c r="N211" s="7"/>
      <c r="O211" s="7"/>
    </row>
    <row r="212" spans="1:15" x14ac:dyDescent="0.25">
      <c r="A212" s="52"/>
      <c r="B212" s="70"/>
      <c r="C212" s="3" t="s">
        <v>169</v>
      </c>
      <c r="D212" s="7">
        <v>17.100000000000001</v>
      </c>
      <c r="E212" s="7">
        <v>21.4</v>
      </c>
      <c r="F212" s="7">
        <v>21.3</v>
      </c>
      <c r="G212" s="7">
        <v>17.100000000000001</v>
      </c>
      <c r="H212" s="7">
        <v>21.4</v>
      </c>
      <c r="I212" s="7">
        <v>21.3</v>
      </c>
      <c r="J212" s="12"/>
      <c r="K212" s="12"/>
      <c r="L212" s="12"/>
      <c r="M212" s="7"/>
      <c r="N212" s="7"/>
      <c r="O212" s="7"/>
    </row>
    <row r="213" spans="1:15" x14ac:dyDescent="0.25">
      <c r="A213" s="53"/>
      <c r="B213" s="58"/>
      <c r="C213" s="3" t="s">
        <v>26</v>
      </c>
      <c r="D213" s="7">
        <v>31.4</v>
      </c>
      <c r="E213" s="7">
        <v>47.6</v>
      </c>
      <c r="F213" s="10">
        <v>45.5</v>
      </c>
      <c r="G213" s="7">
        <v>6.2</v>
      </c>
      <c r="H213" s="7">
        <v>21.8</v>
      </c>
      <c r="I213" s="10">
        <v>19.7</v>
      </c>
      <c r="J213" s="12"/>
      <c r="K213" s="12"/>
      <c r="L213" s="12"/>
      <c r="M213" s="7">
        <v>25.2</v>
      </c>
      <c r="N213" s="7">
        <v>25.8</v>
      </c>
      <c r="O213" s="7">
        <v>25.8</v>
      </c>
    </row>
    <row r="214" spans="1:15" ht="15" customHeight="1" x14ac:dyDescent="0.25">
      <c r="A214" s="51" t="s">
        <v>47</v>
      </c>
      <c r="B214" s="2" t="s">
        <v>179</v>
      </c>
      <c r="C214" s="4"/>
      <c r="D214" s="28">
        <f t="shared" ref="D214:I214" si="33">SUM(D215:D216)</f>
        <v>41.7</v>
      </c>
      <c r="E214" s="28">
        <f t="shared" si="33"/>
        <v>29.5</v>
      </c>
      <c r="F214" s="28">
        <f t="shared" si="33"/>
        <v>14.5</v>
      </c>
      <c r="G214" s="28">
        <f t="shared" si="33"/>
        <v>18.600000000000001</v>
      </c>
      <c r="H214" s="28">
        <f t="shared" si="33"/>
        <v>16.100000000000001</v>
      </c>
      <c r="I214" s="28">
        <f t="shared" si="33"/>
        <v>14.5</v>
      </c>
      <c r="J214" s="28"/>
      <c r="K214" s="28"/>
      <c r="L214" s="28"/>
      <c r="M214" s="28">
        <f>SUM(M215:M216)</f>
        <v>23.1</v>
      </c>
      <c r="N214" s="28">
        <f>SUM(N215:N216)</f>
        <v>13.4</v>
      </c>
      <c r="O214" s="31">
        <f>SUM(O215:O216)</f>
        <v>0</v>
      </c>
    </row>
    <row r="215" spans="1:15" x14ac:dyDescent="0.25">
      <c r="A215" s="52"/>
      <c r="B215" s="57"/>
      <c r="C215" s="3" t="s">
        <v>169</v>
      </c>
      <c r="D215" s="7">
        <v>13.5</v>
      </c>
      <c r="E215" s="7">
        <v>13.5</v>
      </c>
      <c r="F215" s="7">
        <v>12.9</v>
      </c>
      <c r="G215" s="7">
        <v>13.5</v>
      </c>
      <c r="H215" s="7">
        <v>13.5</v>
      </c>
      <c r="I215" s="7">
        <v>12.9</v>
      </c>
      <c r="J215" s="12"/>
      <c r="K215" s="12"/>
      <c r="L215" s="12"/>
      <c r="M215" s="7"/>
      <c r="N215" s="7"/>
      <c r="O215" s="7"/>
    </row>
    <row r="216" spans="1:15" x14ac:dyDescent="0.25">
      <c r="A216" s="53"/>
      <c r="B216" s="58"/>
      <c r="C216" s="3" t="s">
        <v>26</v>
      </c>
      <c r="D216" s="7">
        <v>28.2</v>
      </c>
      <c r="E216" s="7">
        <v>16</v>
      </c>
      <c r="F216" s="10">
        <v>1.6</v>
      </c>
      <c r="G216" s="7">
        <v>5.0999999999999996</v>
      </c>
      <c r="H216" s="7">
        <v>2.6</v>
      </c>
      <c r="I216" s="9">
        <v>1.6</v>
      </c>
      <c r="J216" s="12"/>
      <c r="K216" s="12"/>
      <c r="L216" s="12"/>
      <c r="M216" s="7">
        <v>23.1</v>
      </c>
      <c r="N216" s="7">
        <v>13.4</v>
      </c>
      <c r="O216" s="19">
        <v>0</v>
      </c>
    </row>
    <row r="217" spans="1:15" ht="15" customHeight="1" x14ac:dyDescent="0.25">
      <c r="A217" s="51" t="s">
        <v>49</v>
      </c>
      <c r="B217" s="2" t="s">
        <v>180</v>
      </c>
      <c r="C217" s="4"/>
      <c r="D217" s="28">
        <f t="shared" ref="D217:I217" si="34">SUM(D218:D219)</f>
        <v>29</v>
      </c>
      <c r="E217" s="28">
        <f t="shared" si="34"/>
        <v>76.2</v>
      </c>
      <c r="F217" s="28">
        <f t="shared" si="34"/>
        <v>73.599999999999994</v>
      </c>
      <c r="G217" s="28">
        <f t="shared" si="34"/>
        <v>19.7</v>
      </c>
      <c r="H217" s="28">
        <f t="shared" si="34"/>
        <v>37.799999999999997</v>
      </c>
      <c r="I217" s="28">
        <f t="shared" si="34"/>
        <v>36.5</v>
      </c>
      <c r="J217" s="28"/>
      <c r="K217" s="28"/>
      <c r="L217" s="28"/>
      <c r="M217" s="28">
        <f>SUM(M218:M219)</f>
        <v>9.3000000000000007</v>
      </c>
      <c r="N217" s="28">
        <f>SUM(N218:N219)</f>
        <v>38.4</v>
      </c>
      <c r="O217" s="28">
        <f>SUM(O218:O219)</f>
        <v>37.1</v>
      </c>
    </row>
    <row r="218" spans="1:15" x14ac:dyDescent="0.25">
      <c r="A218" s="52"/>
      <c r="B218" s="57"/>
      <c r="C218" s="3" t="s">
        <v>169</v>
      </c>
      <c r="D218" s="7">
        <v>15.4</v>
      </c>
      <c r="E218" s="7">
        <v>14.3</v>
      </c>
      <c r="F218" s="7">
        <v>14.3</v>
      </c>
      <c r="G218" s="7">
        <v>15.4</v>
      </c>
      <c r="H218" s="7">
        <v>11.8</v>
      </c>
      <c r="I218" s="7">
        <v>11.8</v>
      </c>
      <c r="J218" s="12"/>
      <c r="K218" s="12"/>
      <c r="L218" s="12"/>
      <c r="M218" s="7"/>
      <c r="N218" s="7">
        <v>2.5</v>
      </c>
      <c r="O218" s="7">
        <v>2.5</v>
      </c>
    </row>
    <row r="219" spans="1:15" x14ac:dyDescent="0.25">
      <c r="A219" s="53"/>
      <c r="B219" s="58"/>
      <c r="C219" s="3" t="s">
        <v>26</v>
      </c>
      <c r="D219" s="7">
        <v>13.6</v>
      </c>
      <c r="E219" s="7">
        <v>61.9</v>
      </c>
      <c r="F219" s="10">
        <v>59.3</v>
      </c>
      <c r="G219" s="7">
        <v>4.3</v>
      </c>
      <c r="H219" s="7">
        <v>26</v>
      </c>
      <c r="I219" s="10">
        <v>24.7</v>
      </c>
      <c r="J219" s="12"/>
      <c r="K219" s="12"/>
      <c r="L219" s="12"/>
      <c r="M219" s="7">
        <v>9.3000000000000007</v>
      </c>
      <c r="N219" s="7">
        <v>35.9</v>
      </c>
      <c r="O219" s="7">
        <v>34.6</v>
      </c>
    </row>
    <row r="220" spans="1:15" ht="15" customHeight="1" x14ac:dyDescent="0.25">
      <c r="A220" s="51" t="s">
        <v>51</v>
      </c>
      <c r="B220" s="2" t="s">
        <v>181</v>
      </c>
      <c r="C220" s="4"/>
      <c r="D220" s="28">
        <f t="shared" ref="D220:I220" si="35">SUM(D221:D222)</f>
        <v>21.6</v>
      </c>
      <c r="E220" s="28">
        <f t="shared" si="35"/>
        <v>21.9</v>
      </c>
      <c r="F220" s="28">
        <f t="shared" si="35"/>
        <v>19.5</v>
      </c>
      <c r="G220" s="28">
        <f t="shared" si="35"/>
        <v>15.9</v>
      </c>
      <c r="H220" s="28">
        <f t="shared" si="35"/>
        <v>15.5</v>
      </c>
      <c r="I220" s="28">
        <f t="shared" si="35"/>
        <v>13.1</v>
      </c>
      <c r="J220" s="28"/>
      <c r="K220" s="28"/>
      <c r="L220" s="28"/>
      <c r="M220" s="28">
        <f>SUM(M221:M222)</f>
        <v>5.7</v>
      </c>
      <c r="N220" s="28">
        <f>SUM(N221:N222)</f>
        <v>6.4</v>
      </c>
      <c r="O220" s="28">
        <f>SUM(O221:O222)</f>
        <v>6.4</v>
      </c>
    </row>
    <row r="221" spans="1:15" x14ac:dyDescent="0.25">
      <c r="A221" s="52"/>
      <c r="B221" s="57"/>
      <c r="C221" s="3" t="s">
        <v>169</v>
      </c>
      <c r="D221" s="7">
        <v>10.8</v>
      </c>
      <c r="E221" s="7">
        <v>10.8</v>
      </c>
      <c r="F221" s="7">
        <v>10.7</v>
      </c>
      <c r="G221" s="7">
        <v>10.8</v>
      </c>
      <c r="H221" s="7">
        <v>9.1</v>
      </c>
      <c r="I221" s="7">
        <v>9</v>
      </c>
      <c r="J221" s="12"/>
      <c r="K221" s="12"/>
      <c r="L221" s="12"/>
      <c r="M221" s="7"/>
      <c r="N221" s="7">
        <v>1.7</v>
      </c>
      <c r="O221" s="7">
        <v>1.7</v>
      </c>
    </row>
    <row r="222" spans="1:15" x14ac:dyDescent="0.25">
      <c r="A222" s="53"/>
      <c r="B222" s="58"/>
      <c r="C222" s="3" t="s">
        <v>26</v>
      </c>
      <c r="D222" s="7">
        <v>10.8</v>
      </c>
      <c r="E222" s="7">
        <v>11.1</v>
      </c>
      <c r="F222" s="10">
        <v>8.8000000000000007</v>
      </c>
      <c r="G222" s="7">
        <v>5.0999999999999996</v>
      </c>
      <c r="H222" s="7">
        <v>6.4</v>
      </c>
      <c r="I222" s="10">
        <v>4.0999999999999996</v>
      </c>
      <c r="J222" s="12"/>
      <c r="K222" s="12"/>
      <c r="L222" s="12"/>
      <c r="M222" s="7">
        <v>5.7</v>
      </c>
      <c r="N222" s="7">
        <v>4.7</v>
      </c>
      <c r="O222" s="7">
        <v>4.7</v>
      </c>
    </row>
    <row r="223" spans="1:15" x14ac:dyDescent="0.25">
      <c r="A223" s="12" t="s">
        <v>53</v>
      </c>
      <c r="B223" s="2" t="s">
        <v>84</v>
      </c>
      <c r="C223" s="3" t="s">
        <v>25</v>
      </c>
      <c r="D223" s="28"/>
      <c r="E223" s="28">
        <v>2</v>
      </c>
      <c r="F223" s="28">
        <v>2</v>
      </c>
      <c r="G223" s="13"/>
      <c r="H223" s="13"/>
      <c r="I223" s="13"/>
      <c r="J223" s="13"/>
      <c r="K223" s="13"/>
      <c r="L223" s="13"/>
      <c r="M223" s="28"/>
      <c r="N223" s="28">
        <v>2</v>
      </c>
      <c r="O223" s="28">
        <v>2</v>
      </c>
    </row>
    <row r="224" spans="1:15" s="20" customFormat="1" x14ac:dyDescent="0.25">
      <c r="A224" s="64" t="s">
        <v>182</v>
      </c>
      <c r="B224" s="64"/>
      <c r="C224" s="39"/>
      <c r="D224" s="40">
        <f>SUM(D181+D186+D189+D192+D195+D198+D201+D204+D207+D210+D214+D217+D220+D223)</f>
        <v>2495.9</v>
      </c>
      <c r="E224" s="40">
        <f t="shared" ref="E224:O224" si="36">SUM(E181+E186+E189+E192+E195+E198+E201+E204+E207+E210+E214+E217+E220+E223)</f>
        <v>3242.8</v>
      </c>
      <c r="F224" s="40">
        <f t="shared" si="36"/>
        <v>2643.2999999999993</v>
      </c>
      <c r="G224" s="40">
        <f t="shared" si="36"/>
        <v>1164.2999999999997</v>
      </c>
      <c r="H224" s="40">
        <f t="shared" si="36"/>
        <v>1295.7999999999997</v>
      </c>
      <c r="I224" s="40">
        <f t="shared" si="36"/>
        <v>1147.8999999999996</v>
      </c>
      <c r="J224" s="40">
        <f t="shared" si="36"/>
        <v>148</v>
      </c>
      <c r="K224" s="40">
        <f t="shared" si="36"/>
        <v>155.5</v>
      </c>
      <c r="L224" s="40">
        <f t="shared" si="36"/>
        <v>152.6</v>
      </c>
      <c r="M224" s="40">
        <f t="shared" si="36"/>
        <v>1331.6000000000001</v>
      </c>
      <c r="N224" s="40">
        <f t="shared" si="36"/>
        <v>1947.0000000000002</v>
      </c>
      <c r="O224" s="40">
        <f t="shared" si="36"/>
        <v>1495.3999999999999</v>
      </c>
    </row>
    <row r="225" spans="1:15" s="38" customFormat="1" ht="18" customHeight="1" x14ac:dyDescent="0.25">
      <c r="A225" s="65" t="s">
        <v>183</v>
      </c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</row>
    <row r="226" spans="1:15" ht="15" customHeight="1" x14ac:dyDescent="0.25">
      <c r="A226" s="66" t="s">
        <v>19</v>
      </c>
      <c r="B226" s="2" t="s">
        <v>23</v>
      </c>
      <c r="C226" s="4"/>
      <c r="D226" s="28">
        <f>SUM(D228:D229)</f>
        <v>10983.4</v>
      </c>
      <c r="E226" s="28">
        <f t="shared" ref="E226:J226" si="37">SUM(E227:E229)</f>
        <v>10155.5</v>
      </c>
      <c r="F226" s="28">
        <f t="shared" si="37"/>
        <v>8115.5999999999995</v>
      </c>
      <c r="G226" s="28">
        <f t="shared" si="37"/>
        <v>10927</v>
      </c>
      <c r="H226" s="28">
        <f t="shared" si="37"/>
        <v>10101</v>
      </c>
      <c r="I226" s="28">
        <f t="shared" si="37"/>
        <v>8109.5</v>
      </c>
      <c r="J226" s="28">
        <f t="shared" si="37"/>
        <v>559.5</v>
      </c>
      <c r="K226" s="28">
        <f>SUM(K228:K229)</f>
        <v>572.9</v>
      </c>
      <c r="L226" s="28">
        <f>SUM(L228:L229)</f>
        <v>561.5</v>
      </c>
      <c r="M226" s="28">
        <f>SUM(M228:M229)</f>
        <v>56.4</v>
      </c>
      <c r="N226" s="28">
        <f>SUM(N228:N229)</f>
        <v>54.5</v>
      </c>
      <c r="O226" s="28">
        <f>SUM(O228:O229)</f>
        <v>6.1</v>
      </c>
    </row>
    <row r="227" spans="1:15" ht="15" customHeight="1" x14ac:dyDescent="0.25">
      <c r="A227" s="67"/>
      <c r="B227" s="62"/>
      <c r="C227" s="3" t="s">
        <v>25</v>
      </c>
      <c r="D227" s="28"/>
      <c r="E227" s="7">
        <v>20</v>
      </c>
      <c r="F227" s="7">
        <v>20</v>
      </c>
      <c r="G227" s="28"/>
      <c r="H227" s="7">
        <v>20</v>
      </c>
      <c r="I227" s="7">
        <v>20</v>
      </c>
      <c r="J227" s="28"/>
      <c r="K227" s="28"/>
      <c r="L227" s="28"/>
      <c r="M227" s="28"/>
      <c r="N227" s="28"/>
      <c r="O227" s="28"/>
    </row>
    <row r="228" spans="1:15" ht="15" customHeight="1" x14ac:dyDescent="0.25">
      <c r="A228" s="67"/>
      <c r="B228" s="69"/>
      <c r="C228" s="3" t="s">
        <v>26</v>
      </c>
      <c r="D228" s="7">
        <v>280</v>
      </c>
      <c r="E228" s="7">
        <v>280</v>
      </c>
      <c r="F228" s="10">
        <v>258.7</v>
      </c>
      <c r="G228" s="7">
        <v>280</v>
      </c>
      <c r="H228" s="7">
        <v>280</v>
      </c>
      <c r="I228" s="10">
        <v>258.7</v>
      </c>
      <c r="J228" s="8"/>
      <c r="K228" s="8"/>
      <c r="L228" s="8"/>
      <c r="M228" s="8"/>
      <c r="N228" s="8"/>
      <c r="O228" s="7"/>
    </row>
    <row r="229" spans="1:15" ht="15" customHeight="1" x14ac:dyDescent="0.25">
      <c r="A229" s="68"/>
      <c r="B229" s="63"/>
      <c r="C229" s="3" t="s">
        <v>29</v>
      </c>
      <c r="D229" s="8">
        <v>10703.4</v>
      </c>
      <c r="E229" s="7">
        <v>9855.5</v>
      </c>
      <c r="F229" s="10">
        <v>7836.9</v>
      </c>
      <c r="G229" s="7">
        <v>10647</v>
      </c>
      <c r="H229" s="7">
        <v>9801</v>
      </c>
      <c r="I229" s="10">
        <v>7830.8</v>
      </c>
      <c r="J229" s="7">
        <v>559.5</v>
      </c>
      <c r="K229" s="8">
        <v>572.9</v>
      </c>
      <c r="L229" s="8">
        <v>561.5</v>
      </c>
      <c r="M229" s="7">
        <v>56.4</v>
      </c>
      <c r="N229" s="7">
        <v>54.5</v>
      </c>
      <c r="O229" s="7">
        <v>6.1</v>
      </c>
    </row>
    <row r="230" spans="1:15" x14ac:dyDescent="0.25">
      <c r="A230" s="12" t="s">
        <v>22</v>
      </c>
      <c r="B230" s="2" t="s">
        <v>112</v>
      </c>
      <c r="C230" s="3" t="s">
        <v>29</v>
      </c>
      <c r="D230" s="28">
        <v>1641.3</v>
      </c>
      <c r="E230" s="28">
        <v>1792</v>
      </c>
      <c r="F230" s="28">
        <v>1695</v>
      </c>
      <c r="G230" s="28">
        <v>1638.9</v>
      </c>
      <c r="H230" s="28">
        <v>1789.6</v>
      </c>
      <c r="I230" s="28">
        <v>1692.6</v>
      </c>
      <c r="J230" s="28">
        <v>871.4</v>
      </c>
      <c r="K230" s="28">
        <v>968.2</v>
      </c>
      <c r="L230" s="28">
        <v>916</v>
      </c>
      <c r="M230" s="28">
        <v>2.4</v>
      </c>
      <c r="N230" s="28">
        <v>2.4</v>
      </c>
      <c r="O230" s="28">
        <v>2.4</v>
      </c>
    </row>
    <row r="231" spans="1:15" x14ac:dyDescent="0.25">
      <c r="A231" s="12" t="s">
        <v>30</v>
      </c>
      <c r="B231" s="2" t="s">
        <v>184</v>
      </c>
      <c r="C231" s="3" t="s">
        <v>29</v>
      </c>
      <c r="D231" s="28">
        <v>1131.4000000000001</v>
      </c>
      <c r="E231" s="28">
        <v>1204.4000000000001</v>
      </c>
      <c r="F231" s="28">
        <v>1201.3</v>
      </c>
      <c r="G231" s="28">
        <v>1131.4000000000001</v>
      </c>
      <c r="H231" s="28">
        <v>1138.4000000000001</v>
      </c>
      <c r="I231" s="28">
        <v>1135.3</v>
      </c>
      <c r="J231" s="28">
        <v>699.1</v>
      </c>
      <c r="K231" s="28">
        <v>707.4</v>
      </c>
      <c r="L231" s="28">
        <v>707.4</v>
      </c>
      <c r="M231" s="13"/>
      <c r="N231" s="28">
        <v>66</v>
      </c>
      <c r="O231" s="28">
        <v>66</v>
      </c>
    </row>
    <row r="232" spans="1:15" x14ac:dyDescent="0.25">
      <c r="A232" s="12" t="s">
        <v>33</v>
      </c>
      <c r="B232" s="11" t="s">
        <v>114</v>
      </c>
      <c r="C232" s="3" t="s">
        <v>29</v>
      </c>
      <c r="D232" s="34">
        <v>9.5</v>
      </c>
      <c r="E232" s="34">
        <v>15.5</v>
      </c>
      <c r="F232" s="34">
        <v>13.8</v>
      </c>
      <c r="G232" s="34">
        <v>9.5</v>
      </c>
      <c r="H232" s="34">
        <v>15.5</v>
      </c>
      <c r="I232" s="34">
        <v>13.8</v>
      </c>
      <c r="J232" s="28"/>
      <c r="K232" s="28"/>
      <c r="L232" s="28"/>
      <c r="M232" s="28"/>
      <c r="N232" s="28"/>
      <c r="O232" s="28"/>
    </row>
    <row r="233" spans="1:15" x14ac:dyDescent="0.25">
      <c r="A233" s="12" t="s">
        <v>35</v>
      </c>
      <c r="B233" s="11" t="s">
        <v>116</v>
      </c>
      <c r="C233" s="3" t="s">
        <v>29</v>
      </c>
      <c r="D233" s="34">
        <v>15.8</v>
      </c>
      <c r="E233" s="34">
        <v>18.7</v>
      </c>
      <c r="F233" s="34">
        <v>18.600000000000001</v>
      </c>
      <c r="G233" s="34">
        <v>15.8</v>
      </c>
      <c r="H233" s="34">
        <v>18.7</v>
      </c>
      <c r="I233" s="34">
        <v>18.600000000000001</v>
      </c>
      <c r="J233" s="28"/>
      <c r="K233" s="28"/>
      <c r="L233" s="28"/>
      <c r="M233" s="28"/>
      <c r="N233" s="28"/>
      <c r="O233" s="28"/>
    </row>
    <row r="234" spans="1:15" x14ac:dyDescent="0.25">
      <c r="A234" s="12" t="s">
        <v>37</v>
      </c>
      <c r="B234" s="11" t="s">
        <v>118</v>
      </c>
      <c r="C234" s="3" t="s">
        <v>29</v>
      </c>
      <c r="D234" s="34">
        <v>8.8000000000000007</v>
      </c>
      <c r="E234" s="34">
        <v>14.2</v>
      </c>
      <c r="F234" s="34">
        <v>14.1</v>
      </c>
      <c r="G234" s="34">
        <v>8.8000000000000007</v>
      </c>
      <c r="H234" s="34">
        <v>14.2</v>
      </c>
      <c r="I234" s="34">
        <v>14.1</v>
      </c>
      <c r="J234" s="28"/>
      <c r="K234" s="28"/>
      <c r="L234" s="28"/>
      <c r="M234" s="28"/>
      <c r="N234" s="28"/>
      <c r="O234" s="28"/>
    </row>
    <row r="235" spans="1:15" x14ac:dyDescent="0.25">
      <c r="A235" s="12" t="s">
        <v>39</v>
      </c>
      <c r="B235" s="11" t="s">
        <v>120</v>
      </c>
      <c r="C235" s="3" t="s">
        <v>29</v>
      </c>
      <c r="D235" s="34">
        <v>6.7</v>
      </c>
      <c r="E235" s="34">
        <v>12.9</v>
      </c>
      <c r="F235" s="34">
        <v>12.8</v>
      </c>
      <c r="G235" s="34">
        <v>6.7</v>
      </c>
      <c r="H235" s="34">
        <v>12.9</v>
      </c>
      <c r="I235" s="34">
        <v>12.8</v>
      </c>
      <c r="J235" s="28"/>
      <c r="K235" s="28"/>
      <c r="L235" s="28"/>
      <c r="M235" s="28"/>
      <c r="N235" s="28"/>
      <c r="O235" s="28"/>
    </row>
    <row r="236" spans="1:15" x14ac:dyDescent="0.25">
      <c r="A236" s="12" t="s">
        <v>41</v>
      </c>
      <c r="B236" s="11" t="s">
        <v>122</v>
      </c>
      <c r="C236" s="3" t="s">
        <v>29</v>
      </c>
      <c r="D236" s="34">
        <v>9.1999999999999993</v>
      </c>
      <c r="E236" s="34">
        <v>16.7</v>
      </c>
      <c r="F236" s="34">
        <v>16.600000000000001</v>
      </c>
      <c r="G236" s="34">
        <v>9.1999999999999993</v>
      </c>
      <c r="H236" s="34">
        <v>16.7</v>
      </c>
      <c r="I236" s="34">
        <v>16.600000000000001</v>
      </c>
      <c r="J236" s="28"/>
      <c r="K236" s="28"/>
      <c r="L236" s="28"/>
      <c r="M236" s="28"/>
      <c r="N236" s="28"/>
      <c r="O236" s="28"/>
    </row>
    <row r="237" spans="1:15" x14ac:dyDescent="0.25">
      <c r="A237" s="12" t="s">
        <v>43</v>
      </c>
      <c r="B237" s="11" t="s">
        <v>124</v>
      </c>
      <c r="C237" s="3" t="s">
        <v>29</v>
      </c>
      <c r="D237" s="34">
        <v>13</v>
      </c>
      <c r="E237" s="34">
        <v>16.2</v>
      </c>
      <c r="F237" s="34">
        <v>16.2</v>
      </c>
      <c r="G237" s="34">
        <v>13</v>
      </c>
      <c r="H237" s="34">
        <v>16.2</v>
      </c>
      <c r="I237" s="34">
        <v>16.2</v>
      </c>
      <c r="J237" s="28"/>
      <c r="K237" s="28"/>
      <c r="L237" s="28"/>
      <c r="M237" s="28"/>
      <c r="N237" s="28"/>
      <c r="O237" s="28"/>
    </row>
    <row r="238" spans="1:15" x14ac:dyDescent="0.25">
      <c r="A238" s="12" t="s">
        <v>45</v>
      </c>
      <c r="B238" s="11" t="s">
        <v>126</v>
      </c>
      <c r="C238" s="3" t="s">
        <v>29</v>
      </c>
      <c r="D238" s="34">
        <v>10.5</v>
      </c>
      <c r="E238" s="34">
        <v>10.5</v>
      </c>
      <c r="F238" s="34">
        <v>10.3</v>
      </c>
      <c r="G238" s="34">
        <v>10.5</v>
      </c>
      <c r="H238" s="34">
        <v>10.5</v>
      </c>
      <c r="I238" s="34">
        <v>10.3</v>
      </c>
      <c r="J238" s="28"/>
      <c r="K238" s="28"/>
      <c r="L238" s="28"/>
      <c r="M238" s="28"/>
      <c r="N238" s="28"/>
      <c r="O238" s="28"/>
    </row>
    <row r="239" spans="1:15" x14ac:dyDescent="0.25">
      <c r="A239" s="12" t="s">
        <v>47</v>
      </c>
      <c r="B239" s="11" t="s">
        <v>128</v>
      </c>
      <c r="C239" s="3" t="s">
        <v>29</v>
      </c>
      <c r="D239" s="34">
        <v>12.4</v>
      </c>
      <c r="E239" s="34">
        <v>13.9</v>
      </c>
      <c r="F239" s="34">
        <v>12.4</v>
      </c>
      <c r="G239" s="34">
        <v>12.4</v>
      </c>
      <c r="H239" s="34">
        <v>13.9</v>
      </c>
      <c r="I239" s="34">
        <v>12.4</v>
      </c>
      <c r="J239" s="28"/>
      <c r="K239" s="28"/>
      <c r="L239" s="28"/>
      <c r="M239" s="28"/>
      <c r="N239" s="28"/>
      <c r="O239" s="28"/>
    </row>
    <row r="240" spans="1:15" x14ac:dyDescent="0.25">
      <c r="A240" s="12" t="s">
        <v>49</v>
      </c>
      <c r="B240" s="11" t="s">
        <v>130</v>
      </c>
      <c r="C240" s="3" t="s">
        <v>29</v>
      </c>
      <c r="D240" s="34">
        <v>15.8</v>
      </c>
      <c r="E240" s="34">
        <v>15.8</v>
      </c>
      <c r="F240" s="34">
        <v>15.7</v>
      </c>
      <c r="G240" s="34">
        <v>15.8</v>
      </c>
      <c r="H240" s="34">
        <v>15.8</v>
      </c>
      <c r="I240" s="34">
        <v>15.7</v>
      </c>
      <c r="J240" s="28"/>
      <c r="K240" s="28"/>
      <c r="L240" s="28"/>
      <c r="M240" s="28"/>
      <c r="N240" s="28"/>
      <c r="O240" s="28"/>
    </row>
    <row r="241" spans="1:15" x14ac:dyDescent="0.25">
      <c r="A241" s="12" t="s">
        <v>51</v>
      </c>
      <c r="B241" s="11" t="s">
        <v>132</v>
      </c>
      <c r="C241" s="3" t="s">
        <v>29</v>
      </c>
      <c r="D241" s="34">
        <v>5.7</v>
      </c>
      <c r="E241" s="34">
        <v>5.7</v>
      </c>
      <c r="F241" s="34">
        <v>5.5</v>
      </c>
      <c r="G241" s="34">
        <v>5.7</v>
      </c>
      <c r="H241" s="34">
        <v>5.7</v>
      </c>
      <c r="I241" s="34">
        <v>5.5</v>
      </c>
      <c r="J241" s="28"/>
      <c r="K241" s="28"/>
      <c r="L241" s="28"/>
      <c r="M241" s="28"/>
      <c r="N241" s="28"/>
      <c r="O241" s="28"/>
    </row>
    <row r="242" spans="1:15" x14ac:dyDescent="0.25">
      <c r="A242" s="12" t="s">
        <v>53</v>
      </c>
      <c r="B242" s="11" t="s">
        <v>134</v>
      </c>
      <c r="C242" s="3" t="s">
        <v>29</v>
      </c>
      <c r="D242" s="34">
        <v>10.6</v>
      </c>
      <c r="E242" s="34">
        <v>10.6</v>
      </c>
      <c r="F242" s="34">
        <v>10.4</v>
      </c>
      <c r="G242" s="34">
        <v>10.6</v>
      </c>
      <c r="H242" s="34">
        <v>10.6</v>
      </c>
      <c r="I242" s="34">
        <v>10.4</v>
      </c>
      <c r="J242" s="28"/>
      <c r="K242" s="28"/>
      <c r="L242" s="28"/>
      <c r="M242" s="28"/>
      <c r="N242" s="28"/>
      <c r="O242" s="28"/>
    </row>
    <row r="243" spans="1:15" x14ac:dyDescent="0.25">
      <c r="A243" s="12" t="s">
        <v>55</v>
      </c>
      <c r="B243" s="17" t="s">
        <v>136</v>
      </c>
      <c r="C243" s="3" t="s">
        <v>29</v>
      </c>
      <c r="D243" s="34">
        <v>8.8000000000000007</v>
      </c>
      <c r="E243" s="34">
        <v>8.8000000000000007</v>
      </c>
      <c r="F243" s="34">
        <v>8.8000000000000007</v>
      </c>
      <c r="G243" s="34">
        <v>8.8000000000000007</v>
      </c>
      <c r="H243" s="34">
        <v>8.8000000000000007</v>
      </c>
      <c r="I243" s="34">
        <v>8.8000000000000007</v>
      </c>
      <c r="J243" s="28"/>
      <c r="K243" s="28"/>
      <c r="L243" s="28"/>
      <c r="M243" s="28"/>
      <c r="N243" s="28"/>
      <c r="O243" s="28"/>
    </row>
    <row r="244" spans="1:15" s="38" customFormat="1" x14ac:dyDescent="0.25">
      <c r="A244" s="64" t="s">
        <v>185</v>
      </c>
      <c r="B244" s="64"/>
      <c r="C244" s="39"/>
      <c r="D244" s="40">
        <f>SUM(D226+D231+D232+D233+D234+D235+D236+D237+D238+D239+D240+D241+D242+D243+D230)</f>
        <v>13882.899999999998</v>
      </c>
      <c r="E244" s="40">
        <f t="shared" ref="E244:O244" si="38">SUM(E226+E231+E232+E233+E234+E235+E236+E237+E238+E239+E240+E241+E242+E243+E230)</f>
        <v>13311.400000000001</v>
      </c>
      <c r="F244" s="40">
        <f t="shared" si="38"/>
        <v>11167.099999999999</v>
      </c>
      <c r="G244" s="40">
        <f t="shared" si="38"/>
        <v>13824.099999999999</v>
      </c>
      <c r="H244" s="40">
        <f t="shared" si="38"/>
        <v>13188.500000000002</v>
      </c>
      <c r="I244" s="40">
        <f t="shared" si="38"/>
        <v>11092.599999999999</v>
      </c>
      <c r="J244" s="40">
        <f t="shared" si="38"/>
        <v>2130</v>
      </c>
      <c r="K244" s="40">
        <f t="shared" si="38"/>
        <v>2248.5</v>
      </c>
      <c r="L244" s="40">
        <f t="shared" si="38"/>
        <v>2184.9</v>
      </c>
      <c r="M244" s="40">
        <f t="shared" si="38"/>
        <v>58.8</v>
      </c>
      <c r="N244" s="40">
        <f t="shared" si="38"/>
        <v>122.9</v>
      </c>
      <c r="O244" s="40">
        <f t="shared" si="38"/>
        <v>74.5</v>
      </c>
    </row>
    <row r="245" spans="1:15" s="38" customFormat="1" ht="18" customHeight="1" x14ac:dyDescent="0.25">
      <c r="A245" s="65" t="s">
        <v>186</v>
      </c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</row>
    <row r="246" spans="1:15" ht="15" customHeight="1" x14ac:dyDescent="0.25">
      <c r="A246" s="12" t="s">
        <v>19</v>
      </c>
      <c r="B246" s="2" t="s">
        <v>187</v>
      </c>
      <c r="C246" s="3" t="s">
        <v>188</v>
      </c>
      <c r="D246" s="36">
        <v>992.3</v>
      </c>
      <c r="E246" s="36">
        <v>1012.3</v>
      </c>
      <c r="F246" s="28">
        <v>1012.1</v>
      </c>
      <c r="G246" s="36">
        <v>52.3</v>
      </c>
      <c r="H246" s="36">
        <v>52.3</v>
      </c>
      <c r="I246" s="28">
        <v>52.3</v>
      </c>
      <c r="J246" s="28"/>
      <c r="K246" s="28"/>
      <c r="L246" s="28"/>
      <c r="M246" s="28">
        <v>940</v>
      </c>
      <c r="N246" s="28">
        <v>960</v>
      </c>
      <c r="O246" s="28">
        <v>959.8</v>
      </c>
    </row>
    <row r="247" spans="1:15" ht="15" customHeight="1" x14ac:dyDescent="0.25">
      <c r="A247" s="12" t="s">
        <v>22</v>
      </c>
      <c r="B247" s="11" t="s">
        <v>189</v>
      </c>
      <c r="C247" s="3" t="s">
        <v>188</v>
      </c>
      <c r="D247" s="4">
        <v>468.1</v>
      </c>
      <c r="E247" s="4">
        <v>468.1</v>
      </c>
      <c r="F247" s="28">
        <v>467</v>
      </c>
      <c r="G247" s="4">
        <v>468.1</v>
      </c>
      <c r="H247" s="4">
        <v>468.1</v>
      </c>
      <c r="I247" s="28">
        <v>467</v>
      </c>
      <c r="J247" s="4">
        <v>271.3</v>
      </c>
      <c r="K247" s="4">
        <v>271.3</v>
      </c>
      <c r="L247" s="4">
        <v>271.3</v>
      </c>
      <c r="M247" s="4"/>
      <c r="N247" s="4"/>
      <c r="O247" s="4"/>
    </row>
    <row r="248" spans="1:15" s="38" customFormat="1" x14ac:dyDescent="0.25">
      <c r="A248" s="64" t="s">
        <v>190</v>
      </c>
      <c r="B248" s="64"/>
      <c r="C248" s="39"/>
      <c r="D248" s="41">
        <f t="shared" ref="D248:O248" si="39">SUM(D246:D247)</f>
        <v>1460.4</v>
      </c>
      <c r="E248" s="41">
        <f t="shared" si="39"/>
        <v>1480.4</v>
      </c>
      <c r="F248" s="40">
        <f t="shared" si="39"/>
        <v>1479.1</v>
      </c>
      <c r="G248" s="41">
        <f t="shared" si="39"/>
        <v>520.4</v>
      </c>
      <c r="H248" s="41">
        <f t="shared" si="39"/>
        <v>520.4</v>
      </c>
      <c r="I248" s="40">
        <f t="shared" si="39"/>
        <v>519.29999999999995</v>
      </c>
      <c r="J248" s="41">
        <f t="shared" si="39"/>
        <v>271.3</v>
      </c>
      <c r="K248" s="41">
        <f t="shared" si="39"/>
        <v>271.3</v>
      </c>
      <c r="L248" s="41">
        <f t="shared" si="39"/>
        <v>271.3</v>
      </c>
      <c r="M248" s="40">
        <f t="shared" si="39"/>
        <v>940</v>
      </c>
      <c r="N248" s="40">
        <f t="shared" si="39"/>
        <v>960</v>
      </c>
      <c r="O248" s="40">
        <f t="shared" si="39"/>
        <v>959.8</v>
      </c>
    </row>
    <row r="249" spans="1:15" s="38" customFormat="1" ht="18" customHeight="1" x14ac:dyDescent="0.25">
      <c r="A249" s="65" t="s">
        <v>191</v>
      </c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</row>
    <row r="250" spans="1:15" x14ac:dyDescent="0.25">
      <c r="A250" s="12" t="s">
        <v>19</v>
      </c>
      <c r="B250" s="2" t="s">
        <v>187</v>
      </c>
      <c r="C250" s="3" t="s">
        <v>169</v>
      </c>
      <c r="D250" s="28">
        <v>481.9</v>
      </c>
      <c r="E250" s="28">
        <v>629.9</v>
      </c>
      <c r="F250" s="4">
        <v>506.4</v>
      </c>
      <c r="G250" s="4">
        <v>395.8</v>
      </c>
      <c r="H250" s="28">
        <v>543.79999999999995</v>
      </c>
      <c r="I250" s="28">
        <v>441.1</v>
      </c>
      <c r="J250" s="28"/>
      <c r="K250" s="28"/>
      <c r="L250" s="4"/>
      <c r="M250" s="28">
        <v>86.1</v>
      </c>
      <c r="N250" s="28">
        <v>86.1</v>
      </c>
      <c r="O250" s="4">
        <v>65.3</v>
      </c>
    </row>
    <row r="251" spans="1:15" s="20" customFormat="1" x14ac:dyDescent="0.25">
      <c r="A251" s="64" t="s">
        <v>192</v>
      </c>
      <c r="B251" s="64"/>
      <c r="C251" s="39"/>
      <c r="D251" s="40">
        <f>SUM(D250)</f>
        <v>481.9</v>
      </c>
      <c r="E251" s="40">
        <f t="shared" ref="E251:N251" si="40">SUM(E250)</f>
        <v>629.9</v>
      </c>
      <c r="F251" s="40">
        <f t="shared" si="40"/>
        <v>506.4</v>
      </c>
      <c r="G251" s="40">
        <f t="shared" si="40"/>
        <v>395.8</v>
      </c>
      <c r="H251" s="40">
        <f t="shared" si="40"/>
        <v>543.79999999999995</v>
      </c>
      <c r="I251" s="40">
        <f t="shared" si="40"/>
        <v>441.1</v>
      </c>
      <c r="J251" s="40">
        <f t="shared" si="40"/>
        <v>0</v>
      </c>
      <c r="K251" s="40">
        <f t="shared" si="40"/>
        <v>0</v>
      </c>
      <c r="L251" s="40">
        <f t="shared" si="40"/>
        <v>0</v>
      </c>
      <c r="M251" s="40">
        <f t="shared" si="40"/>
        <v>86.1</v>
      </c>
      <c r="N251" s="40">
        <f t="shared" si="40"/>
        <v>86.1</v>
      </c>
      <c r="O251" s="40">
        <f>SUM(O250)</f>
        <v>65.3</v>
      </c>
    </row>
    <row r="252" spans="1:15" s="38" customFormat="1" ht="18" customHeight="1" x14ac:dyDescent="0.25">
      <c r="A252" s="65" t="s">
        <v>193</v>
      </c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</row>
    <row r="253" spans="1:15" ht="15" customHeight="1" x14ac:dyDescent="0.25">
      <c r="A253" s="66" t="s">
        <v>19</v>
      </c>
      <c r="B253" s="2" t="s">
        <v>23</v>
      </c>
      <c r="C253" s="4"/>
      <c r="D253" s="26">
        <f>SUM(D254:D256)</f>
        <v>2510.1</v>
      </c>
      <c r="E253" s="26">
        <f t="shared" ref="E253:O253" si="41">SUM(E254:E256)</f>
        <v>2517.9</v>
      </c>
      <c r="F253" s="26">
        <f t="shared" si="41"/>
        <v>2064.1999999999998</v>
      </c>
      <c r="G253" s="26">
        <f t="shared" si="41"/>
        <v>1583.8</v>
      </c>
      <c r="H253" s="26">
        <f t="shared" si="41"/>
        <v>1591.6</v>
      </c>
      <c r="I253" s="26">
        <f t="shared" si="41"/>
        <v>1542.6000000000001</v>
      </c>
      <c r="J253" s="26">
        <f t="shared" si="41"/>
        <v>3.8</v>
      </c>
      <c r="K253" s="26">
        <f t="shared" si="41"/>
        <v>3.8</v>
      </c>
      <c r="L253" s="26">
        <f t="shared" si="41"/>
        <v>3.5</v>
      </c>
      <c r="M253" s="26">
        <f t="shared" si="41"/>
        <v>926.3</v>
      </c>
      <c r="N253" s="26">
        <f t="shared" si="41"/>
        <v>926.3</v>
      </c>
      <c r="O253" s="26">
        <f t="shared" si="41"/>
        <v>521.6</v>
      </c>
    </row>
    <row r="254" spans="1:15" ht="15" customHeight="1" x14ac:dyDescent="0.25">
      <c r="A254" s="67"/>
      <c r="B254" s="62"/>
      <c r="C254" s="3" t="s">
        <v>25</v>
      </c>
      <c r="D254" s="7">
        <v>1697.7</v>
      </c>
      <c r="E254" s="7">
        <v>1697.7</v>
      </c>
      <c r="F254" s="10">
        <v>1648</v>
      </c>
      <c r="G254" s="7">
        <v>1547</v>
      </c>
      <c r="H254" s="7">
        <v>1547</v>
      </c>
      <c r="I254" s="10">
        <v>1499.4</v>
      </c>
      <c r="J254" s="8"/>
      <c r="K254" s="8"/>
      <c r="L254" s="8"/>
      <c r="M254" s="8">
        <v>150.69999999999999</v>
      </c>
      <c r="N254" s="8">
        <v>150.69999999999999</v>
      </c>
      <c r="O254" s="7">
        <v>148.6</v>
      </c>
    </row>
    <row r="255" spans="1:15" ht="15" customHeight="1" x14ac:dyDescent="0.25">
      <c r="A255" s="67"/>
      <c r="B255" s="69"/>
      <c r="C255" s="3" t="s">
        <v>26</v>
      </c>
      <c r="D255" s="7">
        <v>86.6</v>
      </c>
      <c r="E255" s="7">
        <v>86.6</v>
      </c>
      <c r="F255" s="10">
        <v>4.3</v>
      </c>
      <c r="G255" s="7"/>
      <c r="H255" s="7"/>
      <c r="I255" s="10"/>
      <c r="J255" s="8"/>
      <c r="K255" s="8"/>
      <c r="L255" s="8"/>
      <c r="M255" s="8">
        <v>86.6</v>
      </c>
      <c r="N255" s="8">
        <v>86.6</v>
      </c>
      <c r="O255" s="7">
        <v>4.3</v>
      </c>
    </row>
    <row r="256" spans="1:15" ht="15" customHeight="1" x14ac:dyDescent="0.25">
      <c r="A256" s="68"/>
      <c r="B256" s="63"/>
      <c r="C256" s="3" t="s">
        <v>27</v>
      </c>
      <c r="D256" s="7">
        <v>725.8</v>
      </c>
      <c r="E256" s="7">
        <v>733.6</v>
      </c>
      <c r="F256" s="9">
        <v>411.9</v>
      </c>
      <c r="G256" s="7">
        <v>36.799999999999997</v>
      </c>
      <c r="H256" s="7">
        <v>44.6</v>
      </c>
      <c r="I256" s="9">
        <v>43.2</v>
      </c>
      <c r="J256" s="8">
        <v>3.8</v>
      </c>
      <c r="K256" s="8">
        <v>3.8</v>
      </c>
      <c r="L256" s="8">
        <v>3.5</v>
      </c>
      <c r="M256" s="7">
        <v>689</v>
      </c>
      <c r="N256" s="7">
        <v>689</v>
      </c>
      <c r="O256" s="7">
        <v>368.7</v>
      </c>
    </row>
    <row r="257" spans="1:15" s="20" customFormat="1" x14ac:dyDescent="0.25">
      <c r="A257" s="64" t="s">
        <v>194</v>
      </c>
      <c r="B257" s="64"/>
      <c r="C257" s="39"/>
      <c r="D257" s="41">
        <f>SUM(D253)</f>
        <v>2510.1</v>
      </c>
      <c r="E257" s="41">
        <f>SUM(E253)</f>
        <v>2517.9</v>
      </c>
      <c r="F257" s="41">
        <f>SUM(F253)</f>
        <v>2064.1999999999998</v>
      </c>
      <c r="G257" s="40">
        <f t="shared" ref="G257:O257" si="42">SUM(G253)</f>
        <v>1583.8</v>
      </c>
      <c r="H257" s="41">
        <f t="shared" si="42"/>
        <v>1591.6</v>
      </c>
      <c r="I257" s="40">
        <f t="shared" si="42"/>
        <v>1542.6000000000001</v>
      </c>
      <c r="J257" s="40">
        <f t="shared" si="42"/>
        <v>3.8</v>
      </c>
      <c r="K257" s="40">
        <f t="shared" si="42"/>
        <v>3.8</v>
      </c>
      <c r="L257" s="40">
        <f t="shared" si="42"/>
        <v>3.5</v>
      </c>
      <c r="M257" s="41">
        <f t="shared" si="42"/>
        <v>926.3</v>
      </c>
      <c r="N257" s="41">
        <f t="shared" si="42"/>
        <v>926.3</v>
      </c>
      <c r="O257" s="41">
        <f t="shared" si="42"/>
        <v>521.6</v>
      </c>
    </row>
    <row r="258" spans="1:15" s="38" customFormat="1" ht="18" customHeight="1" x14ac:dyDescent="0.25">
      <c r="A258" s="71" t="s">
        <v>195</v>
      </c>
      <c r="B258" s="71"/>
      <c r="C258" s="43"/>
      <c r="D258" s="44">
        <f t="shared" ref="D258:O258" si="43">SUM(D257+D251+D248+D244+D224+D179+D148+D112)</f>
        <v>88999.999999999971</v>
      </c>
      <c r="E258" s="44">
        <f t="shared" si="43"/>
        <v>92057.1</v>
      </c>
      <c r="F258" s="44">
        <f t="shared" si="43"/>
        <v>87056.000000000015</v>
      </c>
      <c r="G258" s="44">
        <f t="shared" si="43"/>
        <v>81646.299999999988</v>
      </c>
      <c r="H258" s="44">
        <f t="shared" si="43"/>
        <v>81930.000000000015</v>
      </c>
      <c r="I258" s="44">
        <f t="shared" si="43"/>
        <v>77962.7</v>
      </c>
      <c r="J258" s="44">
        <f t="shared" si="43"/>
        <v>37962</v>
      </c>
      <c r="K258" s="44">
        <f t="shared" si="43"/>
        <v>39426.300000000003</v>
      </c>
      <c r="L258" s="44">
        <f t="shared" si="43"/>
        <v>39194.30000000001</v>
      </c>
      <c r="M258" s="44">
        <f t="shared" si="43"/>
        <v>7353.7000000000007</v>
      </c>
      <c r="N258" s="44">
        <f t="shared" si="43"/>
        <v>10127.1</v>
      </c>
      <c r="O258" s="44">
        <f t="shared" si="43"/>
        <v>9093.2999999999993</v>
      </c>
    </row>
    <row r="259" spans="1:15" x14ac:dyDescent="0.25">
      <c r="A259" s="21"/>
      <c r="B259" s="25"/>
      <c r="C259" s="25"/>
      <c r="D259" s="25"/>
      <c r="E259" s="25"/>
      <c r="F259" s="37"/>
      <c r="G259" s="37"/>
      <c r="H259" s="37"/>
      <c r="I259" s="37"/>
      <c r="J259" s="37"/>
      <c r="K259" s="37"/>
      <c r="L259" s="37"/>
      <c r="M259" s="37"/>
      <c r="N259" s="37"/>
      <c r="O259" s="37"/>
    </row>
    <row r="260" spans="1:15" x14ac:dyDescent="0.25">
      <c r="A260" s="21"/>
      <c r="B260" s="25"/>
      <c r="C260" s="25"/>
      <c r="D260" s="25"/>
      <c r="E260" s="72"/>
      <c r="F260" s="72"/>
      <c r="G260" s="72"/>
      <c r="H260" s="72"/>
      <c r="I260" s="72"/>
      <c r="J260" s="25"/>
      <c r="K260" s="25"/>
      <c r="L260" s="25"/>
      <c r="M260" s="25"/>
      <c r="N260" s="25"/>
      <c r="O260" s="25"/>
    </row>
    <row r="261" spans="1:15" x14ac:dyDescent="0.25">
      <c r="A261" s="21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</row>
    <row r="262" spans="1:15" x14ac:dyDescent="0.25">
      <c r="A262" s="21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</row>
    <row r="263" spans="1:15" x14ac:dyDescent="0.25">
      <c r="A263" s="21"/>
    </row>
    <row r="264" spans="1:15" x14ac:dyDescent="0.25">
      <c r="A264" s="21"/>
    </row>
    <row r="265" spans="1:15" x14ac:dyDescent="0.25">
      <c r="A265" s="21"/>
    </row>
    <row r="266" spans="1:15" x14ac:dyDescent="0.25">
      <c r="A266" s="21"/>
    </row>
    <row r="267" spans="1:15" x14ac:dyDescent="0.25">
      <c r="A267" s="21"/>
    </row>
    <row r="268" spans="1:15" x14ac:dyDescent="0.25">
      <c r="A268" s="21"/>
    </row>
    <row r="269" spans="1:15" x14ac:dyDescent="0.25">
      <c r="A269" s="21"/>
    </row>
    <row r="270" spans="1:15" x14ac:dyDescent="0.25">
      <c r="A270" s="22"/>
    </row>
    <row r="271" spans="1:15" x14ac:dyDescent="0.25">
      <c r="A271" s="22"/>
    </row>
    <row r="272" spans="1:15" x14ac:dyDescent="0.25">
      <c r="A272" s="22"/>
    </row>
    <row r="273" spans="1:1" x14ac:dyDescent="0.25">
      <c r="A273" s="22"/>
    </row>
  </sheetData>
  <mergeCells count="115">
    <mergeCell ref="A253:A256"/>
    <mergeCell ref="B254:B256"/>
    <mergeCell ref="A257:B257"/>
    <mergeCell ref="A258:B258"/>
    <mergeCell ref="E260:I260"/>
    <mergeCell ref="A244:B244"/>
    <mergeCell ref="A245:O245"/>
    <mergeCell ref="A248:B248"/>
    <mergeCell ref="A249:O249"/>
    <mergeCell ref="A251:B251"/>
    <mergeCell ref="A252:O252"/>
    <mergeCell ref="A220:A222"/>
    <mergeCell ref="B221:B222"/>
    <mergeCell ref="A224:B224"/>
    <mergeCell ref="A225:O225"/>
    <mergeCell ref="A226:A229"/>
    <mergeCell ref="B227:B229"/>
    <mergeCell ref="A210:A213"/>
    <mergeCell ref="B211:B213"/>
    <mergeCell ref="A214:A216"/>
    <mergeCell ref="B215:B216"/>
    <mergeCell ref="A217:A219"/>
    <mergeCell ref="B218:B219"/>
    <mergeCell ref="A201:A203"/>
    <mergeCell ref="B202:B203"/>
    <mergeCell ref="A204:A206"/>
    <mergeCell ref="B205:B206"/>
    <mergeCell ref="A207:A209"/>
    <mergeCell ref="B208:B209"/>
    <mergeCell ref="A192:A194"/>
    <mergeCell ref="B193:B194"/>
    <mergeCell ref="A195:A197"/>
    <mergeCell ref="B196:B197"/>
    <mergeCell ref="A198:A200"/>
    <mergeCell ref="B199:B200"/>
    <mergeCell ref="A181:A185"/>
    <mergeCell ref="B182:B185"/>
    <mergeCell ref="A186:A188"/>
    <mergeCell ref="B187:B188"/>
    <mergeCell ref="A189:A191"/>
    <mergeCell ref="B190:B191"/>
    <mergeCell ref="A148:B148"/>
    <mergeCell ref="A149:O149"/>
    <mergeCell ref="A151:A152"/>
    <mergeCell ref="B151:B152"/>
    <mergeCell ref="A179:B179"/>
    <mergeCell ref="A180:O180"/>
    <mergeCell ref="A74:A76"/>
    <mergeCell ref="B75:B76"/>
    <mergeCell ref="A112:B112"/>
    <mergeCell ref="A113:O113"/>
    <mergeCell ref="A114:A116"/>
    <mergeCell ref="B115:B116"/>
    <mergeCell ref="A65:A67"/>
    <mergeCell ref="B66:B67"/>
    <mergeCell ref="A68:A70"/>
    <mergeCell ref="B69:B70"/>
    <mergeCell ref="A71:A73"/>
    <mergeCell ref="B72:B73"/>
    <mergeCell ref="A56:A58"/>
    <mergeCell ref="B57:B58"/>
    <mergeCell ref="A59:A61"/>
    <mergeCell ref="B60:B61"/>
    <mergeCell ref="A62:A64"/>
    <mergeCell ref="B63:B64"/>
    <mergeCell ref="A47:A49"/>
    <mergeCell ref="B48:B49"/>
    <mergeCell ref="A50:A52"/>
    <mergeCell ref="B51:B52"/>
    <mergeCell ref="A53:A55"/>
    <mergeCell ref="B54:B55"/>
    <mergeCell ref="A38:A40"/>
    <mergeCell ref="B39:B40"/>
    <mergeCell ref="A41:A43"/>
    <mergeCell ref="B42:B43"/>
    <mergeCell ref="A44:A46"/>
    <mergeCell ref="B45:B46"/>
    <mergeCell ref="A29:A31"/>
    <mergeCell ref="B30:B31"/>
    <mergeCell ref="A32:A34"/>
    <mergeCell ref="B33:B34"/>
    <mergeCell ref="A35:A37"/>
    <mergeCell ref="B36:B37"/>
    <mergeCell ref="A26:A28"/>
    <mergeCell ref="B27:B28"/>
    <mergeCell ref="G12:I12"/>
    <mergeCell ref="J12:L12"/>
    <mergeCell ref="M12:M14"/>
    <mergeCell ref="N12:N14"/>
    <mergeCell ref="O12:O14"/>
    <mergeCell ref="G13:G14"/>
    <mergeCell ref="H13:H14"/>
    <mergeCell ref="I13:I14"/>
    <mergeCell ref="J13:J14"/>
    <mergeCell ref="K13:K14"/>
    <mergeCell ref="A10:A14"/>
    <mergeCell ref="B10:B14"/>
    <mergeCell ref="C10:C14"/>
    <mergeCell ref="D10:F10"/>
    <mergeCell ref="G10:O10"/>
    <mergeCell ref="D11:D14"/>
    <mergeCell ref="E11:E14"/>
    <mergeCell ref="F11:F14"/>
    <mergeCell ref="G11:L11"/>
    <mergeCell ref="M11:O11"/>
    <mergeCell ref="K1:O1"/>
    <mergeCell ref="K2:O2"/>
    <mergeCell ref="K3:O3"/>
    <mergeCell ref="K4:O4"/>
    <mergeCell ref="A7:O7"/>
    <mergeCell ref="A9:O9"/>
    <mergeCell ref="L13:L14"/>
    <mergeCell ref="A15:O15"/>
    <mergeCell ref="A17:A24"/>
    <mergeCell ref="B18:B24"/>
  </mergeCells>
  <pageMargins left="0.31496062992125984" right="0.23622047244094491" top="0.39370078740157483" bottom="0.19685039370078741" header="0.19685039370078741" footer="0.19685039370078741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2015-07-14T06:39:47Z</cp:lastPrinted>
  <dcterms:created xsi:type="dcterms:W3CDTF">2015-07-11T12:07:48Z</dcterms:created>
  <dcterms:modified xsi:type="dcterms:W3CDTF">2015-08-21T11:02:57Z</dcterms:modified>
</cp:coreProperties>
</file>