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Sarune Drobuzaite - Personal View" guid="{D71CEEAC-79E6-45E9-87A1-771F39D7B8A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" i="1" l="1"/>
  <c r="C207" i="1"/>
  <c r="C206" i="1"/>
  <c r="C205" i="1"/>
  <c r="E208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5" i="1"/>
  <c r="E209" i="1"/>
  <c r="D209" i="1"/>
  <c r="D207" i="1"/>
  <c r="D208" i="1"/>
  <c r="E207" i="1"/>
  <c r="E206" i="1"/>
  <c r="E205" i="1"/>
  <c r="D206" i="1"/>
  <c r="C208" i="1"/>
  <c r="F194" i="1"/>
  <c r="E194" i="1"/>
  <c r="E130" i="1"/>
  <c r="E124" i="1"/>
  <c r="D203" i="1" l="1"/>
  <c r="E203" i="1"/>
  <c r="C203" i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3" i="1"/>
  <c r="E143" i="1"/>
  <c r="F143" i="1"/>
  <c r="E155" i="1"/>
  <c r="F155" i="1"/>
  <c r="D155" i="1"/>
  <c r="E161" i="1"/>
  <c r="F161" i="1"/>
  <c r="D161" i="1"/>
  <c r="E176" i="1"/>
  <c r="F176" i="1"/>
  <c r="D176" i="1"/>
  <c r="E166" i="1"/>
  <c r="F166" i="1"/>
  <c r="D166" i="1"/>
  <c r="E187" i="1"/>
  <c r="F187" i="1"/>
  <c r="D187" i="1"/>
  <c r="E182" i="1"/>
  <c r="F182" i="1"/>
  <c r="D182" i="1"/>
  <c r="E171" i="1"/>
  <c r="F171" i="1"/>
  <c r="D171" i="1"/>
  <c r="D193" i="1" s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38" i="1"/>
  <c r="D124" i="1"/>
  <c r="E148" i="1"/>
  <c r="F148" i="1"/>
  <c r="D148" i="1"/>
  <c r="F193" i="1" l="1"/>
  <c r="E193" i="1"/>
  <c r="F195" i="1" s="1"/>
  <c r="E195" i="1" l="1"/>
</calcChain>
</file>

<file path=xl/sharedStrings.xml><?xml version="1.0" encoding="utf-8"?>
<sst xmlns="http://schemas.openxmlformats.org/spreadsheetml/2006/main" count="288" uniqueCount="120">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</sst>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4.xml"/><Relationship Id="rId116" Type="http://schemas.openxmlformats.org/officeDocument/2006/relationships/revisionLog" Target="revisionLog3.xml"/><Relationship Id="rId115" Type="http://schemas.openxmlformats.org/officeDocument/2006/relationships/revisionLog" Target="revisionLog2.xml"/><Relationship Id="rId114" Type="http://schemas.openxmlformats.org/officeDocument/2006/relationships/revisionLog" Target="revisionLog1.xml"/><Relationship Id="rId113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87EB470-257E-4174-9BEB-4F46DC88B807}" diskRevisions="1" revisionId="660" version="5" preserveHistory="15">
  <header guid="{014284DE-41C8-43B1-AC69-97630EC3F50E}" dateTime="2024-02-07T11:32:02" maxSheetId="3" userName="user" r:id="rId113" minRId="611" maxRId="634">
    <sheetIdMap count="2">
      <sheetId val="1"/>
      <sheetId val="2"/>
    </sheetIdMap>
  </header>
  <header guid="{C4F097E3-F2C7-4034-A1BE-B29ED131C055}" dateTime="2024-06-05T11:16:58" maxSheetId="3" userName="user" r:id="rId114">
    <sheetIdMap count="2">
      <sheetId val="1"/>
      <sheetId val="2"/>
    </sheetIdMap>
  </header>
  <header guid="{72F189DA-9187-4F6B-97C6-2C2E72E405FA}" dateTime="2024-06-11T08:56:14" maxSheetId="3" userName="user" r:id="rId115">
    <sheetIdMap count="2">
      <sheetId val="1"/>
      <sheetId val="2"/>
    </sheetIdMap>
  </header>
  <header guid="{6969054B-57E8-4D9A-A61D-747FDC7A27B8}" dateTime="2024-06-11T14:50:00" maxSheetId="3" userName="user" r:id="rId116" minRId="635" maxRId="659">
    <sheetIdMap count="2">
      <sheetId val="1"/>
      <sheetId val="2"/>
    </sheetIdMap>
  </header>
  <header guid="{287EB470-257E-4174-9BEB-4F46DC88B807}" dateTime="2024-06-11T14:52:35" maxSheetId="3" userName="user" r:id="rId117" minRId="6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4">
    <oc r="D22">
      <v>210.2</v>
    </oc>
    <nc r="D22">
      <v>210.5</v>
    </nc>
  </rcc>
  <rcc rId="612" sId="1" numFmtId="4">
    <oc r="D24">
      <v>5.6</v>
    </oc>
    <nc r="D24">
      <v>8.6</v>
    </nc>
  </rcc>
  <rcc rId="613" sId="1" numFmtId="4">
    <oc r="D28">
      <v>271.10000000000002</v>
    </oc>
    <nc r="D28">
      <v>269.60000000000002</v>
    </nc>
  </rcc>
  <rcc rId="614" sId="1" numFmtId="4">
    <oc r="D30">
      <v>6.6</v>
    </oc>
    <nc r="D30">
      <v>8.1</v>
    </nc>
  </rcc>
  <rcc rId="615" sId="1" numFmtId="4">
    <oc r="D34">
      <v>324</v>
    </oc>
    <nc r="D34">
      <v>320.10000000000002</v>
    </nc>
  </rcc>
  <rcc rId="616" sId="1" numFmtId="4">
    <oc r="D36">
      <v>23.2</v>
    </oc>
    <nc r="D36">
      <v>27.1</v>
    </nc>
  </rcc>
  <rcc rId="617" sId="1" numFmtId="4">
    <oc r="D40">
      <v>200.1</v>
    </oc>
    <nc r="D40">
      <v>199.9</v>
    </nc>
  </rcc>
  <rcc rId="618" sId="1" numFmtId="4">
    <oc r="D42">
      <v>1.4</v>
    </oc>
    <nc r="D42">
      <v>1.6</v>
    </nc>
  </rcc>
  <rcc rId="619" sId="1" numFmtId="4">
    <oc r="D46">
      <v>246</v>
    </oc>
    <nc r="D46">
      <v>242.2</v>
    </nc>
  </rcc>
  <rcc rId="620" sId="1" numFmtId="4">
    <oc r="D48">
      <v>10.5</v>
    </oc>
    <nc r="D48">
      <v>14.3</v>
    </nc>
  </rcc>
  <rcc rId="621" sId="1" numFmtId="4">
    <oc r="D52">
      <v>197.5</v>
    </oc>
    <nc r="D52">
      <v>192.7</v>
    </nc>
  </rcc>
  <rcc rId="622" sId="1" numFmtId="4">
    <oc r="D54">
      <v>201.4</v>
    </oc>
    <nc r="D54">
      <v>206.2</v>
    </nc>
  </rcc>
  <rcc rId="623" sId="1" numFmtId="4">
    <oc r="D58">
      <v>229.5</v>
    </oc>
    <nc r="D58">
      <v>219.8</v>
    </nc>
  </rcc>
  <rcc rId="624" sId="1" numFmtId="4">
    <oc r="D60">
      <v>21.2</v>
    </oc>
    <nc r="D60">
      <v>23</v>
    </nc>
  </rcc>
  <rcc rId="625" sId="1" numFmtId="4">
    <oc r="D64">
      <v>200.4</v>
    </oc>
    <nc r="D64">
      <v>198.7</v>
    </nc>
  </rcc>
  <rcc rId="626" sId="1" numFmtId="4">
    <oc r="D66">
      <v>1</v>
    </oc>
    <nc r="D66">
      <v>2.7</v>
    </nc>
  </rcc>
  <rcc rId="627" sId="1" numFmtId="4">
    <oc r="D88">
      <v>187.5</v>
    </oc>
    <nc r="D88">
      <v>185.5</v>
    </nc>
  </rcc>
  <rcc rId="628" sId="1" numFmtId="4">
    <oc r="D90">
      <v>7.3</v>
    </oc>
    <nc r="D90">
      <v>9.3000000000000007</v>
    </nc>
  </rcc>
  <rcc rId="629" sId="1" numFmtId="4">
    <oc r="D76">
      <v>171.4</v>
    </oc>
    <nc r="D76">
      <v>170.9</v>
    </nc>
  </rcc>
  <rcc rId="630" sId="1" numFmtId="4">
    <oc r="D78">
      <v>0.9</v>
    </oc>
    <nc r="D78">
      <v>1.4</v>
    </nc>
  </rcc>
  <rcc rId="631" sId="1" numFmtId="4">
    <oc r="D82">
      <v>216.8</v>
    </oc>
    <nc r="D82">
      <v>215.3</v>
    </nc>
  </rcc>
  <rcc rId="632" sId="1" numFmtId="4">
    <oc r="D84">
      <v>1</v>
    </oc>
    <nc r="D84">
      <v>2.5</v>
    </nc>
  </rcc>
  <rcc rId="633" sId="1" numFmtId="4">
    <oc r="D70">
      <v>210.5</v>
    </oc>
    <nc r="D70">
      <v>207.5</v>
    </nc>
  </rcc>
  <rcc rId="634" sId="1" numFmtId="4">
    <oc r="D72">
      <v>2.5</v>
    </oc>
    <nc r="D72">
      <v>5.5</v>
    </nc>
  </rcc>
  <rfmt sheetId="1" sqref="C207">
    <dxf>
      <fill>
        <patternFill patternType="solid">
          <bgColor rgb="FFFFFF00"/>
        </patternFill>
      </fill>
    </dxf>
  </rfmt>
  <rfmt sheetId="1" sqref="C206:C209">
    <dxf>
      <fill>
        <patternFill>
          <bgColor theme="0"/>
        </patternFill>
      </fill>
    </dxf>
  </rfmt>
  <rfmt sheetId="1" sqref="D189:D190">
    <dxf>
      <fill>
        <patternFill>
          <bgColor theme="0"/>
        </patternFill>
      </fill>
    </dxf>
  </rfmt>
  <rfmt sheetId="1" sqref="D184">
    <dxf>
      <fill>
        <patternFill>
          <bgColor theme="0"/>
        </patternFill>
      </fill>
    </dxf>
  </rfmt>
  <rfmt sheetId="1" sqref="D178">
    <dxf>
      <fill>
        <patternFill>
          <bgColor theme="0"/>
        </patternFill>
      </fill>
    </dxf>
  </rfmt>
  <rfmt sheetId="1" sqref="D173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3">
    <dxf>
      <fill>
        <patternFill>
          <bgColor theme="0"/>
        </patternFill>
      </fill>
    </dxf>
  </rfmt>
  <rfmt sheetId="1" sqref="D157">
    <dxf>
      <fill>
        <patternFill>
          <bgColor theme="0"/>
        </patternFill>
      </fill>
    </dxf>
  </rfmt>
  <rfmt sheetId="1" sqref="D150:D152">
    <dxf>
      <fill>
        <patternFill>
          <bgColor theme="0"/>
        </patternFill>
      </fill>
    </dxf>
  </rfmt>
  <rfmt sheetId="1" sqref="D146">
    <dxf>
      <fill>
        <patternFill>
          <bgColor theme="0"/>
        </patternFill>
      </fill>
    </dxf>
  </rfmt>
  <rfmt sheetId="1" sqref="D141">
    <dxf>
      <fill>
        <patternFill>
          <bgColor theme="0"/>
        </patternFill>
      </fill>
    </dxf>
  </rfmt>
  <rfmt sheetId="1" sqref="D126">
    <dxf>
      <fill>
        <patternFill>
          <bgColor theme="0"/>
        </patternFill>
      </fill>
    </dxf>
  </rfmt>
  <rfmt sheetId="1" sqref="D120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10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99">
    <dxf>
      <fill>
        <patternFill>
          <bgColor theme="0"/>
        </patternFill>
      </fill>
    </dxf>
  </rfmt>
  <rfmt sheetId="1" sqref="D94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9">
      <v>1433.9</v>
    </oc>
    <nc r="D9">
      <v>1436.9</v>
    </nc>
  </rcc>
  <rcc rId="636" sId="1" numFmtId="4">
    <oc r="D12">
      <v>115</v>
    </oc>
    <nc r="D12">
      <v>145</v>
    </nc>
  </rcc>
  <rcc rId="637" sId="1" numFmtId="4">
    <oc r="D16">
      <v>45.4</v>
    </oc>
    <nc r="D16">
      <v>48.4</v>
    </nc>
  </rcc>
  <rcc rId="638" sId="1" numFmtId="4">
    <oc r="D18">
      <v>1.6</v>
    </oc>
    <nc r="D18">
      <v>16.600000000000001</v>
    </nc>
  </rcc>
  <rcc rId="639" sId="1" numFmtId="4">
    <oc r="D24">
      <v>8.6</v>
    </oc>
    <nc r="D24">
      <v>10.6</v>
    </nc>
  </rcc>
  <rcc rId="640" sId="1" numFmtId="4">
    <oc r="D28">
      <v>269.60000000000002</v>
    </oc>
    <nc r="D28">
      <v>277.2</v>
    </nc>
  </rcc>
  <rcc rId="641" sId="1" numFmtId="4">
    <oc r="D34">
      <v>320.10000000000002</v>
    </oc>
    <nc r="D34">
      <v>325.89999999999998</v>
    </nc>
  </rcc>
  <rcc rId="642" sId="1" numFmtId="4">
    <oc r="D42">
      <v>1.6</v>
    </oc>
    <nc r="D42">
      <v>2.6</v>
    </nc>
  </rcc>
  <rcc rId="643" sId="1" numFmtId="4">
    <oc r="D46">
      <v>242.2</v>
    </oc>
    <nc r="D46">
      <v>246.6</v>
    </nc>
  </rcc>
  <rcc rId="644" sId="1" numFmtId="4">
    <oc r="D64">
      <v>198.7</v>
    </oc>
    <nc r="D64">
      <v>207.3</v>
    </nc>
  </rcc>
  <rcc rId="645" sId="1" numFmtId="4">
    <oc r="D66">
      <v>2.7</v>
    </oc>
    <nc r="D66">
      <v>17.7</v>
    </nc>
  </rcc>
  <rcc rId="646" sId="1" numFmtId="4">
    <oc r="D72">
      <v>5.5</v>
    </oc>
    <nc r="D72">
      <v>8</v>
    </nc>
  </rcc>
  <rcc rId="647" sId="1" numFmtId="4">
    <oc r="D84">
      <v>2.5</v>
    </oc>
    <nc r="D84">
      <v>4.0999999999999996</v>
    </nc>
  </rcc>
  <rcc rId="648" sId="1" numFmtId="4">
    <oc r="D88">
      <v>185.5</v>
    </oc>
    <nc r="D88">
      <v>193</v>
    </nc>
  </rcc>
  <rcc rId="649" sId="1" numFmtId="4">
    <oc r="D94">
      <v>243.9</v>
    </oc>
    <nc r="D94">
      <v>143.69999999999999</v>
    </nc>
  </rcc>
  <rcc rId="650" sId="1" numFmtId="4">
    <oc r="D99">
      <v>196.5</v>
    </oc>
    <nc r="D99">
      <v>293.8</v>
    </nc>
  </rcc>
  <rcc rId="651" sId="1" numFmtId="4">
    <oc r="D105">
      <v>113</v>
    </oc>
    <nc r="D105">
      <v>112.4</v>
    </nc>
  </rcc>
  <rcc rId="652" sId="1" numFmtId="4">
    <oc r="D126">
      <v>10</v>
    </oc>
    <nc r="D126">
      <v>0.1</v>
    </nc>
  </rcc>
  <rcc rId="653" sId="1" numFmtId="4">
    <nc r="D145">
      <v>48.7</v>
    </nc>
  </rcc>
  <rcc rId="654" sId="1" numFmtId="4">
    <oc r="D146">
      <v>4.3</v>
    </oc>
    <nc r="D146">
      <v>8.3000000000000007</v>
    </nc>
  </rcc>
  <rcc rId="655" sId="1" numFmtId="4">
    <oc r="D157">
      <v>40.5</v>
    </oc>
    <nc r="D157">
      <v>0</v>
    </nc>
  </rcc>
  <rcc rId="656" sId="1" numFmtId="4">
    <nc r="D158">
      <v>8.6</v>
    </nc>
  </rcc>
  <rcc rId="657" sId="1" numFmtId="4">
    <nc r="D179">
      <v>21.2</v>
    </nc>
  </rcc>
  <rcc rId="658" sId="1" numFmtId="4">
    <oc r="D173">
      <v>215</v>
    </oc>
    <nc r="D173">
      <v>142.69999999999999</v>
    </nc>
  </rcc>
  <rcc rId="659" sId="1" numFmtId="4">
    <oc r="D195">
      <v>925.2</v>
    </oc>
    <nc r="D195">
      <v>983.9</v>
    </nc>
  </rcc>
  <rcv guid="{917BE945-19D7-4B99-999B-F8FF73E2ADD5}" action="delete"/>
  <rcv guid="{917BE945-19D7-4B99-999B-F8FF73E2ADD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" sId="1">
    <oc r="C207">
      <f>+D12+D18+D24+D30+D36+D42+D48+D54+D60+D66+D72+D78+D84+D90+D141+D146</f>
    </oc>
    <nc r="C207">
      <f>+D12+D18+D24+D30+D36+D42+D48+D54+D60+D66+D72+D78+D84+D90+D141+D146+D191+D185+D179+D174+D169+D164+D158+D153+D135+D121+D116+D111+D106+D100+D95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014284DE-41C8-43B1-AC69-97630EC3F50E}" name="user" id="-882779073" dateTime="2024-06-05T11:16:58"/>
  <userInfo guid="{287EB470-257E-4174-9BEB-4F46DC88B807}" name="user" id="-882780021" dateTime="2024-06-11T14:39:4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9"/>
  <sheetViews>
    <sheetView tabSelected="1" topLeftCell="A187" zoomScaleNormal="100" workbookViewId="0">
      <selection activeCell="I208" sqref="I20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21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1628.9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1436.9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145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65.8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48.4</v>
      </c>
      <c r="E16" s="6"/>
      <c r="F16" s="6"/>
      <c r="G16" s="59"/>
    </row>
    <row r="17" spans="2:10" ht="19.5" customHeight="1" x14ac:dyDescent="0.2">
      <c r="B17" s="83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84"/>
      <c r="C18" s="41" t="s">
        <v>10</v>
      </c>
      <c r="D18" s="6">
        <v>16.600000000000001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222.1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78"/>
      <c r="C21" s="43" t="s">
        <v>4</v>
      </c>
      <c r="D21" s="6"/>
      <c r="E21" s="6"/>
      <c r="F21" s="6"/>
      <c r="G21" s="61"/>
    </row>
    <row r="22" spans="2:10" ht="27.75" customHeight="1" x14ac:dyDescent="0.2">
      <c r="B22" s="79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79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0"/>
      <c r="C24" s="41" t="s">
        <v>10</v>
      </c>
      <c r="D24" s="23">
        <v>10.6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289.8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78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79"/>
      <c r="C28" s="41" t="s">
        <v>11</v>
      </c>
      <c r="D28" s="23">
        <v>277.2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79"/>
      <c r="C29" s="41" t="s">
        <v>18</v>
      </c>
      <c r="D29" s="23">
        <v>4.5</v>
      </c>
      <c r="E29" s="23">
        <v>4.7</v>
      </c>
      <c r="F29" s="23">
        <v>4.7</v>
      </c>
      <c r="G29" s="62"/>
    </row>
    <row r="30" spans="2:10" ht="16.149999999999999" customHeight="1" x14ac:dyDescent="0.2">
      <c r="B30" s="80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359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78"/>
      <c r="C33" s="43" t="s">
        <v>4</v>
      </c>
      <c r="D33" s="6"/>
      <c r="E33" s="6"/>
      <c r="F33" s="6"/>
      <c r="G33" s="61"/>
    </row>
    <row r="34" spans="2:7" ht="31.9" customHeight="1" x14ac:dyDescent="0.2">
      <c r="B34" s="79"/>
      <c r="C34" s="41" t="s">
        <v>11</v>
      </c>
      <c r="D34" s="23">
        <v>325.89999999999998</v>
      </c>
      <c r="E34" s="23">
        <v>335.8</v>
      </c>
      <c r="F34" s="23">
        <v>339.4</v>
      </c>
      <c r="G34" s="62"/>
    </row>
    <row r="35" spans="2:7" ht="16.149999999999999" customHeight="1" x14ac:dyDescent="0.2">
      <c r="B35" s="79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0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203.5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78"/>
      <c r="C39" s="43" t="s">
        <v>4</v>
      </c>
      <c r="D39" s="6"/>
      <c r="E39" s="6"/>
      <c r="F39" s="6"/>
      <c r="G39" s="61"/>
    </row>
    <row r="40" spans="2:7" ht="26.45" customHeight="1" x14ac:dyDescent="0.2">
      <c r="B40" s="79"/>
      <c r="C40" s="41" t="s">
        <v>11</v>
      </c>
      <c r="D40" s="23">
        <v>199.9</v>
      </c>
      <c r="E40" s="23">
        <v>207.6</v>
      </c>
      <c r="F40" s="23">
        <v>209.8</v>
      </c>
      <c r="G40" s="62"/>
    </row>
    <row r="41" spans="2:7" ht="16.149999999999999" customHeight="1" x14ac:dyDescent="0.2">
      <c r="B41" s="79"/>
      <c r="C41" s="41" t="s">
        <v>18</v>
      </c>
      <c r="D41" s="23">
        <v>1</v>
      </c>
      <c r="E41" s="23">
        <v>1</v>
      </c>
      <c r="F41" s="23">
        <v>1</v>
      </c>
      <c r="G41" s="62"/>
    </row>
    <row r="42" spans="2:7" ht="16.149999999999999" customHeight="1" x14ac:dyDescent="0.2">
      <c r="B42" s="80"/>
      <c r="C42" s="41" t="s">
        <v>10</v>
      </c>
      <c r="D42" s="23">
        <v>2.6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264.89999999999998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78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79"/>
      <c r="C46" s="41" t="s">
        <v>11</v>
      </c>
      <c r="D46" s="23">
        <v>246.6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79"/>
      <c r="C47" s="41" t="s">
        <v>18</v>
      </c>
      <c r="D47" s="23">
        <v>4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0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78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79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79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0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245.10000000000002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78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79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79"/>
      <c r="C59" s="41" t="s">
        <v>18</v>
      </c>
      <c r="D59" s="23">
        <v>2.2999999999999998</v>
      </c>
      <c r="E59" s="23">
        <v>2.4</v>
      </c>
      <c r="F59" s="23">
        <v>2.4</v>
      </c>
      <c r="G59" s="62"/>
    </row>
    <row r="60" spans="2:7" ht="16.149999999999999" customHeight="1" x14ac:dyDescent="0.2">
      <c r="B60" s="80"/>
      <c r="C60" s="41" t="s">
        <v>10</v>
      </c>
      <c r="D60" s="23">
        <v>23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226.8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78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79"/>
      <c r="C64" s="41" t="s">
        <v>11</v>
      </c>
      <c r="D64" s="23">
        <v>207.3</v>
      </c>
      <c r="E64" s="23">
        <v>207.9</v>
      </c>
      <c r="F64" s="23">
        <v>210.1</v>
      </c>
      <c r="G64" s="62"/>
    </row>
    <row r="65" spans="2:7" ht="16.149999999999999" customHeight="1" x14ac:dyDescent="0.2">
      <c r="B65" s="79"/>
      <c r="C65" s="41" t="s">
        <v>18</v>
      </c>
      <c r="D65" s="23">
        <v>1.8</v>
      </c>
      <c r="E65" s="23">
        <v>1.9</v>
      </c>
      <c r="F65" s="23">
        <v>1.9</v>
      </c>
      <c r="G65" s="62"/>
    </row>
    <row r="66" spans="2:7" ht="16.149999999999999" customHeight="1" x14ac:dyDescent="0.2">
      <c r="B66" s="80"/>
      <c r="C66" s="41" t="s">
        <v>10</v>
      </c>
      <c r="D66" s="23">
        <v>17.7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219.3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78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79"/>
      <c r="C70" s="41" t="s">
        <v>11</v>
      </c>
      <c r="D70" s="23">
        <v>207.5</v>
      </c>
      <c r="E70" s="23">
        <v>218.4</v>
      </c>
      <c r="F70" s="23">
        <v>220.7</v>
      </c>
      <c r="G70" s="62"/>
    </row>
    <row r="71" spans="2:7" ht="16.149999999999999" customHeight="1" x14ac:dyDescent="0.2">
      <c r="B71" s="79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0"/>
      <c r="C72" s="41" t="s">
        <v>10</v>
      </c>
      <c r="D72" s="23">
        <v>8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173.3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78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79"/>
      <c r="C76" s="41" t="s">
        <v>11</v>
      </c>
      <c r="D76" s="23">
        <v>170.9</v>
      </c>
      <c r="E76" s="23">
        <v>177.8</v>
      </c>
      <c r="F76" s="23">
        <v>179.7</v>
      </c>
      <c r="G76" s="62"/>
    </row>
    <row r="77" spans="2:7" ht="16.149999999999999" customHeight="1" x14ac:dyDescent="0.2">
      <c r="B77" s="79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0"/>
      <c r="C78" s="41" t="s">
        <v>10</v>
      </c>
      <c r="D78" s="23">
        <v>1.4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221.4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78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79"/>
      <c r="C82" s="41" t="s">
        <v>11</v>
      </c>
      <c r="D82" s="23">
        <v>215.3</v>
      </c>
      <c r="E82" s="23">
        <v>224.9</v>
      </c>
      <c r="F82" s="23">
        <v>227.3</v>
      </c>
      <c r="G82" s="62"/>
    </row>
    <row r="83" spans="2:7" ht="16.149999999999999" customHeight="1" x14ac:dyDescent="0.2">
      <c r="B83" s="79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0"/>
      <c r="C84" s="41" t="s">
        <v>10</v>
      </c>
      <c r="D84" s="23">
        <v>4.0999999999999996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219.3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78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79"/>
      <c r="C88" s="41" t="s">
        <v>11</v>
      </c>
      <c r="D88" s="23">
        <v>193</v>
      </c>
      <c r="E88" s="23">
        <v>194.5</v>
      </c>
      <c r="F88" s="23">
        <v>196.6</v>
      </c>
      <c r="G88" s="62"/>
    </row>
    <row r="89" spans="2:7" ht="16.149999999999999" customHeight="1" x14ac:dyDescent="0.2">
      <c r="B89" s="79"/>
      <c r="C89" s="41" t="s">
        <v>18</v>
      </c>
      <c r="D89" s="23">
        <v>17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0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143.69999999999999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78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79"/>
      <c r="C94" s="41" t="s">
        <v>11</v>
      </c>
      <c r="D94" s="22">
        <v>143.69999999999999</v>
      </c>
      <c r="E94" s="23">
        <v>253</v>
      </c>
      <c r="F94" s="23">
        <v>255.7</v>
      </c>
      <c r="G94" s="62"/>
    </row>
    <row r="95" spans="2:7" ht="16.149999999999999" customHeight="1" x14ac:dyDescent="0.2">
      <c r="B95" s="80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293.8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78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79"/>
      <c r="C99" s="41" t="s">
        <v>11</v>
      </c>
      <c r="D99" s="22">
        <v>293.8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0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112.4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78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79"/>
      <c r="C105" s="41" t="s">
        <v>11</v>
      </c>
      <c r="D105" s="22">
        <v>112.4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0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78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79"/>
      <c r="C110" s="41" t="s">
        <v>11</v>
      </c>
      <c r="D110" s="22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0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78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79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0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140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78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79"/>
      <c r="C120" s="41" t="s">
        <v>11</v>
      </c>
      <c r="D120" s="22">
        <v>140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0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0.1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78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79"/>
      <c r="C126" s="41" t="s">
        <v>11</v>
      </c>
      <c r="D126" s="22">
        <v>0.1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79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79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78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79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79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79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0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SUM(D140:D141)</f>
        <v>460</v>
      </c>
      <c r="E138" s="7">
        <f t="shared" ref="E138:F138" si="13">SUM(E140:E141)</f>
        <v>330.9</v>
      </c>
      <c r="F138" s="7">
        <f t="shared" si="13"/>
        <v>0</v>
      </c>
      <c r="G138" s="60"/>
    </row>
    <row r="139" spans="2:10" ht="16.149999999999999" customHeight="1" x14ac:dyDescent="0.2">
      <c r="B139" s="78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79"/>
      <c r="C140" s="41" t="s">
        <v>11</v>
      </c>
      <c r="D140" s="23"/>
      <c r="E140" s="22"/>
      <c r="F140" s="22"/>
      <c r="G140" s="62"/>
    </row>
    <row r="141" spans="2:10" ht="21.75" customHeight="1" x14ac:dyDescent="0.2">
      <c r="B141" s="80"/>
      <c r="C141" s="41" t="s">
        <v>10</v>
      </c>
      <c r="D141" s="22">
        <v>460</v>
      </c>
      <c r="E141" s="22">
        <v>330.9</v>
      </c>
      <c r="F141" s="22">
        <v>0</v>
      </c>
      <c r="G141" s="62"/>
    </row>
    <row r="142" spans="2:10" ht="30" customHeight="1" x14ac:dyDescent="0.2">
      <c r="B142" s="45" t="s">
        <v>78</v>
      </c>
      <c r="C142" s="14" t="s">
        <v>107</v>
      </c>
      <c r="D142" s="24"/>
      <c r="E142" s="24"/>
      <c r="F142" s="24"/>
      <c r="G142" s="56" t="s">
        <v>69</v>
      </c>
    </row>
    <row r="143" spans="2:10" ht="21.75" customHeight="1" x14ac:dyDescent="0.2">
      <c r="B143" s="16"/>
      <c r="C143" s="17" t="s">
        <v>3</v>
      </c>
      <c r="D143" s="7">
        <f t="shared" ref="D143:F143" si="14">SUM(D145:D146)</f>
        <v>57</v>
      </c>
      <c r="E143" s="7">
        <f t="shared" si="14"/>
        <v>4.5</v>
      </c>
      <c r="F143" s="7">
        <f t="shared" si="14"/>
        <v>4.5</v>
      </c>
      <c r="G143" s="60"/>
    </row>
    <row r="144" spans="2:10" ht="13.5" customHeight="1" x14ac:dyDescent="0.2">
      <c r="B144" s="46"/>
      <c r="C144" s="43" t="s">
        <v>4</v>
      </c>
      <c r="D144" s="6"/>
      <c r="E144" s="6"/>
      <c r="F144" s="6"/>
      <c r="G144" s="61"/>
    </row>
    <row r="145" spans="2:9" ht="28.5" customHeight="1" x14ac:dyDescent="0.2">
      <c r="B145" s="35"/>
      <c r="C145" s="41" t="s">
        <v>11</v>
      </c>
      <c r="D145" s="23">
        <v>48.7</v>
      </c>
      <c r="E145" s="23"/>
      <c r="F145" s="23"/>
      <c r="G145" s="62"/>
    </row>
    <row r="146" spans="2:9" ht="18" customHeight="1" x14ac:dyDescent="0.2">
      <c r="B146" s="36"/>
      <c r="C146" s="41" t="s">
        <v>10</v>
      </c>
      <c r="D146" s="22">
        <v>8.3000000000000007</v>
      </c>
      <c r="E146" s="23">
        <v>4.5</v>
      </c>
      <c r="F146" s="23">
        <v>4.5</v>
      </c>
      <c r="G146" s="62"/>
    </row>
    <row r="147" spans="2:9" ht="43.15" customHeight="1" x14ac:dyDescent="0.2">
      <c r="B147" s="45" t="s">
        <v>80</v>
      </c>
      <c r="C147" s="14" t="s">
        <v>108</v>
      </c>
      <c r="D147" s="24"/>
      <c r="E147" s="24"/>
      <c r="F147" s="24"/>
      <c r="G147" s="56" t="s">
        <v>71</v>
      </c>
    </row>
    <row r="148" spans="2:9" ht="21.75" customHeight="1" x14ac:dyDescent="0.2">
      <c r="B148" s="16"/>
      <c r="C148" s="17" t="s">
        <v>3</v>
      </c>
      <c r="D148" s="7">
        <f>SUM(D150:D153)</f>
        <v>149.9</v>
      </c>
      <c r="E148" s="7">
        <f t="shared" ref="E148:F148" si="15">SUM(E150:E153)</f>
        <v>0</v>
      </c>
      <c r="F148" s="7">
        <f t="shared" si="15"/>
        <v>0</v>
      </c>
      <c r="G148" s="60"/>
    </row>
    <row r="149" spans="2:9" ht="14.25" customHeight="1" x14ac:dyDescent="0.2">
      <c r="B149" s="46"/>
      <c r="C149" s="43" t="s">
        <v>4</v>
      </c>
      <c r="D149" s="6"/>
      <c r="E149" s="6"/>
      <c r="F149" s="6"/>
      <c r="G149" s="61"/>
    </row>
    <row r="150" spans="2:9" ht="16.149999999999999" customHeight="1" x14ac:dyDescent="0.2">
      <c r="B150" s="35"/>
      <c r="C150" s="41" t="s">
        <v>11</v>
      </c>
      <c r="D150" s="22">
        <v>30</v>
      </c>
      <c r="E150" s="22"/>
      <c r="F150" s="22"/>
      <c r="G150" s="62"/>
    </row>
    <row r="151" spans="2:9" ht="16.149999999999999" customHeight="1" x14ac:dyDescent="0.2">
      <c r="B151" s="35"/>
      <c r="C151" s="41" t="s">
        <v>14</v>
      </c>
      <c r="D151" s="22">
        <v>18</v>
      </c>
      <c r="E151" s="22"/>
      <c r="F151" s="22"/>
      <c r="G151" s="62"/>
    </row>
    <row r="152" spans="2:9" ht="16.149999999999999" customHeight="1" x14ac:dyDescent="0.2">
      <c r="B152" s="35"/>
      <c r="C152" s="41" t="s">
        <v>15</v>
      </c>
      <c r="D152" s="22">
        <v>101.9</v>
      </c>
      <c r="E152" s="22"/>
      <c r="F152" s="22"/>
      <c r="G152" s="62"/>
    </row>
    <row r="153" spans="2:9" ht="18" customHeight="1" x14ac:dyDescent="0.2">
      <c r="B153" s="36"/>
      <c r="C153" s="41" t="s">
        <v>10</v>
      </c>
      <c r="D153" s="23"/>
      <c r="E153" s="23"/>
      <c r="F153" s="23"/>
      <c r="G153" s="62"/>
    </row>
    <row r="154" spans="2:9" ht="29.25" customHeight="1" x14ac:dyDescent="0.2">
      <c r="B154" s="45" t="s">
        <v>76</v>
      </c>
      <c r="C154" s="14" t="s">
        <v>109</v>
      </c>
      <c r="D154" s="24"/>
      <c r="E154" s="24"/>
      <c r="F154" s="24"/>
      <c r="G154" s="56" t="s">
        <v>66</v>
      </c>
    </row>
    <row r="155" spans="2:9" ht="18" customHeight="1" x14ac:dyDescent="0.2">
      <c r="B155" s="16"/>
      <c r="C155" s="17" t="s">
        <v>3</v>
      </c>
      <c r="D155" s="7">
        <f>SUM(D157:D158)</f>
        <v>8.6</v>
      </c>
      <c r="E155" s="7">
        <f t="shared" ref="E155:F155" si="16">SUM(E157:E158)</f>
        <v>42</v>
      </c>
      <c r="F155" s="7">
        <f t="shared" si="16"/>
        <v>42.4</v>
      </c>
      <c r="G155" s="60"/>
    </row>
    <row r="156" spans="2:9" ht="18" customHeight="1" x14ac:dyDescent="0.2">
      <c r="B156" s="46"/>
      <c r="C156" s="43" t="s">
        <v>4</v>
      </c>
      <c r="D156" s="6"/>
      <c r="E156" s="6"/>
      <c r="F156" s="6"/>
      <c r="G156" s="61"/>
    </row>
    <row r="157" spans="2:9" ht="28.5" customHeight="1" x14ac:dyDescent="0.2">
      <c r="B157" s="35"/>
      <c r="C157" s="41" t="s">
        <v>11</v>
      </c>
      <c r="D157" s="22">
        <v>0</v>
      </c>
      <c r="E157" s="23">
        <v>42</v>
      </c>
      <c r="F157" s="23">
        <v>42.4</v>
      </c>
      <c r="G157" s="62"/>
    </row>
    <row r="158" spans="2:9" ht="18" customHeight="1" x14ac:dyDescent="0.2">
      <c r="B158" s="36"/>
      <c r="C158" s="41" t="s">
        <v>10</v>
      </c>
      <c r="D158" s="23">
        <v>8.6</v>
      </c>
      <c r="E158" s="23"/>
      <c r="F158" s="23"/>
      <c r="G158" s="62"/>
    </row>
    <row r="159" spans="2:9" ht="43.15" customHeight="1" x14ac:dyDescent="0.2">
      <c r="B159" s="11" t="s">
        <v>55</v>
      </c>
      <c r="C159" s="18" t="s">
        <v>111</v>
      </c>
      <c r="D159" s="25"/>
      <c r="E159" s="25"/>
      <c r="F159" s="25"/>
      <c r="G159" s="55"/>
    </row>
    <row r="160" spans="2:9" ht="27.75" customHeight="1" x14ac:dyDescent="0.2">
      <c r="B160" s="45" t="s">
        <v>56</v>
      </c>
      <c r="C160" s="14" t="s">
        <v>110</v>
      </c>
      <c r="D160" s="24"/>
      <c r="E160" s="24"/>
      <c r="F160" s="24"/>
      <c r="G160" s="56" t="s">
        <v>72</v>
      </c>
      <c r="I160" s="34"/>
    </row>
    <row r="161" spans="2:9" ht="18.600000000000001" customHeight="1" x14ac:dyDescent="0.2">
      <c r="B161" s="16"/>
      <c r="C161" s="17" t="s">
        <v>3</v>
      </c>
      <c r="D161" s="7">
        <f>SUM(D163:D164)</f>
        <v>37.200000000000003</v>
      </c>
      <c r="E161" s="7">
        <f t="shared" ref="E161:F161" si="17">SUM(E163:E164)</f>
        <v>38.6</v>
      </c>
      <c r="F161" s="7">
        <f t="shared" si="17"/>
        <v>39</v>
      </c>
      <c r="G161" s="60"/>
      <c r="I161" s="34"/>
    </row>
    <row r="162" spans="2:9" ht="18.600000000000001" customHeight="1" x14ac:dyDescent="0.2">
      <c r="B162" s="46"/>
      <c r="C162" s="43" t="s">
        <v>4</v>
      </c>
      <c r="D162" s="6"/>
      <c r="E162" s="6"/>
      <c r="F162" s="6"/>
      <c r="G162" s="61"/>
      <c r="I162" s="34"/>
    </row>
    <row r="163" spans="2:9" ht="31.5" customHeight="1" x14ac:dyDescent="0.2">
      <c r="B163" s="35"/>
      <c r="C163" s="41" t="s">
        <v>11</v>
      </c>
      <c r="D163" s="22">
        <v>37.200000000000003</v>
      </c>
      <c r="E163" s="23">
        <v>38.6</v>
      </c>
      <c r="F163" s="23">
        <v>39</v>
      </c>
      <c r="G163" s="62"/>
      <c r="I163" s="34"/>
    </row>
    <row r="164" spans="2:9" ht="18.600000000000001" customHeight="1" x14ac:dyDescent="0.2">
      <c r="B164" s="36"/>
      <c r="C164" s="41" t="s">
        <v>10</v>
      </c>
      <c r="D164" s="23"/>
      <c r="E164" s="23"/>
      <c r="F164" s="23"/>
      <c r="G164" s="62"/>
      <c r="I164" s="34"/>
    </row>
    <row r="165" spans="2:9" ht="37.5" customHeight="1" x14ac:dyDescent="0.2">
      <c r="B165" s="45" t="s">
        <v>57</v>
      </c>
      <c r="C165" s="14" t="s">
        <v>112</v>
      </c>
      <c r="D165" s="24"/>
      <c r="E165" s="24"/>
      <c r="F165" s="24"/>
      <c r="G165" s="56" t="s">
        <v>73</v>
      </c>
    </row>
    <row r="166" spans="2:9" ht="16.5" customHeight="1" x14ac:dyDescent="0.2">
      <c r="B166" s="16"/>
      <c r="C166" s="17" t="s">
        <v>3</v>
      </c>
      <c r="D166" s="7">
        <f>SUM(D168:D169)</f>
        <v>100</v>
      </c>
      <c r="E166" s="7">
        <f t="shared" ref="E166:F166" si="18">SUM(E168:E169)</f>
        <v>103.7</v>
      </c>
      <c r="F166" s="7">
        <f t="shared" si="18"/>
        <v>104.8</v>
      </c>
      <c r="G166" s="60"/>
    </row>
    <row r="167" spans="2:9" ht="16.5" customHeight="1" x14ac:dyDescent="0.2">
      <c r="B167" s="46"/>
      <c r="C167" s="43" t="s">
        <v>4</v>
      </c>
      <c r="D167" s="6"/>
      <c r="E167" s="6"/>
      <c r="F167" s="6"/>
      <c r="G167" s="61"/>
    </row>
    <row r="168" spans="2:9" ht="16.5" customHeight="1" x14ac:dyDescent="0.2">
      <c r="B168" s="35"/>
      <c r="C168" s="41" t="s">
        <v>11</v>
      </c>
      <c r="D168" s="22">
        <v>100</v>
      </c>
      <c r="E168" s="23">
        <v>103.7</v>
      </c>
      <c r="F168" s="23">
        <v>104.8</v>
      </c>
      <c r="G168" s="62"/>
    </row>
    <row r="169" spans="2:9" ht="16.5" customHeight="1" x14ac:dyDescent="0.2">
      <c r="B169" s="36"/>
      <c r="C169" s="41" t="s">
        <v>10</v>
      </c>
      <c r="D169" s="23"/>
      <c r="E169" s="23"/>
      <c r="F169" s="23"/>
      <c r="G169" s="62"/>
    </row>
    <row r="170" spans="2:9" ht="33" customHeight="1" x14ac:dyDescent="0.2">
      <c r="B170" s="45" t="s">
        <v>58</v>
      </c>
      <c r="C170" s="14" t="s">
        <v>113</v>
      </c>
      <c r="D170" s="24"/>
      <c r="E170" s="24"/>
      <c r="F170" s="24"/>
      <c r="G170" s="56" t="s">
        <v>74</v>
      </c>
    </row>
    <row r="171" spans="2:9" ht="16.5" customHeight="1" x14ac:dyDescent="0.2">
      <c r="B171" s="16"/>
      <c r="C171" s="17" t="s">
        <v>3</v>
      </c>
      <c r="D171" s="7">
        <f>SUM(D173:D174)</f>
        <v>142.69999999999999</v>
      </c>
      <c r="E171" s="7">
        <f t="shared" ref="E171:F171" si="19">SUM(E173:E174)</f>
        <v>223</v>
      </c>
      <c r="F171" s="7">
        <f t="shared" si="19"/>
        <v>225.4</v>
      </c>
      <c r="G171" s="60"/>
    </row>
    <row r="172" spans="2:9" ht="16.5" customHeight="1" x14ac:dyDescent="0.2">
      <c r="B172" s="46"/>
      <c r="C172" s="43" t="s">
        <v>4</v>
      </c>
      <c r="D172" s="6"/>
      <c r="E172" s="6"/>
      <c r="F172" s="6"/>
      <c r="G172" s="61"/>
    </row>
    <row r="173" spans="2:9" ht="30" customHeight="1" x14ac:dyDescent="0.2">
      <c r="B173" s="35"/>
      <c r="C173" s="41" t="s">
        <v>11</v>
      </c>
      <c r="D173" s="22">
        <v>142.69999999999999</v>
      </c>
      <c r="E173" s="23">
        <v>223</v>
      </c>
      <c r="F173" s="23">
        <v>225.4</v>
      </c>
      <c r="G173" s="62"/>
    </row>
    <row r="174" spans="2:9" ht="13.5" customHeight="1" x14ac:dyDescent="0.2">
      <c r="B174" s="36"/>
      <c r="C174" s="41" t="s">
        <v>10</v>
      </c>
      <c r="D174" s="23"/>
      <c r="E174" s="23"/>
      <c r="F174" s="23"/>
      <c r="G174" s="62"/>
    </row>
    <row r="175" spans="2:9" ht="28.5" customHeight="1" x14ac:dyDescent="0.2">
      <c r="B175" s="45" t="s">
        <v>59</v>
      </c>
      <c r="C175" s="14" t="s">
        <v>77</v>
      </c>
      <c r="D175" s="24"/>
      <c r="E175" s="24"/>
      <c r="F175" s="24"/>
      <c r="G175" s="56" t="s">
        <v>75</v>
      </c>
    </row>
    <row r="176" spans="2:9" ht="28.5" customHeight="1" x14ac:dyDescent="0.2">
      <c r="B176" s="16"/>
      <c r="C176" s="17" t="s">
        <v>3</v>
      </c>
      <c r="D176" s="7">
        <f>SUM(D178:D179)</f>
        <v>52.2</v>
      </c>
      <c r="E176" s="7">
        <f t="shared" ref="E176:F176" si="20">SUM(E178:E179)</f>
        <v>32.200000000000003</v>
      </c>
      <c r="F176" s="7">
        <f t="shared" si="20"/>
        <v>32.5</v>
      </c>
      <c r="G176" s="60"/>
    </row>
    <row r="177" spans="2:9" ht="15.75" customHeight="1" x14ac:dyDescent="0.2">
      <c r="B177" s="46"/>
      <c r="C177" s="43" t="s">
        <v>4</v>
      </c>
      <c r="D177" s="6"/>
      <c r="E177" s="6"/>
      <c r="F177" s="6"/>
      <c r="G177" s="61"/>
    </row>
    <row r="178" spans="2:9" ht="28.5" customHeight="1" x14ac:dyDescent="0.2">
      <c r="B178" s="35"/>
      <c r="C178" s="41" t="s">
        <v>11</v>
      </c>
      <c r="D178" s="22">
        <v>31</v>
      </c>
      <c r="E178" s="23">
        <v>32.200000000000003</v>
      </c>
      <c r="F178" s="23">
        <v>32.5</v>
      </c>
      <c r="G178" s="62"/>
    </row>
    <row r="179" spans="2:9" ht="18" customHeight="1" x14ac:dyDescent="0.2">
      <c r="B179" s="36"/>
      <c r="C179" s="41" t="s">
        <v>10</v>
      </c>
      <c r="D179" s="23">
        <v>21.2</v>
      </c>
      <c r="E179" s="23"/>
      <c r="F179" s="23"/>
      <c r="G179" s="62"/>
    </row>
    <row r="180" spans="2:9" ht="18.75" customHeight="1" x14ac:dyDescent="0.2">
      <c r="B180" s="11" t="s">
        <v>60</v>
      </c>
      <c r="C180" s="18" t="s">
        <v>114</v>
      </c>
      <c r="D180" s="25"/>
      <c r="E180" s="25"/>
      <c r="F180" s="25"/>
      <c r="G180" s="55"/>
    </row>
    <row r="181" spans="2:9" ht="38.450000000000003" customHeight="1" x14ac:dyDescent="0.2">
      <c r="B181" s="45" t="s">
        <v>61</v>
      </c>
      <c r="C181" s="14" t="s">
        <v>115</v>
      </c>
      <c r="D181" s="24"/>
      <c r="E181" s="24"/>
      <c r="F181" s="24"/>
      <c r="G181" s="56" t="s">
        <v>73</v>
      </c>
    </row>
    <row r="182" spans="2:9" ht="23.25" customHeight="1" x14ac:dyDescent="0.2">
      <c r="B182" s="42"/>
      <c r="C182" s="17" t="s">
        <v>3</v>
      </c>
      <c r="D182" s="7">
        <f>SUM(D184:D185)</f>
        <v>12</v>
      </c>
      <c r="E182" s="7">
        <f t="shared" ref="E182:F182" si="21">SUM(E184:E185)</f>
        <v>12.4</v>
      </c>
      <c r="F182" s="7">
        <f t="shared" si="21"/>
        <v>12.5</v>
      </c>
      <c r="G182" s="60"/>
    </row>
    <row r="183" spans="2:9" ht="12.75" customHeight="1" x14ac:dyDescent="0.2">
      <c r="B183" s="47"/>
      <c r="C183" s="43" t="s">
        <v>4</v>
      </c>
      <c r="D183" s="6"/>
      <c r="E183" s="6"/>
      <c r="F183" s="6"/>
      <c r="G183" s="61"/>
    </row>
    <row r="184" spans="2:9" ht="31.15" customHeight="1" x14ac:dyDescent="0.2">
      <c r="B184" s="29"/>
      <c r="C184" s="41" t="s">
        <v>11</v>
      </c>
      <c r="D184" s="22">
        <v>12</v>
      </c>
      <c r="E184" s="23">
        <v>12.4</v>
      </c>
      <c r="F184" s="23">
        <v>12.5</v>
      </c>
      <c r="G184" s="62"/>
    </row>
    <row r="185" spans="2:9" ht="23.45" customHeight="1" x14ac:dyDescent="0.2">
      <c r="B185" s="36"/>
      <c r="C185" s="41" t="s">
        <v>10</v>
      </c>
      <c r="D185" s="23"/>
      <c r="E185" s="23"/>
      <c r="F185" s="23"/>
      <c r="G185" s="62"/>
    </row>
    <row r="186" spans="2:9" ht="38.25" x14ac:dyDescent="0.2">
      <c r="B186" s="45" t="s">
        <v>62</v>
      </c>
      <c r="C186" s="14" t="s">
        <v>116</v>
      </c>
      <c r="D186" s="24"/>
      <c r="E186" s="24"/>
      <c r="F186" s="24"/>
      <c r="G186" s="56" t="s">
        <v>73</v>
      </c>
    </row>
    <row r="187" spans="2:9" ht="18" customHeight="1" x14ac:dyDescent="0.2">
      <c r="B187" s="42"/>
      <c r="C187" s="17" t="s">
        <v>3</v>
      </c>
      <c r="D187" s="7">
        <f>SUM(D189:D191)</f>
        <v>64.8</v>
      </c>
      <c r="E187" s="7">
        <f t="shared" ref="E187:F187" si="22">SUM(E189:E191)</f>
        <v>66.3</v>
      </c>
      <c r="F187" s="7">
        <f t="shared" si="22"/>
        <v>66.7</v>
      </c>
      <c r="G187" s="60"/>
    </row>
    <row r="188" spans="2:9" ht="17.25" customHeight="1" x14ac:dyDescent="0.2">
      <c r="B188" s="47"/>
      <c r="C188" s="43" t="s">
        <v>4</v>
      </c>
      <c r="D188" s="6"/>
      <c r="E188" s="6"/>
      <c r="F188" s="6"/>
      <c r="G188" s="61"/>
    </row>
    <row r="189" spans="2:9" ht="26.25" customHeight="1" x14ac:dyDescent="0.2">
      <c r="B189" s="29"/>
      <c r="C189" s="41" t="s">
        <v>11</v>
      </c>
      <c r="D189" s="22">
        <v>40</v>
      </c>
      <c r="E189" s="23">
        <v>41.5</v>
      </c>
      <c r="F189" s="23">
        <v>41.9</v>
      </c>
      <c r="G189" s="62"/>
      <c r="H189" s="50"/>
      <c r="I189" s="50"/>
    </row>
    <row r="190" spans="2:9" ht="18" customHeight="1" x14ac:dyDescent="0.2">
      <c r="B190" s="29"/>
      <c r="C190" s="41" t="s">
        <v>14</v>
      </c>
      <c r="D190" s="22">
        <v>24.8</v>
      </c>
      <c r="E190" s="23">
        <v>24.8</v>
      </c>
      <c r="F190" s="23">
        <v>24.8</v>
      </c>
      <c r="G190" s="62"/>
      <c r="H190" s="50"/>
      <c r="I190" s="50"/>
    </row>
    <row r="191" spans="2:9" ht="18" customHeight="1" x14ac:dyDescent="0.2">
      <c r="B191" s="36"/>
      <c r="C191" s="41" t="s">
        <v>10</v>
      </c>
      <c r="D191" s="23"/>
      <c r="E191" s="23"/>
      <c r="F191" s="23"/>
      <c r="G191" s="62"/>
    </row>
    <row r="192" spans="2:9" ht="17.45" customHeight="1" x14ac:dyDescent="0.2">
      <c r="B192" s="51"/>
      <c r="C192" s="15" t="s">
        <v>4</v>
      </c>
      <c r="D192" s="6"/>
      <c r="E192" s="6"/>
      <c r="F192" s="6"/>
      <c r="G192" s="61"/>
    </row>
    <row r="193" spans="2:8" ht="26.25" customHeight="1" x14ac:dyDescent="0.2">
      <c r="B193" s="28"/>
      <c r="C193" s="39" t="s">
        <v>20</v>
      </c>
      <c r="D193" s="40">
        <f>+D187+D182+D176+D171+D166+D161+D148+D143+D138+D124+D118+D113+D108+D103+D97+D92+D86+D80+D74+D68+D62+D56+D50+D44+D38+D32+D26+D20+D14+D7+D155+D130</f>
        <v>6560.0000000000018</v>
      </c>
      <c r="E193" s="40">
        <f>+E187+E182+E176+E171+E166+E161+E148+E143+E138+E124+E118+E113+E108+E103+E97+E92+E86+E80+E74+E68+E62+E56+E50+E44+E38+E32+E26+E20+E14+E7+E155+E130</f>
        <v>6779.0000000000009</v>
      </c>
      <c r="F193" s="40">
        <f>+F187+F182+F176+F171+F166+F161+F148+F143+F138+F124+F118+F113+F108+F103+F97+F92+F86+F80+F74+F68+F62+F56+F50+F44+F38+F32+F26+F20+F14+F7+F155+F130</f>
        <v>8562.1999999999989</v>
      </c>
      <c r="G193" s="64"/>
    </row>
    <row r="194" spans="2:8" ht="15.75" customHeight="1" x14ac:dyDescent="0.2">
      <c r="B194" s="20"/>
      <c r="C194" s="19" t="s">
        <v>5</v>
      </c>
      <c r="D194" s="5"/>
      <c r="E194" s="5">
        <f>+E132+E134</f>
        <v>225</v>
      </c>
      <c r="F194" s="5">
        <f>+F134+F132</f>
        <v>2275</v>
      </c>
      <c r="G194" s="65"/>
    </row>
    <row r="195" spans="2:8" ht="31.5" customHeight="1" x14ac:dyDescent="0.2">
      <c r="B195" s="20"/>
      <c r="C195" s="19" t="s">
        <v>6</v>
      </c>
      <c r="D195" s="5">
        <v>983.9</v>
      </c>
      <c r="E195" s="5">
        <f>+E193-D193</f>
        <v>218.99999999999909</v>
      </c>
      <c r="F195" s="5">
        <f>+F193-E193</f>
        <v>1783.199999999998</v>
      </c>
      <c r="G195" s="65"/>
    </row>
    <row r="196" spans="2:8" x14ac:dyDescent="0.2">
      <c r="C196" s="4"/>
    </row>
    <row r="197" spans="2:8" ht="13.15" customHeight="1" x14ac:dyDescent="0.2">
      <c r="B197" s="81" t="s">
        <v>12</v>
      </c>
      <c r="C197" s="81"/>
      <c r="D197" s="81"/>
      <c r="E197" s="81"/>
      <c r="F197" s="81"/>
      <c r="G197" s="81"/>
      <c r="H197" s="21"/>
    </row>
    <row r="198" spans="2:8" ht="18" customHeight="1" x14ac:dyDescent="0.2">
      <c r="B198" s="81" t="s">
        <v>13</v>
      </c>
      <c r="C198" s="81"/>
      <c r="D198" s="81"/>
      <c r="E198" s="81"/>
      <c r="F198" s="81"/>
      <c r="G198" s="81"/>
      <c r="H198" s="21"/>
    </row>
    <row r="199" spans="2:8" x14ac:dyDescent="0.2">
      <c r="B199" s="82" t="s">
        <v>17</v>
      </c>
      <c r="C199" s="82"/>
      <c r="D199" s="82"/>
      <c r="E199" s="82"/>
      <c r="F199" s="82"/>
      <c r="G199" s="82"/>
    </row>
    <row r="200" spans="2:8" x14ac:dyDescent="0.2">
      <c r="B200" s="1" t="s">
        <v>16</v>
      </c>
    </row>
    <row r="201" spans="2:8" x14ac:dyDescent="0.2">
      <c r="D201" s="54"/>
    </row>
    <row r="202" spans="2:8" x14ac:dyDescent="0.2">
      <c r="B202" s="67" t="s">
        <v>117</v>
      </c>
      <c r="C202" s="68">
        <v>2024</v>
      </c>
      <c r="D202" s="68">
        <v>2025</v>
      </c>
      <c r="E202" s="68">
        <v>2026</v>
      </c>
      <c r="G202" s="34"/>
    </row>
    <row r="203" spans="2:8" ht="36" x14ac:dyDescent="0.2">
      <c r="B203" s="69" t="s">
        <v>3</v>
      </c>
      <c r="C203" s="70">
        <f>+C205+C206+C207+C208+C209</f>
        <v>6560</v>
      </c>
      <c r="D203" s="70">
        <f>+D205+D206+D207+D208+D209</f>
        <v>6778.9999999999991</v>
      </c>
      <c r="E203" s="70">
        <f>+E205+E206+E207+E208+E209</f>
        <v>8562.1999999999989</v>
      </c>
      <c r="F203" s="34"/>
    </row>
    <row r="204" spans="2:8" x14ac:dyDescent="0.2">
      <c r="B204" s="71" t="s">
        <v>4</v>
      </c>
      <c r="C204" s="72"/>
      <c r="D204" s="72"/>
      <c r="E204" s="72"/>
      <c r="F204" s="34"/>
    </row>
    <row r="205" spans="2:8" ht="38.25" customHeight="1" x14ac:dyDescent="0.2">
      <c r="B205" s="73" t="s">
        <v>11</v>
      </c>
      <c r="C205" s="74">
        <f>+D9+D16+D22+D28+D34+D40+D46+D52+D58+D64+D70+D76+D82+D88+D94+D99+D105+D115+D120+D126+D140+D145+D150+D157+D163+D168+D173+D178+D184+D189+D132+D110</f>
        <v>5330.5</v>
      </c>
      <c r="D205" s="74">
        <f>E9+E22+E28+E34+E40+E46+E52+E58+E64+E70+E76+E82+E88+E94+E99+E105+E110+E115+E120+E126+E132+E157+E163+E168+E173+E178+E184+E189</f>
        <v>5691.1999999999989</v>
      </c>
      <c r="E205" s="74">
        <f>+F9+F16+F22+F28+F34+F40+F46+F52+F58+F64+F70+F76+F82+F88+F94+F99+F105+F115+F120+F126+F140+F145+F150+F157+F163+F168+F173+F178+F184+F189+F132+F110</f>
        <v>5925.199999999998</v>
      </c>
    </row>
    <row r="206" spans="2:8" ht="24" x14ac:dyDescent="0.2">
      <c r="B206" s="73" t="s">
        <v>118</v>
      </c>
      <c r="C206" s="76">
        <f>+D11+D17+D23+D29+D35+D41+D47+D53+D59+D71+D77+D83+D89+D65</f>
        <v>46.7</v>
      </c>
      <c r="D206" s="74">
        <f>+E11+E17+E23+E29+E35+E41+E47+E53+E59+E71+E77+E83+E89+E65</f>
        <v>48.3</v>
      </c>
      <c r="E206" s="74">
        <f>+F11+F17+F23+F29+F35+F41+F47+F53+F59+F71+F77+F83+F89+F65</f>
        <v>48.6</v>
      </c>
    </row>
    <row r="207" spans="2:8" ht="13.9" customHeight="1" x14ac:dyDescent="0.2">
      <c r="B207" s="73" t="s">
        <v>10</v>
      </c>
      <c r="C207" s="76">
        <f>+D12+D18+D24+D30+D36+D42+D48+D54+D60+D66+D72+D78+D84+D90+D141+D146+D191+D185+D179+D174+D169+D164+D158+D153+D135+D121+D116+D111+D106+D100+D95</f>
        <v>992.1</v>
      </c>
      <c r="D207" s="74">
        <f>+E12+E18+E24+E30+E36+E42+E48+E54+E60+E66+E72+E78+E84+E90+E141+E146</f>
        <v>734.8</v>
      </c>
      <c r="E207" s="74">
        <f>+F12+F18+F24+F30+F36+F42+F48+F54+F60+F66+F72+F78+F84+F90+F141+F146</f>
        <v>408.09999999999997</v>
      </c>
    </row>
    <row r="208" spans="2:8" ht="36" x14ac:dyDescent="0.2">
      <c r="B208" s="73" t="s">
        <v>14</v>
      </c>
      <c r="C208" s="76">
        <f>+D10+D133+D151+D190</f>
        <v>88.8</v>
      </c>
      <c r="D208" s="74">
        <f>+E10+E133+E151+E190+E127</f>
        <v>88.9</v>
      </c>
      <c r="E208" s="74">
        <f>+F10+F133+F151+F190+F127</f>
        <v>89.4</v>
      </c>
    </row>
    <row r="209" spans="2:5" ht="38.25" customHeight="1" x14ac:dyDescent="0.2">
      <c r="B209" s="75" t="s">
        <v>15</v>
      </c>
      <c r="C209" s="76">
        <f>+D152+D134+D128</f>
        <v>101.9</v>
      </c>
      <c r="D209" s="74">
        <f>+E152+E134+E128</f>
        <v>215.8</v>
      </c>
      <c r="E209" s="74">
        <f>+F152+F134+F128</f>
        <v>2090.9</v>
      </c>
    </row>
  </sheetData>
  <customSheetViews>
    <customSheetView guid="{917BE945-19D7-4B99-999B-F8FF73E2ADD5}" fitToPage="1" topLeftCell="A181">
      <selection activeCell="D196" sqref="D19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26">
    <mergeCell ref="B199:G199"/>
    <mergeCell ref="B17:B18"/>
    <mergeCell ref="B21:B24"/>
    <mergeCell ref="B197:G197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  <mergeCell ref="B2:G2"/>
    <mergeCell ref="B27:B30"/>
    <mergeCell ref="B33:B36"/>
    <mergeCell ref="B198:G198"/>
    <mergeCell ref="B75:B78"/>
    <mergeCell ref="B81:B84"/>
    <mergeCell ref="B87:B90"/>
    <mergeCell ref="B93:B95"/>
    <mergeCell ref="B98:B100"/>
    <mergeCell ref="B125:B128"/>
    <mergeCell ref="B131:B135"/>
    <mergeCell ref="B139:B141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2024-02-10T11:51:49Z</cp:lastPrinted>
  <dcterms:created xsi:type="dcterms:W3CDTF">2023-07-11T10:34:54Z</dcterms:created>
  <dcterms:modified xsi:type="dcterms:W3CDTF">2024-06-11T11:53:52Z</dcterms:modified>
</cp:coreProperties>
</file>